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O:\CEN -(FOUO)\CENPE\~JBSA FORT SAM UTILITIES\Utility Invoices\CPS\FY19 Invoices\FEB\"/>
    </mc:Choice>
  </mc:AlternateContent>
  <bookViews>
    <workbookView xWindow="0" yWindow="2730" windowWidth="19290" windowHeight="11880"/>
  </bookViews>
  <sheets>
    <sheet name="SAM Master List" sheetId="4" r:id="rId1"/>
    <sheet name="Collective Acounts Summary" sheetId="1" r:id="rId2"/>
    <sheet name="Closed Accounts" sheetId="6" r:id="rId3"/>
    <sheet name="Validation" sheetId="8" r:id="rId4"/>
    <sheet name="AMI 5-6-2016" sheetId="9" r:id="rId5"/>
    <sheet name="Sheet1" sheetId="10" r:id="rId6"/>
    <sheet name="Sheet2" sheetId="11" r:id="rId7"/>
  </sheets>
  <definedNames>
    <definedName name="_xlnm._FilterDatabase" localSheetId="0" hidden="1">'SAM Master List'!$B$4:$BS$969</definedName>
    <definedName name="LAKCPSValidation">#REF!</definedName>
    <definedName name="_xlnm.Print_Area" localSheetId="0">'SAM Master List'!$A$1:$BR$1673</definedName>
    <definedName name="SAMCPSValidation">'SAM Master List'!$B$4:$AD$969</definedName>
    <definedName name="VALIDATION2">Validation!$B$2:$J$8</definedName>
  </definedNames>
  <calcPr calcId="162913"/>
  <pivotCaches>
    <pivotCache cacheId="6" r:id="rId8"/>
    <pivotCache cacheId="7" r:id="rId9"/>
  </pivotCaches>
</workbook>
</file>

<file path=xl/calcChain.xml><?xml version="1.0" encoding="utf-8"?>
<calcChain xmlns="http://schemas.openxmlformats.org/spreadsheetml/2006/main">
  <c r="BK968" i="4" l="1"/>
  <c r="BK967" i="4"/>
  <c r="BK966" i="4"/>
  <c r="BI968" i="4" l="1"/>
  <c r="BL966" i="4" l="1"/>
  <c r="BL967" i="4"/>
  <c r="BL968" i="4"/>
  <c r="BJ968" i="4"/>
  <c r="BJ967" i="4"/>
  <c r="BJ966" i="4"/>
  <c r="BR963" i="4" l="1"/>
  <c r="BQ963" i="4"/>
  <c r="BH968" i="4" l="1"/>
  <c r="BH967" i="4"/>
  <c r="BH966" i="4"/>
  <c r="BR961" i="4" l="1"/>
  <c r="BR962" i="4"/>
  <c r="BQ961" i="4"/>
  <c r="BQ962" i="4"/>
  <c r="BQ959" i="4"/>
  <c r="BR958" i="4"/>
  <c r="BR959" i="4"/>
  <c r="BQ958" i="4"/>
  <c r="BQ954" i="4"/>
  <c r="BR954" i="4"/>
  <c r="BR960" i="4" l="1"/>
  <c r="BQ960" i="4"/>
  <c r="BG968" i="4" l="1"/>
  <c r="BG967" i="4"/>
  <c r="BG966" i="4"/>
  <c r="BF968" i="4" l="1"/>
  <c r="BF967" i="4"/>
  <c r="BF966" i="4"/>
  <c r="BR957" i="4"/>
  <c r="BQ957" i="4"/>
  <c r="BQ956" i="4"/>
  <c r="BR956" i="4"/>
  <c r="BE968" i="4"/>
  <c r="BE967" i="4"/>
  <c r="BE966" i="4"/>
  <c r="BP952" i="4"/>
  <c r="BQ952" i="4" s="1"/>
  <c r="BD968" i="4"/>
  <c r="BD967" i="4"/>
  <c r="BD966" i="4"/>
  <c r="BR946" i="4"/>
  <c r="BQ143" i="4"/>
  <c r="BR950" i="4"/>
  <c r="BR951" i="4"/>
  <c r="BR953" i="4"/>
  <c r="BR955" i="4"/>
  <c r="BR965" i="4"/>
  <c r="BR949" i="4"/>
  <c r="BR945" i="4"/>
  <c r="BQ945" i="4"/>
  <c r="BQ946" i="4"/>
  <c r="BQ947" i="4"/>
  <c r="BQ948" i="4"/>
  <c r="BQ949" i="4"/>
  <c r="BQ950" i="4"/>
  <c r="BQ951" i="4"/>
  <c r="BQ953" i="4"/>
  <c r="BQ955" i="4"/>
  <c r="BQ965" i="4"/>
  <c r="BC968" i="4"/>
  <c r="BC967" i="4"/>
  <c r="BC966" i="4"/>
  <c r="BQ929" i="4"/>
  <c r="BR929" i="4"/>
  <c r="BS929" i="4"/>
  <c r="BQ645" i="4"/>
  <c r="BR645" i="4"/>
  <c r="BS645" i="4"/>
  <c r="BQ646" i="4"/>
  <c r="BR646" i="4"/>
  <c r="BS646" i="4"/>
  <c r="BQ647" i="4"/>
  <c r="BR647" i="4"/>
  <c r="BS647" i="4"/>
  <c r="BQ648" i="4"/>
  <c r="BR648" i="4"/>
  <c r="BS648" i="4"/>
  <c r="BQ649" i="4"/>
  <c r="BR649" i="4"/>
  <c r="BS649" i="4"/>
  <c r="BQ650" i="4"/>
  <c r="BR650" i="4"/>
  <c r="BS650" i="4"/>
  <c r="BQ651" i="4"/>
  <c r="BR651" i="4"/>
  <c r="BS651" i="4"/>
  <c r="BQ351" i="4"/>
  <c r="BR351" i="4"/>
  <c r="BS351" i="4"/>
  <c r="BQ352" i="4"/>
  <c r="BR352" i="4"/>
  <c r="BS352" i="4"/>
  <c r="BQ353" i="4"/>
  <c r="BR353" i="4"/>
  <c r="BS353" i="4"/>
  <c r="BQ225" i="4"/>
  <c r="BR225" i="4"/>
  <c r="BS225" i="4"/>
  <c r="BB968" i="4"/>
  <c r="BB967" i="4"/>
  <c r="BB966" i="4"/>
  <c r="BA968" i="4"/>
  <c r="BA967" i="4"/>
  <c r="BA966" i="4"/>
  <c r="BR948" i="4"/>
  <c r="AV968" i="4"/>
  <c r="AW968" i="4"/>
  <c r="AX968" i="4"/>
  <c r="AY968" i="4"/>
  <c r="AZ968" i="4"/>
  <c r="AK966" i="4"/>
  <c r="AK967" i="4"/>
  <c r="AK968" i="4"/>
  <c r="AL968" i="4"/>
  <c r="AL966" i="4"/>
  <c r="AM968" i="4"/>
  <c r="AM966" i="4"/>
  <c r="AN966" i="4"/>
  <c r="AN967" i="4"/>
  <c r="AN968" i="4"/>
  <c r="AO968" i="4"/>
  <c r="AO966" i="4"/>
  <c r="AP968" i="4"/>
  <c r="AP966" i="4"/>
  <c r="AQ966" i="4"/>
  <c r="AQ968" i="4"/>
  <c r="AR968" i="4"/>
  <c r="AR966" i="4"/>
  <c r="AS968" i="4"/>
  <c r="AS966" i="4"/>
  <c r="AU968" i="4"/>
  <c r="AT968" i="4"/>
  <c r="AT966" i="4"/>
  <c r="F971" i="4"/>
  <c r="AU966" i="4"/>
  <c r="AV966" i="4"/>
  <c r="AW966" i="4"/>
  <c r="AX966" i="4"/>
  <c r="AY966" i="4"/>
  <c r="AZ966" i="4"/>
  <c r="BR947" i="4"/>
  <c r="I7" i="8"/>
  <c r="H7" i="8"/>
  <c r="F7" i="8"/>
  <c r="E7" i="8"/>
  <c r="I5" i="8"/>
  <c r="F5" i="8"/>
  <c r="C4" i="8"/>
  <c r="AJ42" i="6"/>
  <c r="AI42" i="6"/>
  <c r="AH42" i="6"/>
  <c r="AJ41" i="6"/>
  <c r="AI41" i="6"/>
  <c r="AH41" i="6"/>
  <c r="AG40" i="6"/>
  <c r="AF40" i="6"/>
  <c r="AE40" i="6"/>
  <c r="AF39" i="6"/>
  <c r="AE39" i="6"/>
  <c r="AD39" i="6"/>
  <c r="AF37" i="6"/>
  <c r="AE37" i="6"/>
  <c r="AD37" i="6"/>
  <c r="AC36" i="6"/>
  <c r="AB36" i="6"/>
  <c r="AA36" i="6"/>
  <c r="AC35" i="6"/>
  <c r="AB35" i="6"/>
  <c r="AA35" i="6"/>
  <c r="AC34" i="6"/>
  <c r="AB34" i="6"/>
  <c r="AA34" i="6"/>
  <c r="AD33" i="6"/>
  <c r="AC33" i="6"/>
  <c r="AB33" i="6"/>
  <c r="AC32" i="6"/>
  <c r="AB32" i="6"/>
  <c r="AC31" i="6"/>
  <c r="AB31" i="6"/>
  <c r="AC30" i="6"/>
  <c r="AB30" i="6"/>
  <c r="AC29" i="6"/>
  <c r="AB29" i="6"/>
  <c r="AC28" i="6"/>
  <c r="AB28" i="6"/>
  <c r="AC27" i="6"/>
  <c r="AB27" i="6"/>
  <c r="AC26" i="6"/>
  <c r="AB26" i="6"/>
  <c r="AC25" i="6"/>
  <c r="AB25" i="6"/>
  <c r="AC24" i="6"/>
  <c r="AB24" i="6"/>
  <c r="AC23" i="6"/>
  <c r="AB23" i="6"/>
  <c r="AC22" i="6"/>
  <c r="AB22" i="6"/>
  <c r="AC21" i="6"/>
  <c r="AB21" i="6"/>
  <c r="AC20" i="6"/>
  <c r="AB20" i="6"/>
  <c r="AC19" i="6"/>
  <c r="AB19" i="6"/>
  <c r="AC18" i="6"/>
  <c r="AB18" i="6"/>
  <c r="AC17" i="6"/>
  <c r="AB17" i="6"/>
  <c r="AC16" i="6"/>
  <c r="AB16" i="6"/>
  <c r="AC15" i="6"/>
  <c r="AB15" i="6"/>
  <c r="AC14" i="6"/>
  <c r="AB14" i="6"/>
  <c r="AC13" i="6"/>
  <c r="AB13" i="6"/>
  <c r="AC12" i="6"/>
  <c r="AB12" i="6"/>
  <c r="AC11" i="6"/>
  <c r="AB11" i="6"/>
  <c r="AC10" i="6"/>
  <c r="AB10" i="6"/>
  <c r="F972" i="4"/>
  <c r="BS969" i="4"/>
  <c r="AJ968" i="4"/>
  <c r="AI968" i="4"/>
  <c r="AH968" i="4"/>
  <c r="AG968" i="4"/>
  <c r="AF968" i="4"/>
  <c r="AE968" i="4"/>
  <c r="AD968" i="4"/>
  <c r="AC968" i="4"/>
  <c r="AB968" i="4"/>
  <c r="AA968" i="4"/>
  <c r="Z968" i="4"/>
  <c r="H5" i="8" s="1"/>
  <c r="Y968" i="4"/>
  <c r="E5" i="8" s="1"/>
  <c r="X968" i="4"/>
  <c r="W968" i="4"/>
  <c r="V968" i="4"/>
  <c r="U968" i="4"/>
  <c r="T968" i="4"/>
  <c r="S968" i="4"/>
  <c r="R968" i="4"/>
  <c r="Q968" i="4"/>
  <c r="P968" i="4"/>
  <c r="O968" i="4"/>
  <c r="N968" i="4"/>
  <c r="M968" i="4"/>
  <c r="BS967" i="4"/>
  <c r="BQ967" i="4"/>
  <c r="AZ967" i="4"/>
  <c r="AY967" i="4"/>
  <c r="AX967" i="4"/>
  <c r="AW967" i="4"/>
  <c r="AV967" i="4"/>
  <c r="AU967" i="4"/>
  <c r="AT967" i="4"/>
  <c r="AS967" i="4"/>
  <c r="AR967" i="4"/>
  <c r="AQ967" i="4"/>
  <c r="AP967" i="4"/>
  <c r="AO967" i="4"/>
  <c r="AM967" i="4"/>
  <c r="AL967" i="4"/>
  <c r="AJ967" i="4"/>
  <c r="AI967" i="4"/>
  <c r="AH967" i="4"/>
  <c r="AG967" i="4"/>
  <c r="AF967" i="4"/>
  <c r="AE967" i="4"/>
  <c r="AD967" i="4"/>
  <c r="AC967" i="4"/>
  <c r="AB967" i="4"/>
  <c r="AA967" i="4"/>
  <c r="Z967" i="4"/>
  <c r="Y967" i="4"/>
  <c r="X967" i="4"/>
  <c r="W967" i="4"/>
  <c r="V967" i="4"/>
  <c r="U967" i="4"/>
  <c r="T967" i="4"/>
  <c r="S967" i="4"/>
  <c r="R967" i="4"/>
  <c r="Q967" i="4"/>
  <c r="P967" i="4"/>
  <c r="O967" i="4"/>
  <c r="N967" i="4"/>
  <c r="M967" i="4"/>
  <c r="AJ966" i="4"/>
  <c r="AI966" i="4"/>
  <c r="AH966" i="4"/>
  <c r="AG966" i="4"/>
  <c r="AF966" i="4"/>
  <c r="AE966" i="4"/>
  <c r="AD966" i="4"/>
  <c r="AC966" i="4"/>
  <c r="AB966" i="4"/>
  <c r="AA966" i="4"/>
  <c r="Z966" i="4"/>
  <c r="Y966" i="4"/>
  <c r="X966" i="4"/>
  <c r="W966" i="4"/>
  <c r="V966" i="4"/>
  <c r="U966" i="4"/>
  <c r="T966" i="4"/>
  <c r="S966" i="4"/>
  <c r="R966" i="4"/>
  <c r="Q966" i="4"/>
  <c r="P966" i="4"/>
  <c r="O966" i="4"/>
  <c r="N966" i="4"/>
  <c r="M966" i="4"/>
  <c r="BR944" i="4"/>
  <c r="BQ944" i="4"/>
  <c r="BR943" i="4"/>
  <c r="BQ943" i="4"/>
  <c r="BR942" i="4"/>
  <c r="BQ942" i="4"/>
  <c r="BR941" i="4"/>
  <c r="BQ941" i="4"/>
  <c r="BR940" i="4"/>
  <c r="BQ940" i="4"/>
  <c r="BR939" i="4"/>
  <c r="BQ939" i="4"/>
  <c r="BR938" i="4"/>
  <c r="BQ938" i="4"/>
  <c r="BS937" i="4"/>
  <c r="BR937" i="4"/>
  <c r="BQ937" i="4"/>
  <c r="BS936" i="4"/>
  <c r="BR936" i="4"/>
  <c r="BQ936" i="4"/>
  <c r="BS935" i="4"/>
  <c r="BR935" i="4"/>
  <c r="BQ935" i="4"/>
  <c r="BS934" i="4"/>
  <c r="BR934" i="4"/>
  <c r="BQ934" i="4"/>
  <c r="BS933" i="4"/>
  <c r="BR933" i="4"/>
  <c r="BQ933" i="4"/>
  <c r="BS932" i="4"/>
  <c r="BR932" i="4"/>
  <c r="BQ932" i="4"/>
  <c r="BS931" i="4"/>
  <c r="BR931" i="4"/>
  <c r="BQ931" i="4"/>
  <c r="BS930" i="4"/>
  <c r="BR930" i="4"/>
  <c r="BQ930" i="4"/>
  <c r="BS928" i="4"/>
  <c r="BR928" i="4"/>
  <c r="BQ928" i="4"/>
  <c r="BS927" i="4"/>
  <c r="BR927" i="4"/>
  <c r="BQ927" i="4"/>
  <c r="BS926" i="4"/>
  <c r="BR926" i="4"/>
  <c r="BQ926" i="4"/>
  <c r="BS925" i="4"/>
  <c r="BR925" i="4"/>
  <c r="BQ925" i="4"/>
  <c r="BS924" i="4"/>
  <c r="BR924" i="4"/>
  <c r="BQ924" i="4"/>
  <c r="BS923" i="4"/>
  <c r="BR923" i="4"/>
  <c r="BQ923" i="4"/>
  <c r="BS922" i="4"/>
  <c r="BR922" i="4"/>
  <c r="BQ922" i="4"/>
  <c r="BS921" i="4"/>
  <c r="BR921" i="4"/>
  <c r="BQ921" i="4"/>
  <c r="BS920" i="4"/>
  <c r="BR920" i="4"/>
  <c r="BQ920" i="4"/>
  <c r="BS919" i="4"/>
  <c r="BR919" i="4"/>
  <c r="BQ919" i="4"/>
  <c r="BS918" i="4"/>
  <c r="BR918" i="4"/>
  <c r="BQ918" i="4"/>
  <c r="BS917" i="4"/>
  <c r="BR917" i="4"/>
  <c r="BQ917" i="4"/>
  <c r="BS916" i="4"/>
  <c r="BR916" i="4"/>
  <c r="BQ916" i="4"/>
  <c r="BS915" i="4"/>
  <c r="BR915" i="4"/>
  <c r="BQ915" i="4"/>
  <c r="BS914" i="4"/>
  <c r="BR914" i="4"/>
  <c r="BQ914" i="4"/>
  <c r="BS913" i="4"/>
  <c r="BR913" i="4"/>
  <c r="BQ913" i="4"/>
  <c r="BS912" i="4"/>
  <c r="BR912" i="4"/>
  <c r="BQ912" i="4"/>
  <c r="BS911" i="4"/>
  <c r="BR911" i="4"/>
  <c r="BQ911" i="4"/>
  <c r="BS910" i="4"/>
  <c r="BR910" i="4"/>
  <c r="BQ910" i="4"/>
  <c r="BS909" i="4"/>
  <c r="BR909" i="4"/>
  <c r="BQ909" i="4"/>
  <c r="BS908" i="4"/>
  <c r="BR908" i="4"/>
  <c r="BQ908" i="4"/>
  <c r="BS907" i="4"/>
  <c r="BR907" i="4"/>
  <c r="BQ907" i="4"/>
  <c r="BS906" i="4"/>
  <c r="BR906" i="4"/>
  <c r="BQ906" i="4"/>
  <c r="BS905" i="4"/>
  <c r="BR905" i="4"/>
  <c r="BQ905" i="4"/>
  <c r="BS904" i="4"/>
  <c r="BR904" i="4"/>
  <c r="BQ904" i="4"/>
  <c r="BS903" i="4"/>
  <c r="BR903" i="4"/>
  <c r="BQ903" i="4"/>
  <c r="BS902" i="4"/>
  <c r="BR902" i="4"/>
  <c r="BQ902" i="4"/>
  <c r="BS901" i="4"/>
  <c r="BR901" i="4"/>
  <c r="BQ901" i="4"/>
  <c r="BS900" i="4"/>
  <c r="BR900" i="4"/>
  <c r="BQ900" i="4"/>
  <c r="BS899" i="4"/>
  <c r="BR899" i="4"/>
  <c r="BQ899" i="4"/>
  <c r="BS898" i="4"/>
  <c r="BR898" i="4"/>
  <c r="BQ898" i="4"/>
  <c r="BS897" i="4"/>
  <c r="BR897" i="4"/>
  <c r="BQ897" i="4"/>
  <c r="BS896" i="4"/>
  <c r="BR896" i="4"/>
  <c r="BQ896" i="4"/>
  <c r="BS895" i="4"/>
  <c r="BR895" i="4"/>
  <c r="BQ895" i="4"/>
  <c r="BS894" i="4"/>
  <c r="BR894" i="4"/>
  <c r="BQ894" i="4"/>
  <c r="BS893" i="4"/>
  <c r="BR893" i="4"/>
  <c r="BQ893" i="4"/>
  <c r="BS892" i="4"/>
  <c r="BR892" i="4"/>
  <c r="BQ892" i="4"/>
  <c r="BS891" i="4"/>
  <c r="BR891" i="4"/>
  <c r="BQ891" i="4"/>
  <c r="BS890" i="4"/>
  <c r="BR890" i="4"/>
  <c r="BQ890" i="4"/>
  <c r="BS889" i="4"/>
  <c r="BR889" i="4"/>
  <c r="BQ889" i="4"/>
  <c r="BS888" i="4"/>
  <c r="BR888" i="4"/>
  <c r="BQ888" i="4"/>
  <c r="BS887" i="4"/>
  <c r="BR887" i="4"/>
  <c r="BQ887" i="4"/>
  <c r="BS886" i="4"/>
  <c r="BR886" i="4"/>
  <c r="BQ886" i="4"/>
  <c r="BS885" i="4"/>
  <c r="BR885" i="4"/>
  <c r="BQ885" i="4"/>
  <c r="BS884" i="4"/>
  <c r="BR884" i="4"/>
  <c r="BQ884" i="4"/>
  <c r="BS883" i="4"/>
  <c r="BR883" i="4"/>
  <c r="BQ883" i="4"/>
  <c r="BS882" i="4"/>
  <c r="BR882" i="4"/>
  <c r="BQ882" i="4"/>
  <c r="BS881" i="4"/>
  <c r="BR881" i="4"/>
  <c r="BQ881" i="4"/>
  <c r="BS880" i="4"/>
  <c r="BR880" i="4"/>
  <c r="BQ880" i="4"/>
  <c r="BS879" i="4"/>
  <c r="BR879" i="4"/>
  <c r="BQ879" i="4"/>
  <c r="BS878" i="4"/>
  <c r="BR878" i="4"/>
  <c r="BQ878" i="4"/>
  <c r="BS877" i="4"/>
  <c r="BR877" i="4"/>
  <c r="BQ877" i="4"/>
  <c r="BS876" i="4"/>
  <c r="BR876" i="4"/>
  <c r="BQ876" i="4"/>
  <c r="BS875" i="4"/>
  <c r="BR875" i="4"/>
  <c r="BQ875" i="4"/>
  <c r="BS874" i="4"/>
  <c r="BR874" i="4"/>
  <c r="BQ874" i="4"/>
  <c r="BS873" i="4"/>
  <c r="BR873" i="4"/>
  <c r="BQ873" i="4"/>
  <c r="BS872" i="4"/>
  <c r="BR872" i="4"/>
  <c r="BQ872" i="4"/>
  <c r="BS871" i="4"/>
  <c r="BR871" i="4"/>
  <c r="BQ871" i="4"/>
  <c r="BS870" i="4"/>
  <c r="BR870" i="4"/>
  <c r="BQ870" i="4"/>
  <c r="BS869" i="4"/>
  <c r="BR869" i="4"/>
  <c r="BQ869" i="4"/>
  <c r="BS868" i="4"/>
  <c r="BR868" i="4"/>
  <c r="BQ868" i="4"/>
  <c r="BS867" i="4"/>
  <c r="BR867" i="4"/>
  <c r="BQ867" i="4"/>
  <c r="BS866" i="4"/>
  <c r="BR866" i="4"/>
  <c r="BQ866" i="4"/>
  <c r="BS865" i="4"/>
  <c r="BR865" i="4"/>
  <c r="BQ865" i="4"/>
  <c r="BS864" i="4"/>
  <c r="BR864" i="4"/>
  <c r="BQ864" i="4"/>
  <c r="BS863" i="4"/>
  <c r="BR863" i="4"/>
  <c r="BQ863" i="4"/>
  <c r="BS862" i="4"/>
  <c r="BR862" i="4"/>
  <c r="BQ862" i="4"/>
  <c r="BS861" i="4"/>
  <c r="BR861" i="4"/>
  <c r="BQ861" i="4"/>
  <c r="BS860" i="4"/>
  <c r="BR860" i="4"/>
  <c r="BQ860" i="4"/>
  <c r="BS859" i="4"/>
  <c r="BR859" i="4"/>
  <c r="BQ859" i="4"/>
  <c r="BS858" i="4"/>
  <c r="BR858" i="4"/>
  <c r="BQ858" i="4"/>
  <c r="BS857" i="4"/>
  <c r="BR857" i="4"/>
  <c r="BQ857" i="4"/>
  <c r="BS856" i="4"/>
  <c r="BR856" i="4"/>
  <c r="BQ856" i="4"/>
  <c r="BS855" i="4"/>
  <c r="BR855" i="4"/>
  <c r="BQ855" i="4"/>
  <c r="BS854" i="4"/>
  <c r="BR854" i="4"/>
  <c r="BQ854" i="4"/>
  <c r="BS853" i="4"/>
  <c r="BR853" i="4"/>
  <c r="BQ853" i="4"/>
  <c r="BS852" i="4"/>
  <c r="BR852" i="4"/>
  <c r="BQ852" i="4"/>
  <c r="BS851" i="4"/>
  <c r="BR851" i="4"/>
  <c r="BQ851" i="4"/>
  <c r="BS850" i="4"/>
  <c r="BR850" i="4"/>
  <c r="BQ850" i="4"/>
  <c r="BS849" i="4"/>
  <c r="BR849" i="4"/>
  <c r="BQ849" i="4"/>
  <c r="BS848" i="4"/>
  <c r="BR848" i="4"/>
  <c r="BQ848" i="4"/>
  <c r="BS847" i="4"/>
  <c r="BR847" i="4"/>
  <c r="BQ847" i="4"/>
  <c r="BS846" i="4"/>
  <c r="BR846" i="4"/>
  <c r="BQ846" i="4"/>
  <c r="BS845" i="4"/>
  <c r="BR845" i="4"/>
  <c r="BQ845" i="4"/>
  <c r="BS844" i="4"/>
  <c r="BR844" i="4"/>
  <c r="BQ844" i="4"/>
  <c r="BS843" i="4"/>
  <c r="BR843" i="4"/>
  <c r="BQ843" i="4"/>
  <c r="BS842" i="4"/>
  <c r="BR842" i="4"/>
  <c r="BQ842" i="4"/>
  <c r="BS841" i="4"/>
  <c r="BR841" i="4"/>
  <c r="BQ841" i="4"/>
  <c r="BS840" i="4"/>
  <c r="BR840" i="4"/>
  <c r="BQ840" i="4"/>
  <c r="BS839" i="4"/>
  <c r="BR839" i="4"/>
  <c r="BQ839" i="4"/>
  <c r="BS838" i="4"/>
  <c r="BR838" i="4"/>
  <c r="BQ838" i="4"/>
  <c r="BS837" i="4"/>
  <c r="BR837" i="4"/>
  <c r="BQ837" i="4"/>
  <c r="BS836" i="4"/>
  <c r="BR836" i="4"/>
  <c r="BQ836" i="4"/>
  <c r="BS835" i="4"/>
  <c r="BR835" i="4"/>
  <c r="BQ835" i="4"/>
  <c r="BS834" i="4"/>
  <c r="BR834" i="4"/>
  <c r="BQ834" i="4"/>
  <c r="BS833" i="4"/>
  <c r="BR833" i="4"/>
  <c r="BQ833" i="4"/>
  <c r="BS832" i="4"/>
  <c r="BR832" i="4"/>
  <c r="BQ832" i="4"/>
  <c r="BS831" i="4"/>
  <c r="BR831" i="4"/>
  <c r="BQ831" i="4"/>
  <c r="BS830" i="4"/>
  <c r="BR830" i="4"/>
  <c r="BQ830" i="4"/>
  <c r="BS829" i="4"/>
  <c r="BR829" i="4"/>
  <c r="BQ829" i="4"/>
  <c r="BS828" i="4"/>
  <c r="BR828" i="4"/>
  <c r="BQ828" i="4"/>
  <c r="BS827" i="4"/>
  <c r="BR827" i="4"/>
  <c r="BQ827" i="4"/>
  <c r="BS826" i="4"/>
  <c r="BR826" i="4"/>
  <c r="BQ826" i="4"/>
  <c r="BS825" i="4"/>
  <c r="BR825" i="4"/>
  <c r="BQ825" i="4"/>
  <c r="BS824" i="4"/>
  <c r="BR824" i="4"/>
  <c r="BQ824" i="4"/>
  <c r="BS823" i="4"/>
  <c r="BR823" i="4"/>
  <c r="BQ823" i="4"/>
  <c r="BS822" i="4"/>
  <c r="BR822" i="4"/>
  <c r="BQ822" i="4"/>
  <c r="BS821" i="4"/>
  <c r="BR821" i="4"/>
  <c r="BQ821" i="4"/>
  <c r="BS820" i="4"/>
  <c r="BR820" i="4"/>
  <c r="BQ820" i="4"/>
  <c r="BS819" i="4"/>
  <c r="BR819" i="4"/>
  <c r="BQ819" i="4"/>
  <c r="BS818" i="4"/>
  <c r="BR818" i="4"/>
  <c r="BQ818" i="4"/>
  <c r="BS817" i="4"/>
  <c r="BR817" i="4"/>
  <c r="BQ817" i="4"/>
  <c r="BS816" i="4"/>
  <c r="BR816" i="4"/>
  <c r="BQ816" i="4"/>
  <c r="BS815" i="4"/>
  <c r="BR815" i="4"/>
  <c r="BQ815" i="4"/>
  <c r="BS814" i="4"/>
  <c r="BR814" i="4"/>
  <c r="BQ814" i="4"/>
  <c r="BS813" i="4"/>
  <c r="BR813" i="4"/>
  <c r="BQ813" i="4"/>
  <c r="BS812" i="4"/>
  <c r="BR812" i="4"/>
  <c r="BQ812" i="4"/>
  <c r="BS811" i="4"/>
  <c r="BR811" i="4"/>
  <c r="BQ811" i="4"/>
  <c r="BS810" i="4"/>
  <c r="BR810" i="4"/>
  <c r="BQ810" i="4"/>
  <c r="BS809" i="4"/>
  <c r="BR809" i="4"/>
  <c r="BQ809" i="4"/>
  <c r="BS808" i="4"/>
  <c r="BR808" i="4"/>
  <c r="BQ808" i="4"/>
  <c r="BS807" i="4"/>
  <c r="BR807" i="4"/>
  <c r="BQ807" i="4"/>
  <c r="BS806" i="4"/>
  <c r="BR806" i="4"/>
  <c r="BQ806" i="4"/>
  <c r="BS805" i="4"/>
  <c r="BR805" i="4"/>
  <c r="BQ805" i="4"/>
  <c r="BS804" i="4"/>
  <c r="BR804" i="4"/>
  <c r="BQ804" i="4"/>
  <c r="BS803" i="4"/>
  <c r="BR803" i="4"/>
  <c r="BQ803" i="4"/>
  <c r="BS802" i="4"/>
  <c r="BR802" i="4"/>
  <c r="BQ802" i="4"/>
  <c r="BS801" i="4"/>
  <c r="BR801" i="4"/>
  <c r="BQ801" i="4"/>
  <c r="BS800" i="4"/>
  <c r="BR800" i="4"/>
  <c r="BQ800" i="4"/>
  <c r="BS799" i="4"/>
  <c r="BR799" i="4"/>
  <c r="BQ799" i="4"/>
  <c r="BS798" i="4"/>
  <c r="BR798" i="4"/>
  <c r="BQ798" i="4"/>
  <c r="BS797" i="4"/>
  <c r="BR797" i="4"/>
  <c r="BQ797" i="4"/>
  <c r="BS796" i="4"/>
  <c r="BR796" i="4"/>
  <c r="BQ796" i="4"/>
  <c r="BS795" i="4"/>
  <c r="BR795" i="4"/>
  <c r="BQ795" i="4"/>
  <c r="BS794" i="4"/>
  <c r="BR794" i="4"/>
  <c r="BQ794" i="4"/>
  <c r="BS793" i="4"/>
  <c r="BR793" i="4"/>
  <c r="BQ793" i="4"/>
  <c r="BS792" i="4"/>
  <c r="BR792" i="4"/>
  <c r="BQ792" i="4"/>
  <c r="BS791" i="4"/>
  <c r="BR791" i="4"/>
  <c r="BQ791" i="4"/>
  <c r="BS790" i="4"/>
  <c r="BR790" i="4"/>
  <c r="BQ790" i="4"/>
  <c r="BS789" i="4"/>
  <c r="BR789" i="4"/>
  <c r="BQ789" i="4"/>
  <c r="BS788" i="4"/>
  <c r="BR788" i="4"/>
  <c r="BQ788" i="4"/>
  <c r="BS787" i="4"/>
  <c r="BR787" i="4"/>
  <c r="BQ787" i="4"/>
  <c r="BS786" i="4"/>
  <c r="BR786" i="4"/>
  <c r="BQ786" i="4"/>
  <c r="BS785" i="4"/>
  <c r="BR785" i="4"/>
  <c r="BQ785" i="4"/>
  <c r="BS784" i="4"/>
  <c r="BR784" i="4"/>
  <c r="BQ784" i="4"/>
  <c r="BS783" i="4"/>
  <c r="BR783" i="4"/>
  <c r="BQ783" i="4"/>
  <c r="BS782" i="4"/>
  <c r="BR782" i="4"/>
  <c r="BQ782" i="4"/>
  <c r="BS781" i="4"/>
  <c r="BR781" i="4"/>
  <c r="BQ781" i="4"/>
  <c r="BS780" i="4"/>
  <c r="BR780" i="4"/>
  <c r="BQ780" i="4"/>
  <c r="BS779" i="4"/>
  <c r="BR779" i="4"/>
  <c r="BQ779" i="4"/>
  <c r="BS778" i="4"/>
  <c r="BR778" i="4"/>
  <c r="BQ778" i="4"/>
  <c r="BS777" i="4"/>
  <c r="BR777" i="4"/>
  <c r="BQ777" i="4"/>
  <c r="BS776" i="4"/>
  <c r="BR776" i="4"/>
  <c r="BQ776" i="4"/>
  <c r="BS775" i="4"/>
  <c r="BR775" i="4"/>
  <c r="BQ775" i="4"/>
  <c r="BS774" i="4"/>
  <c r="BR774" i="4"/>
  <c r="BQ774" i="4"/>
  <c r="BS773" i="4"/>
  <c r="BR773" i="4"/>
  <c r="BQ773" i="4"/>
  <c r="BS772" i="4"/>
  <c r="BR772" i="4"/>
  <c r="BQ772" i="4"/>
  <c r="BS771" i="4"/>
  <c r="BR771" i="4"/>
  <c r="BQ771" i="4"/>
  <c r="BS770" i="4"/>
  <c r="BR770" i="4"/>
  <c r="BQ770" i="4"/>
  <c r="BS769" i="4"/>
  <c r="BR769" i="4"/>
  <c r="BQ769" i="4"/>
  <c r="BS768" i="4"/>
  <c r="BR768" i="4"/>
  <c r="BQ768" i="4"/>
  <c r="BS767" i="4"/>
  <c r="BR767" i="4"/>
  <c r="BQ767" i="4"/>
  <c r="BS766" i="4"/>
  <c r="BR766" i="4"/>
  <c r="BQ766" i="4"/>
  <c r="BS765" i="4"/>
  <c r="BR765" i="4"/>
  <c r="BQ765" i="4"/>
  <c r="BS764" i="4"/>
  <c r="BR764" i="4"/>
  <c r="BQ764" i="4"/>
  <c r="BS763" i="4"/>
  <c r="BR763" i="4"/>
  <c r="BQ763" i="4"/>
  <c r="BS762" i="4"/>
  <c r="BR762" i="4"/>
  <c r="BQ762" i="4"/>
  <c r="BS761" i="4"/>
  <c r="BR761" i="4"/>
  <c r="BQ761" i="4"/>
  <c r="BS760" i="4"/>
  <c r="BR760" i="4"/>
  <c r="BQ760" i="4"/>
  <c r="BS759" i="4"/>
  <c r="BR759" i="4"/>
  <c r="BQ759" i="4"/>
  <c r="BS758" i="4"/>
  <c r="BR758" i="4"/>
  <c r="BQ758" i="4"/>
  <c r="BS757" i="4"/>
  <c r="BR757" i="4"/>
  <c r="BQ757" i="4"/>
  <c r="BS756" i="4"/>
  <c r="BR756" i="4"/>
  <c r="BQ756" i="4"/>
  <c r="BS755" i="4"/>
  <c r="BR755" i="4"/>
  <c r="BQ755" i="4"/>
  <c r="BS754" i="4"/>
  <c r="BR754" i="4"/>
  <c r="BQ754" i="4"/>
  <c r="BS753" i="4"/>
  <c r="BR753" i="4"/>
  <c r="BQ753" i="4"/>
  <c r="BS752" i="4"/>
  <c r="BR752" i="4"/>
  <c r="BQ752" i="4"/>
  <c r="BS751" i="4"/>
  <c r="BR751" i="4"/>
  <c r="BQ751" i="4"/>
  <c r="BS750" i="4"/>
  <c r="BR750" i="4"/>
  <c r="BQ750" i="4"/>
  <c r="BS749" i="4"/>
  <c r="BR749" i="4"/>
  <c r="BQ749" i="4"/>
  <c r="BS748" i="4"/>
  <c r="BR748" i="4"/>
  <c r="BQ748" i="4"/>
  <c r="BS747" i="4"/>
  <c r="BR747" i="4"/>
  <c r="BQ747" i="4"/>
  <c r="BS746" i="4"/>
  <c r="BR746" i="4"/>
  <c r="BQ746" i="4"/>
  <c r="BS745" i="4"/>
  <c r="BR745" i="4"/>
  <c r="BQ745" i="4"/>
  <c r="BS744" i="4"/>
  <c r="BR744" i="4"/>
  <c r="BQ744" i="4"/>
  <c r="BS743" i="4"/>
  <c r="BR743" i="4"/>
  <c r="BQ743" i="4"/>
  <c r="BS742" i="4"/>
  <c r="BR742" i="4"/>
  <c r="BQ742" i="4"/>
  <c r="BS741" i="4"/>
  <c r="BR741" i="4"/>
  <c r="BQ741" i="4"/>
  <c r="BS740" i="4"/>
  <c r="BR740" i="4"/>
  <c r="BQ740" i="4"/>
  <c r="BS739" i="4"/>
  <c r="BR739" i="4"/>
  <c r="BQ739" i="4"/>
  <c r="BS738" i="4"/>
  <c r="BR738" i="4"/>
  <c r="BQ738" i="4"/>
  <c r="BS737" i="4"/>
  <c r="BR737" i="4"/>
  <c r="BQ737" i="4"/>
  <c r="BS736" i="4"/>
  <c r="BR736" i="4"/>
  <c r="BQ736" i="4"/>
  <c r="BS735" i="4"/>
  <c r="BR735" i="4"/>
  <c r="BQ735" i="4"/>
  <c r="BS734" i="4"/>
  <c r="BR734" i="4"/>
  <c r="BQ734" i="4"/>
  <c r="BS733" i="4"/>
  <c r="BR733" i="4"/>
  <c r="BQ733" i="4"/>
  <c r="BS732" i="4"/>
  <c r="BR732" i="4"/>
  <c r="BQ732" i="4"/>
  <c r="BS731" i="4"/>
  <c r="BR731" i="4"/>
  <c r="BQ731" i="4"/>
  <c r="BS730" i="4"/>
  <c r="BR730" i="4"/>
  <c r="BQ730" i="4"/>
  <c r="BS729" i="4"/>
  <c r="BR729" i="4"/>
  <c r="BQ729" i="4"/>
  <c r="BS728" i="4"/>
  <c r="BR728" i="4"/>
  <c r="BQ728" i="4"/>
  <c r="BS727" i="4"/>
  <c r="BR727" i="4"/>
  <c r="BQ727" i="4"/>
  <c r="BS726" i="4"/>
  <c r="BR726" i="4"/>
  <c r="BQ726" i="4"/>
  <c r="BS725" i="4"/>
  <c r="BR725" i="4"/>
  <c r="BQ725" i="4"/>
  <c r="BS724" i="4"/>
  <c r="BR724" i="4"/>
  <c r="BQ724" i="4"/>
  <c r="BS723" i="4"/>
  <c r="BR723" i="4"/>
  <c r="BQ723" i="4"/>
  <c r="BS722" i="4"/>
  <c r="BR722" i="4"/>
  <c r="BQ722" i="4"/>
  <c r="BS721" i="4"/>
  <c r="BR721" i="4"/>
  <c r="BQ721" i="4"/>
  <c r="BS720" i="4"/>
  <c r="BR720" i="4"/>
  <c r="BQ720" i="4"/>
  <c r="BS719" i="4"/>
  <c r="BR719" i="4"/>
  <c r="BQ719" i="4"/>
  <c r="BS718" i="4"/>
  <c r="BR718" i="4"/>
  <c r="BQ718" i="4"/>
  <c r="BS717" i="4"/>
  <c r="BR717" i="4"/>
  <c r="BQ717" i="4"/>
  <c r="BS716" i="4"/>
  <c r="BR716" i="4"/>
  <c r="BQ716" i="4"/>
  <c r="BS715" i="4"/>
  <c r="BR715" i="4"/>
  <c r="BQ715" i="4"/>
  <c r="BS714" i="4"/>
  <c r="BR714" i="4"/>
  <c r="BQ714" i="4"/>
  <c r="BS713" i="4"/>
  <c r="BR713" i="4"/>
  <c r="BQ713" i="4"/>
  <c r="BS712" i="4"/>
  <c r="BR712" i="4"/>
  <c r="BQ712" i="4"/>
  <c r="BS711" i="4"/>
  <c r="BR711" i="4"/>
  <c r="BQ711" i="4"/>
  <c r="BS710" i="4"/>
  <c r="BR710" i="4"/>
  <c r="BQ710" i="4"/>
  <c r="BS709" i="4"/>
  <c r="BR709" i="4"/>
  <c r="BQ709" i="4"/>
  <c r="BS708" i="4"/>
  <c r="BR708" i="4"/>
  <c r="BQ708" i="4"/>
  <c r="BS707" i="4"/>
  <c r="BR707" i="4"/>
  <c r="BQ707" i="4"/>
  <c r="BS706" i="4"/>
  <c r="BR706" i="4"/>
  <c r="BQ706" i="4"/>
  <c r="BS705" i="4"/>
  <c r="BR705" i="4"/>
  <c r="BQ705" i="4"/>
  <c r="BS704" i="4"/>
  <c r="BR704" i="4"/>
  <c r="BQ704" i="4"/>
  <c r="BS703" i="4"/>
  <c r="BR703" i="4"/>
  <c r="BQ703" i="4"/>
  <c r="BS702" i="4"/>
  <c r="BR702" i="4"/>
  <c r="BQ702" i="4"/>
  <c r="BS701" i="4"/>
  <c r="BR701" i="4"/>
  <c r="BQ701" i="4"/>
  <c r="BS700" i="4"/>
  <c r="BR700" i="4"/>
  <c r="BQ700" i="4"/>
  <c r="BS699" i="4"/>
  <c r="BR699" i="4"/>
  <c r="BQ699" i="4"/>
  <c r="BS698" i="4"/>
  <c r="BR698" i="4"/>
  <c r="BQ698" i="4"/>
  <c r="BS697" i="4"/>
  <c r="BR697" i="4"/>
  <c r="BQ697" i="4"/>
  <c r="BS696" i="4"/>
  <c r="BR696" i="4"/>
  <c r="BQ696" i="4"/>
  <c r="BS695" i="4"/>
  <c r="BR695" i="4"/>
  <c r="BQ695" i="4"/>
  <c r="BS694" i="4"/>
  <c r="BR694" i="4"/>
  <c r="BQ694" i="4"/>
  <c r="BS693" i="4"/>
  <c r="BR693" i="4"/>
  <c r="BQ693" i="4"/>
  <c r="BS692" i="4"/>
  <c r="BR692" i="4"/>
  <c r="BQ692" i="4"/>
  <c r="BS691" i="4"/>
  <c r="BR691" i="4"/>
  <c r="BQ691" i="4"/>
  <c r="BS690" i="4"/>
  <c r="BR690" i="4"/>
  <c r="BQ690" i="4"/>
  <c r="BS689" i="4"/>
  <c r="BR689" i="4"/>
  <c r="BQ689" i="4"/>
  <c r="BS688" i="4"/>
  <c r="BR688" i="4"/>
  <c r="BQ688" i="4"/>
  <c r="BS687" i="4"/>
  <c r="BR687" i="4"/>
  <c r="BQ687" i="4"/>
  <c r="BS686" i="4"/>
  <c r="BR686" i="4"/>
  <c r="BQ686" i="4"/>
  <c r="BS685" i="4"/>
  <c r="BR685" i="4"/>
  <c r="BQ685" i="4"/>
  <c r="BS684" i="4"/>
  <c r="BR684" i="4"/>
  <c r="BQ684" i="4"/>
  <c r="BS683" i="4"/>
  <c r="BR683" i="4"/>
  <c r="BQ683" i="4"/>
  <c r="BS682" i="4"/>
  <c r="BR682" i="4"/>
  <c r="BQ682" i="4"/>
  <c r="BS681" i="4"/>
  <c r="BR681" i="4"/>
  <c r="BQ681" i="4"/>
  <c r="BS680" i="4"/>
  <c r="BR680" i="4"/>
  <c r="BQ680" i="4"/>
  <c r="BS679" i="4"/>
  <c r="BR679" i="4"/>
  <c r="BQ679" i="4"/>
  <c r="BS678" i="4"/>
  <c r="BR678" i="4"/>
  <c r="BQ678" i="4"/>
  <c r="BS677" i="4"/>
  <c r="BR677" i="4"/>
  <c r="BQ677" i="4"/>
  <c r="BS676" i="4"/>
  <c r="BR676" i="4"/>
  <c r="BQ676" i="4"/>
  <c r="BS675" i="4"/>
  <c r="BR675" i="4"/>
  <c r="BQ675" i="4"/>
  <c r="BS674" i="4"/>
  <c r="BR674" i="4"/>
  <c r="BQ674" i="4"/>
  <c r="BS673" i="4"/>
  <c r="BR673" i="4"/>
  <c r="BQ673" i="4"/>
  <c r="BS672" i="4"/>
  <c r="BR672" i="4"/>
  <c r="BQ672" i="4"/>
  <c r="BS671" i="4"/>
  <c r="BR671" i="4"/>
  <c r="BQ671" i="4"/>
  <c r="BS670" i="4"/>
  <c r="BR670" i="4"/>
  <c r="BQ670" i="4"/>
  <c r="BS669" i="4"/>
  <c r="BR669" i="4"/>
  <c r="BQ669" i="4"/>
  <c r="BS668" i="4"/>
  <c r="BR668" i="4"/>
  <c r="BQ668" i="4"/>
  <c r="BS667" i="4"/>
  <c r="BR667" i="4"/>
  <c r="BQ667" i="4"/>
  <c r="BS666" i="4"/>
  <c r="BR666" i="4"/>
  <c r="BQ666" i="4"/>
  <c r="BS665" i="4"/>
  <c r="BR665" i="4"/>
  <c r="BQ665" i="4"/>
  <c r="BS664" i="4"/>
  <c r="BR664" i="4"/>
  <c r="BQ664" i="4"/>
  <c r="BS663" i="4"/>
  <c r="BR663" i="4"/>
  <c r="BQ663" i="4"/>
  <c r="BS662" i="4"/>
  <c r="BR662" i="4"/>
  <c r="BQ662" i="4"/>
  <c r="BS661" i="4"/>
  <c r="BR661" i="4"/>
  <c r="BQ661" i="4"/>
  <c r="BS660" i="4"/>
  <c r="BR660" i="4"/>
  <c r="BQ660" i="4"/>
  <c r="BS659" i="4"/>
  <c r="BR659" i="4"/>
  <c r="BQ659" i="4"/>
  <c r="BS658" i="4"/>
  <c r="BR658" i="4"/>
  <c r="BQ658" i="4"/>
  <c r="BS657" i="4"/>
  <c r="BR657" i="4"/>
  <c r="BQ657" i="4"/>
  <c r="BS656" i="4"/>
  <c r="BR656" i="4"/>
  <c r="BQ656" i="4"/>
  <c r="BS655" i="4"/>
  <c r="BR655" i="4"/>
  <c r="BQ655" i="4"/>
  <c r="BS654" i="4"/>
  <c r="BR654" i="4"/>
  <c r="BQ654" i="4"/>
  <c r="BS653" i="4"/>
  <c r="BR653" i="4"/>
  <c r="BQ653" i="4"/>
  <c r="BS652" i="4"/>
  <c r="BR652" i="4"/>
  <c r="BQ652" i="4"/>
  <c r="BS644" i="4"/>
  <c r="BR644" i="4"/>
  <c r="BQ644" i="4"/>
  <c r="BS643" i="4"/>
  <c r="BR643" i="4"/>
  <c r="BQ643" i="4"/>
  <c r="BS642" i="4"/>
  <c r="BR642" i="4"/>
  <c r="BQ642" i="4"/>
  <c r="BS641" i="4"/>
  <c r="BR641" i="4"/>
  <c r="BQ641" i="4"/>
  <c r="BS640" i="4"/>
  <c r="BR640" i="4"/>
  <c r="BQ640" i="4"/>
  <c r="BS639" i="4"/>
  <c r="BR639" i="4"/>
  <c r="BQ639" i="4"/>
  <c r="BS638" i="4"/>
  <c r="BR638" i="4"/>
  <c r="BQ638" i="4"/>
  <c r="BS637" i="4"/>
  <c r="BR637" i="4"/>
  <c r="BQ637" i="4"/>
  <c r="BS636" i="4"/>
  <c r="BR636" i="4"/>
  <c r="BQ636" i="4"/>
  <c r="BS635" i="4"/>
  <c r="BR635" i="4"/>
  <c r="BQ635" i="4"/>
  <c r="BS634" i="4"/>
  <c r="BR634" i="4"/>
  <c r="BQ634" i="4"/>
  <c r="BS633" i="4"/>
  <c r="BR633" i="4"/>
  <c r="BQ633" i="4"/>
  <c r="BS632" i="4"/>
  <c r="BR632" i="4"/>
  <c r="BQ632" i="4"/>
  <c r="BS631" i="4"/>
  <c r="BR631" i="4"/>
  <c r="BQ631" i="4"/>
  <c r="BS630" i="4"/>
  <c r="BR630" i="4"/>
  <c r="BQ630" i="4"/>
  <c r="BS629" i="4"/>
  <c r="BR629" i="4"/>
  <c r="BQ629" i="4"/>
  <c r="BS628" i="4"/>
  <c r="BR628" i="4"/>
  <c r="BQ628" i="4"/>
  <c r="BS627" i="4"/>
  <c r="BR627" i="4"/>
  <c r="BQ627" i="4"/>
  <c r="BS626" i="4"/>
  <c r="BR626" i="4"/>
  <c r="BQ626" i="4"/>
  <c r="BS625" i="4"/>
  <c r="BR625" i="4"/>
  <c r="BQ625" i="4"/>
  <c r="BS624" i="4"/>
  <c r="BR624" i="4"/>
  <c r="BQ624" i="4"/>
  <c r="BS623" i="4"/>
  <c r="BR623" i="4"/>
  <c r="BQ623" i="4"/>
  <c r="BS622" i="4"/>
  <c r="BR622" i="4"/>
  <c r="BQ622" i="4"/>
  <c r="BS621" i="4"/>
  <c r="BR621" i="4"/>
  <c r="BQ621" i="4"/>
  <c r="BS620" i="4"/>
  <c r="BR620" i="4"/>
  <c r="BQ620" i="4"/>
  <c r="BS619" i="4"/>
  <c r="BR619" i="4"/>
  <c r="BQ619" i="4"/>
  <c r="BS618" i="4"/>
  <c r="BR618" i="4"/>
  <c r="BQ618" i="4"/>
  <c r="BS617" i="4"/>
  <c r="BR617" i="4"/>
  <c r="BQ617" i="4"/>
  <c r="BS616" i="4"/>
  <c r="BR616" i="4"/>
  <c r="BQ616" i="4"/>
  <c r="BS615" i="4"/>
  <c r="BR615" i="4"/>
  <c r="BQ615" i="4"/>
  <c r="BS614" i="4"/>
  <c r="BR614" i="4"/>
  <c r="BQ614" i="4"/>
  <c r="BS613" i="4"/>
  <c r="BR613" i="4"/>
  <c r="BQ613" i="4"/>
  <c r="BS612" i="4"/>
  <c r="BR612" i="4"/>
  <c r="BQ612" i="4"/>
  <c r="BS611" i="4"/>
  <c r="BR611" i="4"/>
  <c r="BQ611" i="4"/>
  <c r="BS610" i="4"/>
  <c r="BR610" i="4"/>
  <c r="BQ610" i="4"/>
  <c r="BS609" i="4"/>
  <c r="BR609" i="4"/>
  <c r="BQ609" i="4"/>
  <c r="BS608" i="4"/>
  <c r="BR608" i="4"/>
  <c r="BQ608" i="4"/>
  <c r="BS607" i="4"/>
  <c r="BR607" i="4"/>
  <c r="BQ607" i="4"/>
  <c r="BS606" i="4"/>
  <c r="BR606" i="4"/>
  <c r="BQ606" i="4"/>
  <c r="BS605" i="4"/>
  <c r="BR605" i="4"/>
  <c r="BQ605" i="4"/>
  <c r="BS604" i="4"/>
  <c r="BR604" i="4"/>
  <c r="BQ604" i="4"/>
  <c r="BS603" i="4"/>
  <c r="BR603" i="4"/>
  <c r="BQ603" i="4"/>
  <c r="BS602" i="4"/>
  <c r="BR602" i="4"/>
  <c r="BQ602" i="4"/>
  <c r="BS601" i="4"/>
  <c r="BR601" i="4"/>
  <c r="BQ601" i="4"/>
  <c r="BS600" i="4"/>
  <c r="BR600" i="4"/>
  <c r="BQ600" i="4"/>
  <c r="BS599" i="4"/>
  <c r="BR599" i="4"/>
  <c r="BQ599" i="4"/>
  <c r="BS598" i="4"/>
  <c r="BR598" i="4"/>
  <c r="BQ598" i="4"/>
  <c r="BS597" i="4"/>
  <c r="BR597" i="4"/>
  <c r="BQ597" i="4"/>
  <c r="BS596" i="4"/>
  <c r="BR596" i="4"/>
  <c r="BQ596" i="4"/>
  <c r="BS595" i="4"/>
  <c r="BR595" i="4"/>
  <c r="BQ595" i="4"/>
  <c r="BS594" i="4"/>
  <c r="BR594" i="4"/>
  <c r="BQ594" i="4"/>
  <c r="BS593" i="4"/>
  <c r="BR593" i="4"/>
  <c r="BQ593" i="4"/>
  <c r="BS592" i="4"/>
  <c r="BR592" i="4"/>
  <c r="BQ592" i="4"/>
  <c r="BS591" i="4"/>
  <c r="BR591" i="4"/>
  <c r="BQ591" i="4"/>
  <c r="BS590" i="4"/>
  <c r="BR590" i="4"/>
  <c r="BQ590" i="4"/>
  <c r="BS589" i="4"/>
  <c r="BR589" i="4"/>
  <c r="BQ589" i="4"/>
  <c r="BS588" i="4"/>
  <c r="BR588" i="4"/>
  <c r="BQ588" i="4"/>
  <c r="BS587" i="4"/>
  <c r="BR587" i="4"/>
  <c r="BQ587" i="4"/>
  <c r="BS586" i="4"/>
  <c r="BR586" i="4"/>
  <c r="BQ586" i="4"/>
  <c r="BS585" i="4"/>
  <c r="BR585" i="4"/>
  <c r="BQ585" i="4"/>
  <c r="BS584" i="4"/>
  <c r="BR584" i="4"/>
  <c r="BQ584" i="4"/>
  <c r="BS583" i="4"/>
  <c r="BR583" i="4"/>
  <c r="BQ583" i="4"/>
  <c r="BS582" i="4"/>
  <c r="BR582" i="4"/>
  <c r="BQ582" i="4"/>
  <c r="BS581" i="4"/>
  <c r="BR581" i="4"/>
  <c r="BQ581" i="4"/>
  <c r="BS580" i="4"/>
  <c r="BR580" i="4"/>
  <c r="BQ580" i="4"/>
  <c r="BS579" i="4"/>
  <c r="BR579" i="4"/>
  <c r="BQ579" i="4"/>
  <c r="BS578" i="4"/>
  <c r="BR578" i="4"/>
  <c r="BQ578" i="4"/>
  <c r="BS577" i="4"/>
  <c r="BR577" i="4"/>
  <c r="BQ577" i="4"/>
  <c r="BS576" i="4"/>
  <c r="BR576" i="4"/>
  <c r="BQ576" i="4"/>
  <c r="BS575" i="4"/>
  <c r="BR575" i="4"/>
  <c r="BQ575" i="4"/>
  <c r="BS574" i="4"/>
  <c r="BR574" i="4"/>
  <c r="BQ574" i="4"/>
  <c r="BS573" i="4"/>
  <c r="BR573" i="4"/>
  <c r="BQ573" i="4"/>
  <c r="BS572" i="4"/>
  <c r="BR572" i="4"/>
  <c r="BQ572" i="4"/>
  <c r="BS571" i="4"/>
  <c r="BR571" i="4"/>
  <c r="BQ571" i="4"/>
  <c r="BS570" i="4"/>
  <c r="BR570" i="4"/>
  <c r="BQ570" i="4"/>
  <c r="BS569" i="4"/>
  <c r="BR569" i="4"/>
  <c r="BQ569" i="4"/>
  <c r="BS568" i="4"/>
  <c r="BR568" i="4"/>
  <c r="BQ568" i="4"/>
  <c r="BS567" i="4"/>
  <c r="BR567" i="4"/>
  <c r="BQ567" i="4"/>
  <c r="BS566" i="4"/>
  <c r="BR566" i="4"/>
  <c r="BQ566" i="4"/>
  <c r="BS565" i="4"/>
  <c r="BR565" i="4"/>
  <c r="BQ565" i="4"/>
  <c r="BS564" i="4"/>
  <c r="BR564" i="4"/>
  <c r="BQ564" i="4"/>
  <c r="BS563" i="4"/>
  <c r="BR563" i="4"/>
  <c r="BQ563" i="4"/>
  <c r="BS562" i="4"/>
  <c r="BR562" i="4"/>
  <c r="BQ562" i="4"/>
  <c r="BS561" i="4"/>
  <c r="BR561" i="4"/>
  <c r="BQ561" i="4"/>
  <c r="BS560" i="4"/>
  <c r="BR560" i="4"/>
  <c r="BQ560" i="4"/>
  <c r="BS559" i="4"/>
  <c r="BR559" i="4"/>
  <c r="BQ559" i="4"/>
  <c r="BS558" i="4"/>
  <c r="BR558" i="4"/>
  <c r="BQ558" i="4"/>
  <c r="BS557" i="4"/>
  <c r="BR557" i="4"/>
  <c r="BQ557" i="4"/>
  <c r="BS556" i="4"/>
  <c r="BR556" i="4"/>
  <c r="BQ556" i="4"/>
  <c r="BS555" i="4"/>
  <c r="BR555" i="4"/>
  <c r="BQ555" i="4"/>
  <c r="BS554" i="4"/>
  <c r="BR554" i="4"/>
  <c r="BQ554" i="4"/>
  <c r="BS553" i="4"/>
  <c r="BR553" i="4"/>
  <c r="BQ553" i="4"/>
  <c r="BS552" i="4"/>
  <c r="BR552" i="4"/>
  <c r="BQ552" i="4"/>
  <c r="BS551" i="4"/>
  <c r="BR551" i="4"/>
  <c r="BQ551" i="4"/>
  <c r="BS550" i="4"/>
  <c r="BR550" i="4"/>
  <c r="BQ550" i="4"/>
  <c r="BS549" i="4"/>
  <c r="BR549" i="4"/>
  <c r="BQ549" i="4"/>
  <c r="BS548" i="4"/>
  <c r="BR548" i="4"/>
  <c r="BQ548" i="4"/>
  <c r="BS547" i="4"/>
  <c r="BR547" i="4"/>
  <c r="BQ547" i="4"/>
  <c r="BS546" i="4"/>
  <c r="BR546" i="4"/>
  <c r="BQ546" i="4"/>
  <c r="BS545" i="4"/>
  <c r="BR545" i="4"/>
  <c r="BQ545" i="4"/>
  <c r="BS544" i="4"/>
  <c r="BR544" i="4"/>
  <c r="BQ544" i="4"/>
  <c r="BS543" i="4"/>
  <c r="BR543" i="4"/>
  <c r="BQ543" i="4"/>
  <c r="BS542" i="4"/>
  <c r="BR542" i="4"/>
  <c r="BQ542" i="4"/>
  <c r="BS541" i="4"/>
  <c r="BR541" i="4"/>
  <c r="BQ541" i="4"/>
  <c r="BS540" i="4"/>
  <c r="BR540" i="4"/>
  <c r="BQ540" i="4"/>
  <c r="BS539" i="4"/>
  <c r="BR539" i="4"/>
  <c r="BQ539" i="4"/>
  <c r="BS538" i="4"/>
  <c r="BR538" i="4"/>
  <c r="BQ538" i="4"/>
  <c r="BS537" i="4"/>
  <c r="BR537" i="4"/>
  <c r="BQ537" i="4"/>
  <c r="BS536" i="4"/>
  <c r="BR536" i="4"/>
  <c r="BQ536" i="4"/>
  <c r="BS535" i="4"/>
  <c r="BR535" i="4"/>
  <c r="BQ535" i="4"/>
  <c r="BS534" i="4"/>
  <c r="BR534" i="4"/>
  <c r="BQ534" i="4"/>
  <c r="BS533" i="4"/>
  <c r="BR533" i="4"/>
  <c r="BQ533" i="4"/>
  <c r="BS532" i="4"/>
  <c r="BR532" i="4"/>
  <c r="BQ532" i="4"/>
  <c r="BS531" i="4"/>
  <c r="BR531" i="4"/>
  <c r="BQ531" i="4"/>
  <c r="BS530" i="4"/>
  <c r="BR530" i="4"/>
  <c r="BQ530" i="4"/>
  <c r="BS529" i="4"/>
  <c r="BR529" i="4"/>
  <c r="BQ529" i="4"/>
  <c r="BS528" i="4"/>
  <c r="BR528" i="4"/>
  <c r="BQ528" i="4"/>
  <c r="BS527" i="4"/>
  <c r="BR527" i="4"/>
  <c r="BQ527" i="4"/>
  <c r="BS526" i="4"/>
  <c r="BR526" i="4"/>
  <c r="BQ526" i="4"/>
  <c r="BS525" i="4"/>
  <c r="BR525" i="4"/>
  <c r="BQ525" i="4"/>
  <c r="BS524" i="4"/>
  <c r="BR524" i="4"/>
  <c r="BQ524" i="4"/>
  <c r="BS523" i="4"/>
  <c r="BR523" i="4"/>
  <c r="BQ523" i="4"/>
  <c r="BS522" i="4"/>
  <c r="BR522" i="4"/>
  <c r="BQ522" i="4"/>
  <c r="BS521" i="4"/>
  <c r="BR521" i="4"/>
  <c r="BQ521" i="4"/>
  <c r="BS520" i="4"/>
  <c r="BR520" i="4"/>
  <c r="BQ520" i="4"/>
  <c r="BS519" i="4"/>
  <c r="BR519" i="4"/>
  <c r="BQ519" i="4"/>
  <c r="BS518" i="4"/>
  <c r="BR518" i="4"/>
  <c r="BQ518" i="4"/>
  <c r="BS517" i="4"/>
  <c r="BR517" i="4"/>
  <c r="BQ517" i="4"/>
  <c r="BS516" i="4"/>
  <c r="BR516" i="4"/>
  <c r="BQ516" i="4"/>
  <c r="BS515" i="4"/>
  <c r="BR515" i="4"/>
  <c r="BQ515" i="4"/>
  <c r="BS514" i="4"/>
  <c r="BR514" i="4"/>
  <c r="BQ514" i="4"/>
  <c r="BS513" i="4"/>
  <c r="BR513" i="4"/>
  <c r="BQ513" i="4"/>
  <c r="BS512" i="4"/>
  <c r="BR512" i="4"/>
  <c r="BQ512" i="4"/>
  <c r="BS511" i="4"/>
  <c r="BR511" i="4"/>
  <c r="BQ511" i="4"/>
  <c r="BS510" i="4"/>
  <c r="BR510" i="4"/>
  <c r="BQ510" i="4"/>
  <c r="BS509" i="4"/>
  <c r="BR509" i="4"/>
  <c r="BQ509" i="4"/>
  <c r="BS508" i="4"/>
  <c r="BR508" i="4"/>
  <c r="BQ508" i="4"/>
  <c r="BS507" i="4"/>
  <c r="BR507" i="4"/>
  <c r="BQ507" i="4"/>
  <c r="BS506" i="4"/>
  <c r="BR506" i="4"/>
  <c r="BQ506" i="4"/>
  <c r="BS505" i="4"/>
  <c r="BR505" i="4"/>
  <c r="BQ505" i="4"/>
  <c r="BS504" i="4"/>
  <c r="BR504" i="4"/>
  <c r="BQ504" i="4"/>
  <c r="BS503" i="4"/>
  <c r="BR503" i="4"/>
  <c r="BQ503" i="4"/>
  <c r="BS502" i="4"/>
  <c r="BR502" i="4"/>
  <c r="BQ502" i="4"/>
  <c r="BS501" i="4"/>
  <c r="BR501" i="4"/>
  <c r="BQ501" i="4"/>
  <c r="BS500" i="4"/>
  <c r="BR500" i="4"/>
  <c r="BQ500" i="4"/>
  <c r="BS499" i="4"/>
  <c r="BR499" i="4"/>
  <c r="BQ499" i="4"/>
  <c r="BS498" i="4"/>
  <c r="BR498" i="4"/>
  <c r="BQ498" i="4"/>
  <c r="BS497" i="4"/>
  <c r="BR497" i="4"/>
  <c r="BQ497" i="4"/>
  <c r="BS496" i="4"/>
  <c r="BR496" i="4"/>
  <c r="BQ496" i="4"/>
  <c r="BS495" i="4"/>
  <c r="BR495" i="4"/>
  <c r="BQ495" i="4"/>
  <c r="BS494" i="4"/>
  <c r="BR494" i="4"/>
  <c r="BQ494" i="4"/>
  <c r="BS493" i="4"/>
  <c r="BR493" i="4"/>
  <c r="BQ493" i="4"/>
  <c r="BS492" i="4"/>
  <c r="BR492" i="4"/>
  <c r="BQ492" i="4"/>
  <c r="BS491" i="4"/>
  <c r="BR491" i="4"/>
  <c r="BQ491" i="4"/>
  <c r="BS490" i="4"/>
  <c r="BR490" i="4"/>
  <c r="BQ490" i="4"/>
  <c r="BS489" i="4"/>
  <c r="BR489" i="4"/>
  <c r="BQ489" i="4"/>
  <c r="BS488" i="4"/>
  <c r="BR488" i="4"/>
  <c r="BQ488" i="4"/>
  <c r="BS487" i="4"/>
  <c r="BR487" i="4"/>
  <c r="BQ487" i="4"/>
  <c r="BS486" i="4"/>
  <c r="BR486" i="4"/>
  <c r="BQ486" i="4"/>
  <c r="BS485" i="4"/>
  <c r="BR485" i="4"/>
  <c r="BQ485" i="4"/>
  <c r="BS484" i="4"/>
  <c r="BR484" i="4"/>
  <c r="BQ484" i="4"/>
  <c r="BS483" i="4"/>
  <c r="BR483" i="4"/>
  <c r="BQ483" i="4"/>
  <c r="BS482" i="4"/>
  <c r="BR482" i="4"/>
  <c r="BQ482" i="4"/>
  <c r="BS481" i="4"/>
  <c r="BR481" i="4"/>
  <c r="BQ481" i="4"/>
  <c r="BS480" i="4"/>
  <c r="BR480" i="4"/>
  <c r="BQ480" i="4"/>
  <c r="BS479" i="4"/>
  <c r="BR479" i="4"/>
  <c r="BQ479" i="4"/>
  <c r="BS478" i="4"/>
  <c r="BR478" i="4"/>
  <c r="BQ478" i="4"/>
  <c r="BS477" i="4"/>
  <c r="BR477" i="4"/>
  <c r="BQ477" i="4"/>
  <c r="BS476" i="4"/>
  <c r="BR476" i="4"/>
  <c r="BQ476" i="4"/>
  <c r="BS475" i="4"/>
  <c r="BR475" i="4"/>
  <c r="BQ475" i="4"/>
  <c r="BS474" i="4"/>
  <c r="BR474" i="4"/>
  <c r="BQ474" i="4"/>
  <c r="BS473" i="4"/>
  <c r="BR473" i="4"/>
  <c r="BQ473" i="4"/>
  <c r="BS472" i="4"/>
  <c r="BR472" i="4"/>
  <c r="BQ472" i="4"/>
  <c r="BS471" i="4"/>
  <c r="BR471" i="4"/>
  <c r="BQ471" i="4"/>
  <c r="BS470" i="4"/>
  <c r="BR470" i="4"/>
  <c r="BQ470" i="4"/>
  <c r="BS469" i="4"/>
  <c r="BR469" i="4"/>
  <c r="BQ469" i="4"/>
  <c r="BS468" i="4"/>
  <c r="BR468" i="4"/>
  <c r="BQ468" i="4"/>
  <c r="BS467" i="4"/>
  <c r="BR467" i="4"/>
  <c r="BQ467" i="4"/>
  <c r="BS466" i="4"/>
  <c r="BR466" i="4"/>
  <c r="BQ466" i="4"/>
  <c r="BS465" i="4"/>
  <c r="BR465" i="4"/>
  <c r="BQ465" i="4"/>
  <c r="BS464" i="4"/>
  <c r="BR464" i="4"/>
  <c r="BQ464" i="4"/>
  <c r="BS463" i="4"/>
  <c r="BR463" i="4"/>
  <c r="BQ463" i="4"/>
  <c r="BS462" i="4"/>
  <c r="BR462" i="4"/>
  <c r="BQ462" i="4"/>
  <c r="BS461" i="4"/>
  <c r="BR461" i="4"/>
  <c r="BQ461" i="4"/>
  <c r="BS460" i="4"/>
  <c r="BR460" i="4"/>
  <c r="BQ460" i="4"/>
  <c r="BS459" i="4"/>
  <c r="BR459" i="4"/>
  <c r="BQ459" i="4"/>
  <c r="BS458" i="4"/>
  <c r="BR458" i="4"/>
  <c r="BQ458" i="4"/>
  <c r="BS457" i="4"/>
  <c r="BR457" i="4"/>
  <c r="BQ457" i="4"/>
  <c r="BS456" i="4"/>
  <c r="BR456" i="4"/>
  <c r="BQ456" i="4"/>
  <c r="BS455" i="4"/>
  <c r="BR455" i="4"/>
  <c r="BQ455" i="4"/>
  <c r="BS454" i="4"/>
  <c r="BR454" i="4"/>
  <c r="BQ454" i="4"/>
  <c r="BS453" i="4"/>
  <c r="BR453" i="4"/>
  <c r="BQ453" i="4"/>
  <c r="BS452" i="4"/>
  <c r="BR452" i="4"/>
  <c r="BQ452" i="4"/>
  <c r="BS451" i="4"/>
  <c r="BR451" i="4"/>
  <c r="BQ451" i="4"/>
  <c r="BS450" i="4"/>
  <c r="BR450" i="4"/>
  <c r="BQ450" i="4"/>
  <c r="BS449" i="4"/>
  <c r="BR449" i="4"/>
  <c r="BQ449" i="4"/>
  <c r="BS448" i="4"/>
  <c r="BR448" i="4"/>
  <c r="BQ448" i="4"/>
  <c r="BS447" i="4"/>
  <c r="BR447" i="4"/>
  <c r="BQ447" i="4"/>
  <c r="BS446" i="4"/>
  <c r="BR446" i="4"/>
  <c r="BQ446" i="4"/>
  <c r="BS445" i="4"/>
  <c r="BR445" i="4"/>
  <c r="BQ445" i="4"/>
  <c r="BS444" i="4"/>
  <c r="BR444" i="4"/>
  <c r="BQ444" i="4"/>
  <c r="BS443" i="4"/>
  <c r="BR443" i="4"/>
  <c r="BQ443" i="4"/>
  <c r="BS442" i="4"/>
  <c r="BR442" i="4"/>
  <c r="BQ442" i="4"/>
  <c r="BS441" i="4"/>
  <c r="BR441" i="4"/>
  <c r="BQ441" i="4"/>
  <c r="BS440" i="4"/>
  <c r="BR440" i="4"/>
  <c r="BQ440" i="4"/>
  <c r="BS439" i="4"/>
  <c r="BR439" i="4"/>
  <c r="BQ439" i="4"/>
  <c r="BS438" i="4"/>
  <c r="BR438" i="4"/>
  <c r="BQ438" i="4"/>
  <c r="BS437" i="4"/>
  <c r="BR437" i="4"/>
  <c r="BQ437" i="4"/>
  <c r="BS436" i="4"/>
  <c r="BR436" i="4"/>
  <c r="BQ436" i="4"/>
  <c r="BS435" i="4"/>
  <c r="BR435" i="4"/>
  <c r="BQ435" i="4"/>
  <c r="BS434" i="4"/>
  <c r="BR434" i="4"/>
  <c r="BQ434" i="4"/>
  <c r="BS433" i="4"/>
  <c r="BR433" i="4"/>
  <c r="BQ433" i="4"/>
  <c r="BS432" i="4"/>
  <c r="BR432" i="4"/>
  <c r="BQ432" i="4"/>
  <c r="BS431" i="4"/>
  <c r="BR431" i="4"/>
  <c r="BQ431" i="4"/>
  <c r="BS430" i="4"/>
  <c r="BR430" i="4"/>
  <c r="BQ430" i="4"/>
  <c r="BS429" i="4"/>
  <c r="BR429" i="4"/>
  <c r="BQ429" i="4"/>
  <c r="BS428" i="4"/>
  <c r="BR428" i="4"/>
  <c r="BQ428" i="4"/>
  <c r="BS427" i="4"/>
  <c r="BR427" i="4"/>
  <c r="BQ427" i="4"/>
  <c r="BS426" i="4"/>
  <c r="BR426" i="4"/>
  <c r="BQ426" i="4"/>
  <c r="BS425" i="4"/>
  <c r="BR425" i="4"/>
  <c r="BQ425" i="4"/>
  <c r="BS424" i="4"/>
  <c r="BR424" i="4"/>
  <c r="BQ424" i="4"/>
  <c r="BS423" i="4"/>
  <c r="BR423" i="4"/>
  <c r="BQ423" i="4"/>
  <c r="BS422" i="4"/>
  <c r="BR422" i="4"/>
  <c r="BQ422" i="4"/>
  <c r="BS421" i="4"/>
  <c r="BR421" i="4"/>
  <c r="BQ421" i="4"/>
  <c r="BS420" i="4"/>
  <c r="BR420" i="4"/>
  <c r="BQ420" i="4"/>
  <c r="BS419" i="4"/>
  <c r="BR419" i="4"/>
  <c r="BQ419" i="4"/>
  <c r="BS418" i="4"/>
  <c r="BR418" i="4"/>
  <c r="BQ418" i="4"/>
  <c r="BS417" i="4"/>
  <c r="BR417" i="4"/>
  <c r="BQ417" i="4"/>
  <c r="BS416" i="4"/>
  <c r="BR416" i="4"/>
  <c r="BQ416" i="4"/>
  <c r="BS415" i="4"/>
  <c r="BR415" i="4"/>
  <c r="BQ415" i="4"/>
  <c r="BS414" i="4"/>
  <c r="BR414" i="4"/>
  <c r="BQ414" i="4"/>
  <c r="BS413" i="4"/>
  <c r="BR413" i="4"/>
  <c r="BQ413" i="4"/>
  <c r="BS412" i="4"/>
  <c r="BR412" i="4"/>
  <c r="BQ412" i="4"/>
  <c r="BS411" i="4"/>
  <c r="BR411" i="4"/>
  <c r="BQ411" i="4"/>
  <c r="BS410" i="4"/>
  <c r="BR410" i="4"/>
  <c r="BQ410" i="4"/>
  <c r="BS409" i="4"/>
  <c r="BR409" i="4"/>
  <c r="BQ409" i="4"/>
  <c r="BS408" i="4"/>
  <c r="BR408" i="4"/>
  <c r="BQ408" i="4"/>
  <c r="BS407" i="4"/>
  <c r="BR407" i="4"/>
  <c r="BQ407" i="4"/>
  <c r="BS406" i="4"/>
  <c r="BR406" i="4"/>
  <c r="BQ406" i="4"/>
  <c r="BS405" i="4"/>
  <c r="BR405" i="4"/>
  <c r="BQ405" i="4"/>
  <c r="BS404" i="4"/>
  <c r="BR404" i="4"/>
  <c r="BQ404" i="4"/>
  <c r="BS403" i="4"/>
  <c r="BR403" i="4"/>
  <c r="BQ403" i="4"/>
  <c r="BS402" i="4"/>
  <c r="BR402" i="4"/>
  <c r="BQ402" i="4"/>
  <c r="BS401" i="4"/>
  <c r="BR401" i="4"/>
  <c r="BQ401" i="4"/>
  <c r="BS400" i="4"/>
  <c r="BR400" i="4"/>
  <c r="BQ400" i="4"/>
  <c r="BS399" i="4"/>
  <c r="BR399" i="4"/>
  <c r="BQ399" i="4"/>
  <c r="BS398" i="4"/>
  <c r="BR398" i="4"/>
  <c r="BQ398" i="4"/>
  <c r="BS397" i="4"/>
  <c r="BR397" i="4"/>
  <c r="BQ397" i="4"/>
  <c r="BS396" i="4"/>
  <c r="BR396" i="4"/>
  <c r="BQ396" i="4"/>
  <c r="BS395" i="4"/>
  <c r="BR395" i="4"/>
  <c r="BQ395" i="4"/>
  <c r="BS394" i="4"/>
  <c r="BR394" i="4"/>
  <c r="BQ394" i="4"/>
  <c r="BS393" i="4"/>
  <c r="BR393" i="4"/>
  <c r="BQ393" i="4"/>
  <c r="BS392" i="4"/>
  <c r="BR392" i="4"/>
  <c r="BQ392" i="4"/>
  <c r="BS391" i="4"/>
  <c r="BR391" i="4"/>
  <c r="BQ391" i="4"/>
  <c r="BS390" i="4"/>
  <c r="BR390" i="4"/>
  <c r="BQ390" i="4"/>
  <c r="BS389" i="4"/>
  <c r="BR389" i="4"/>
  <c r="BQ389" i="4"/>
  <c r="BS388" i="4"/>
  <c r="BR388" i="4"/>
  <c r="BQ388" i="4"/>
  <c r="BS387" i="4"/>
  <c r="BR387" i="4"/>
  <c r="BQ387" i="4"/>
  <c r="BS386" i="4"/>
  <c r="BR386" i="4"/>
  <c r="BQ386" i="4"/>
  <c r="BS385" i="4"/>
  <c r="BR385" i="4"/>
  <c r="BQ385" i="4"/>
  <c r="BS384" i="4"/>
  <c r="BR384" i="4"/>
  <c r="BQ384" i="4"/>
  <c r="BS383" i="4"/>
  <c r="BR383" i="4"/>
  <c r="BQ383" i="4"/>
  <c r="BS382" i="4"/>
  <c r="BR382" i="4"/>
  <c r="BQ382" i="4"/>
  <c r="BS381" i="4"/>
  <c r="BR381" i="4"/>
  <c r="BQ381" i="4"/>
  <c r="BS380" i="4"/>
  <c r="BR380" i="4"/>
  <c r="BQ380" i="4"/>
  <c r="BS379" i="4"/>
  <c r="BR379" i="4"/>
  <c r="BQ379" i="4"/>
  <c r="BS378" i="4"/>
  <c r="BR378" i="4"/>
  <c r="BQ378" i="4"/>
  <c r="BS377" i="4"/>
  <c r="BR377" i="4"/>
  <c r="BQ377" i="4"/>
  <c r="BS376" i="4"/>
  <c r="BR376" i="4"/>
  <c r="BQ376" i="4"/>
  <c r="BS375" i="4"/>
  <c r="BR375" i="4"/>
  <c r="BQ375" i="4"/>
  <c r="BS374" i="4"/>
  <c r="BR374" i="4"/>
  <c r="BQ374" i="4"/>
  <c r="BS373" i="4"/>
  <c r="BR373" i="4"/>
  <c r="BQ373" i="4"/>
  <c r="BS372" i="4"/>
  <c r="BR372" i="4"/>
  <c r="BQ372" i="4"/>
  <c r="BS371" i="4"/>
  <c r="BR371" i="4"/>
  <c r="BQ371" i="4"/>
  <c r="BS370" i="4"/>
  <c r="BR370" i="4"/>
  <c r="BQ370" i="4"/>
  <c r="BS369" i="4"/>
  <c r="BR369" i="4"/>
  <c r="BQ369" i="4"/>
  <c r="BS368" i="4"/>
  <c r="BR368" i="4"/>
  <c r="BQ368" i="4"/>
  <c r="BS367" i="4"/>
  <c r="BR367" i="4"/>
  <c r="BQ367" i="4"/>
  <c r="BS366" i="4"/>
  <c r="BR366" i="4"/>
  <c r="BQ366" i="4"/>
  <c r="BS365" i="4"/>
  <c r="BR365" i="4"/>
  <c r="BQ365" i="4"/>
  <c r="BS364" i="4"/>
  <c r="BR364" i="4"/>
  <c r="BQ364" i="4"/>
  <c r="BS363" i="4"/>
  <c r="BR363" i="4"/>
  <c r="BQ363" i="4"/>
  <c r="BS362" i="4"/>
  <c r="BR362" i="4"/>
  <c r="BQ362" i="4"/>
  <c r="BS361" i="4"/>
  <c r="BR361" i="4"/>
  <c r="BQ361" i="4"/>
  <c r="BS360" i="4"/>
  <c r="BR360" i="4"/>
  <c r="BQ360" i="4"/>
  <c r="BS359" i="4"/>
  <c r="BR359" i="4"/>
  <c r="BQ359" i="4"/>
  <c r="BS358" i="4"/>
  <c r="BR358" i="4"/>
  <c r="BQ358" i="4"/>
  <c r="BS357" i="4"/>
  <c r="BR357" i="4"/>
  <c r="BQ357" i="4"/>
  <c r="BS356" i="4"/>
  <c r="BR356" i="4"/>
  <c r="BQ356" i="4"/>
  <c r="BS355" i="4"/>
  <c r="BR355" i="4"/>
  <c r="BQ355" i="4"/>
  <c r="BS354" i="4"/>
  <c r="BR354" i="4"/>
  <c r="BQ354" i="4"/>
  <c r="BS350" i="4"/>
  <c r="BR350" i="4"/>
  <c r="BQ350" i="4"/>
  <c r="BS349" i="4"/>
  <c r="BR349" i="4"/>
  <c r="BQ349" i="4"/>
  <c r="BS348" i="4"/>
  <c r="BR348" i="4"/>
  <c r="BQ348" i="4"/>
  <c r="BS347" i="4"/>
  <c r="BR347" i="4"/>
  <c r="BQ347" i="4"/>
  <c r="BS346" i="4"/>
  <c r="BR346" i="4"/>
  <c r="BQ346" i="4"/>
  <c r="BS345" i="4"/>
  <c r="BR345" i="4"/>
  <c r="BQ345" i="4"/>
  <c r="BS344" i="4"/>
  <c r="BR344" i="4"/>
  <c r="BQ344" i="4"/>
  <c r="BS343" i="4"/>
  <c r="BR343" i="4"/>
  <c r="BQ343" i="4"/>
  <c r="BS342" i="4"/>
  <c r="BR342" i="4"/>
  <c r="BQ342" i="4"/>
  <c r="BS341" i="4"/>
  <c r="BR341" i="4"/>
  <c r="BQ341" i="4"/>
  <c r="BS340" i="4"/>
  <c r="BR340" i="4"/>
  <c r="BQ340" i="4"/>
  <c r="BS339" i="4"/>
  <c r="BR339" i="4"/>
  <c r="BQ339" i="4"/>
  <c r="BS338" i="4"/>
  <c r="BR338" i="4"/>
  <c r="BQ338" i="4"/>
  <c r="BS337" i="4"/>
  <c r="BR337" i="4"/>
  <c r="BQ337" i="4"/>
  <c r="BS336" i="4"/>
  <c r="BR336" i="4"/>
  <c r="BQ336" i="4"/>
  <c r="BS335" i="4"/>
  <c r="BR335" i="4"/>
  <c r="BQ335" i="4"/>
  <c r="BS334" i="4"/>
  <c r="BR334" i="4"/>
  <c r="BQ334" i="4"/>
  <c r="BS333" i="4"/>
  <c r="BR333" i="4"/>
  <c r="BQ333" i="4"/>
  <c r="BS332" i="4"/>
  <c r="BR332" i="4"/>
  <c r="BQ332" i="4"/>
  <c r="BS331" i="4"/>
  <c r="BR331" i="4"/>
  <c r="BQ331" i="4"/>
  <c r="BS330" i="4"/>
  <c r="BR330" i="4"/>
  <c r="BQ330" i="4"/>
  <c r="BS329" i="4"/>
  <c r="BR329" i="4"/>
  <c r="BQ329" i="4"/>
  <c r="BS328" i="4"/>
  <c r="BR328" i="4"/>
  <c r="BQ328" i="4"/>
  <c r="BS327" i="4"/>
  <c r="BR327" i="4"/>
  <c r="BQ327" i="4"/>
  <c r="BS326" i="4"/>
  <c r="BR326" i="4"/>
  <c r="BQ326" i="4"/>
  <c r="BS325" i="4"/>
  <c r="BR325" i="4"/>
  <c r="BQ325" i="4"/>
  <c r="BS324" i="4"/>
  <c r="BR324" i="4"/>
  <c r="BQ324" i="4"/>
  <c r="BS323" i="4"/>
  <c r="BR323" i="4"/>
  <c r="BQ323" i="4"/>
  <c r="BS322" i="4"/>
  <c r="BR322" i="4"/>
  <c r="BQ322" i="4"/>
  <c r="BS321" i="4"/>
  <c r="BR321" i="4"/>
  <c r="BQ321" i="4"/>
  <c r="BS320" i="4"/>
  <c r="BR320" i="4"/>
  <c r="BQ320" i="4"/>
  <c r="BS319" i="4"/>
  <c r="BR319" i="4"/>
  <c r="BQ319" i="4"/>
  <c r="BS318" i="4"/>
  <c r="BR318" i="4"/>
  <c r="BQ318" i="4"/>
  <c r="BS317" i="4"/>
  <c r="BR317" i="4"/>
  <c r="BQ317" i="4"/>
  <c r="BS316" i="4"/>
  <c r="BR316" i="4"/>
  <c r="BQ316" i="4"/>
  <c r="BS315" i="4"/>
  <c r="BR315" i="4"/>
  <c r="BQ315" i="4"/>
  <c r="BS314" i="4"/>
  <c r="BR314" i="4"/>
  <c r="BQ314" i="4"/>
  <c r="BS313" i="4"/>
  <c r="BR313" i="4"/>
  <c r="BQ313" i="4"/>
  <c r="BS312" i="4"/>
  <c r="BR312" i="4"/>
  <c r="BQ312" i="4"/>
  <c r="BS311" i="4"/>
  <c r="BR311" i="4"/>
  <c r="BQ311" i="4"/>
  <c r="BS310" i="4"/>
  <c r="BR310" i="4"/>
  <c r="BQ310" i="4"/>
  <c r="BS309" i="4"/>
  <c r="BR309" i="4"/>
  <c r="BQ309" i="4"/>
  <c r="BS308" i="4"/>
  <c r="BR308" i="4"/>
  <c r="BQ308" i="4"/>
  <c r="BS307" i="4"/>
  <c r="BR307" i="4"/>
  <c r="BQ307" i="4"/>
  <c r="BS306" i="4"/>
  <c r="BR306" i="4"/>
  <c r="BQ306" i="4"/>
  <c r="BS305" i="4"/>
  <c r="BR305" i="4"/>
  <c r="BQ305" i="4"/>
  <c r="BS304" i="4"/>
  <c r="BR304" i="4"/>
  <c r="BQ304" i="4"/>
  <c r="BS303" i="4"/>
  <c r="BR303" i="4"/>
  <c r="BQ303" i="4"/>
  <c r="BS302" i="4"/>
  <c r="BR302" i="4"/>
  <c r="BQ302" i="4"/>
  <c r="BS301" i="4"/>
  <c r="BR301" i="4"/>
  <c r="BQ301" i="4"/>
  <c r="BS300" i="4"/>
  <c r="BR300" i="4"/>
  <c r="BQ300" i="4"/>
  <c r="BS299" i="4"/>
  <c r="BR299" i="4"/>
  <c r="BQ299" i="4"/>
  <c r="BS298" i="4"/>
  <c r="BR298" i="4"/>
  <c r="BQ298" i="4"/>
  <c r="BS297" i="4"/>
  <c r="BR297" i="4"/>
  <c r="BQ297" i="4"/>
  <c r="BS296" i="4"/>
  <c r="BR296" i="4"/>
  <c r="BQ296" i="4"/>
  <c r="BS295" i="4"/>
  <c r="BR295" i="4"/>
  <c r="BQ295" i="4"/>
  <c r="BS294" i="4"/>
  <c r="BR294" i="4"/>
  <c r="BQ294" i="4"/>
  <c r="BS293" i="4"/>
  <c r="BR293" i="4"/>
  <c r="BQ293" i="4"/>
  <c r="BS292" i="4"/>
  <c r="BR292" i="4"/>
  <c r="BQ292" i="4"/>
  <c r="BS291" i="4"/>
  <c r="BR291" i="4"/>
  <c r="BQ291" i="4"/>
  <c r="BS290" i="4"/>
  <c r="BR290" i="4"/>
  <c r="BQ290" i="4"/>
  <c r="BS289" i="4"/>
  <c r="BR289" i="4"/>
  <c r="BQ289" i="4"/>
  <c r="BS288" i="4"/>
  <c r="BR288" i="4"/>
  <c r="BQ288" i="4"/>
  <c r="BS287" i="4"/>
  <c r="BR287" i="4"/>
  <c r="BQ287" i="4"/>
  <c r="BS286" i="4"/>
  <c r="BR286" i="4"/>
  <c r="BQ286" i="4"/>
  <c r="BS285" i="4"/>
  <c r="BR285" i="4"/>
  <c r="BQ285" i="4"/>
  <c r="BS284" i="4"/>
  <c r="BR284" i="4"/>
  <c r="BQ284" i="4"/>
  <c r="BS283" i="4"/>
  <c r="BR283" i="4"/>
  <c r="BQ283" i="4"/>
  <c r="BS282" i="4"/>
  <c r="BR282" i="4"/>
  <c r="BQ282" i="4"/>
  <c r="BS281" i="4"/>
  <c r="BR281" i="4"/>
  <c r="BQ281" i="4"/>
  <c r="BS280" i="4"/>
  <c r="BR280" i="4"/>
  <c r="BQ280" i="4"/>
  <c r="BS279" i="4"/>
  <c r="BR279" i="4"/>
  <c r="BQ279" i="4"/>
  <c r="BS278" i="4"/>
  <c r="BR278" i="4"/>
  <c r="BQ278" i="4"/>
  <c r="BS277" i="4"/>
  <c r="BR277" i="4"/>
  <c r="BQ277" i="4"/>
  <c r="BS276" i="4"/>
  <c r="BR276" i="4"/>
  <c r="BQ276" i="4"/>
  <c r="BS275" i="4"/>
  <c r="BR275" i="4"/>
  <c r="BQ275" i="4"/>
  <c r="BS274" i="4"/>
  <c r="BR274" i="4"/>
  <c r="BQ274" i="4"/>
  <c r="BS273" i="4"/>
  <c r="BR273" i="4"/>
  <c r="BQ273" i="4"/>
  <c r="BS272" i="4"/>
  <c r="BR272" i="4"/>
  <c r="BQ272" i="4"/>
  <c r="BS271" i="4"/>
  <c r="BR271" i="4"/>
  <c r="BQ271" i="4"/>
  <c r="BS270" i="4"/>
  <c r="BR270" i="4"/>
  <c r="BQ270" i="4"/>
  <c r="BS269" i="4"/>
  <c r="BR269" i="4"/>
  <c r="BQ269" i="4"/>
  <c r="BS268" i="4"/>
  <c r="BR268" i="4"/>
  <c r="BQ268" i="4"/>
  <c r="BS267" i="4"/>
  <c r="BR267" i="4"/>
  <c r="BQ267" i="4"/>
  <c r="BS266" i="4"/>
  <c r="BR266" i="4"/>
  <c r="BQ266" i="4"/>
  <c r="BS265" i="4"/>
  <c r="BR265" i="4"/>
  <c r="BQ265" i="4"/>
  <c r="BS264" i="4"/>
  <c r="BR264" i="4"/>
  <c r="BQ264" i="4"/>
  <c r="BS263" i="4"/>
  <c r="BR263" i="4"/>
  <c r="BQ263" i="4"/>
  <c r="BS262" i="4"/>
  <c r="BR262" i="4"/>
  <c r="BQ262" i="4"/>
  <c r="BS261" i="4"/>
  <c r="BR261" i="4"/>
  <c r="BQ261" i="4"/>
  <c r="BS260" i="4"/>
  <c r="BR260" i="4"/>
  <c r="BQ260" i="4"/>
  <c r="BS259" i="4"/>
  <c r="BR259" i="4"/>
  <c r="BQ259" i="4"/>
  <c r="BS258" i="4"/>
  <c r="BR258" i="4"/>
  <c r="BQ258" i="4"/>
  <c r="BS257" i="4"/>
  <c r="BR257" i="4"/>
  <c r="BQ257" i="4"/>
  <c r="BS256" i="4"/>
  <c r="BR256" i="4"/>
  <c r="BQ256" i="4"/>
  <c r="BS255" i="4"/>
  <c r="BR255" i="4"/>
  <c r="BQ255" i="4"/>
  <c r="BS254" i="4"/>
  <c r="BR254" i="4"/>
  <c r="BQ254" i="4"/>
  <c r="BS253" i="4"/>
  <c r="BR253" i="4"/>
  <c r="BQ253" i="4"/>
  <c r="BS252" i="4"/>
  <c r="BR252" i="4"/>
  <c r="BQ252" i="4"/>
  <c r="BS251" i="4"/>
  <c r="BR251" i="4"/>
  <c r="BQ251" i="4"/>
  <c r="BS250" i="4"/>
  <c r="BR250" i="4"/>
  <c r="BQ250" i="4"/>
  <c r="BS249" i="4"/>
  <c r="BR249" i="4"/>
  <c r="BQ249" i="4"/>
  <c r="BS248" i="4"/>
  <c r="BR248" i="4"/>
  <c r="BQ248" i="4"/>
  <c r="BS247" i="4"/>
  <c r="BR247" i="4"/>
  <c r="BQ247" i="4"/>
  <c r="BS246" i="4"/>
  <c r="BR246" i="4"/>
  <c r="BQ246" i="4"/>
  <c r="BS245" i="4"/>
  <c r="BR245" i="4"/>
  <c r="BQ245" i="4"/>
  <c r="BS244" i="4"/>
  <c r="BR244" i="4"/>
  <c r="BQ244" i="4"/>
  <c r="BS243" i="4"/>
  <c r="BR243" i="4"/>
  <c r="BQ243" i="4"/>
  <c r="BS242" i="4"/>
  <c r="BR242" i="4"/>
  <c r="BQ242" i="4"/>
  <c r="BS241" i="4"/>
  <c r="BR241" i="4"/>
  <c r="BQ241" i="4"/>
  <c r="BS240" i="4"/>
  <c r="BR240" i="4"/>
  <c r="BQ240" i="4"/>
  <c r="BS239" i="4"/>
  <c r="BR239" i="4"/>
  <c r="BQ239" i="4"/>
  <c r="BS238" i="4"/>
  <c r="BR238" i="4"/>
  <c r="BQ238" i="4"/>
  <c r="BS237" i="4"/>
  <c r="BR237" i="4"/>
  <c r="BQ237" i="4"/>
  <c r="BS236" i="4"/>
  <c r="BR236" i="4"/>
  <c r="BQ236" i="4"/>
  <c r="BS235" i="4"/>
  <c r="BR235" i="4"/>
  <c r="BQ235" i="4"/>
  <c r="BS234" i="4"/>
  <c r="BR234" i="4"/>
  <c r="BQ234" i="4"/>
  <c r="BS233" i="4"/>
  <c r="BR233" i="4"/>
  <c r="BQ233" i="4"/>
  <c r="BS232" i="4"/>
  <c r="BR232" i="4"/>
  <c r="BQ232" i="4"/>
  <c r="BS231" i="4"/>
  <c r="BR231" i="4"/>
  <c r="BQ231" i="4"/>
  <c r="BS230" i="4"/>
  <c r="BR230" i="4"/>
  <c r="BQ230" i="4"/>
  <c r="BS229" i="4"/>
  <c r="BR229" i="4"/>
  <c r="BQ229" i="4"/>
  <c r="BS228" i="4"/>
  <c r="BR228" i="4"/>
  <c r="BQ228" i="4"/>
  <c r="BS227" i="4"/>
  <c r="BR227" i="4"/>
  <c r="BQ227" i="4"/>
  <c r="BS226" i="4"/>
  <c r="BR226" i="4"/>
  <c r="BQ226" i="4"/>
  <c r="BS224" i="4"/>
  <c r="BR224" i="4"/>
  <c r="BQ224" i="4"/>
  <c r="BS223" i="4"/>
  <c r="BR223" i="4"/>
  <c r="BQ223" i="4"/>
  <c r="BS222" i="4"/>
  <c r="BR222" i="4"/>
  <c r="BQ222" i="4"/>
  <c r="BS221" i="4"/>
  <c r="BR221" i="4"/>
  <c r="BQ221" i="4"/>
  <c r="BS220" i="4"/>
  <c r="BR220" i="4"/>
  <c r="BQ220" i="4"/>
  <c r="BS219" i="4"/>
  <c r="BR219" i="4"/>
  <c r="BQ219" i="4"/>
  <c r="BS218" i="4"/>
  <c r="BR218" i="4"/>
  <c r="BQ218" i="4"/>
  <c r="BS217" i="4"/>
  <c r="BR217" i="4"/>
  <c r="BQ217" i="4"/>
  <c r="BS216" i="4"/>
  <c r="BR216" i="4"/>
  <c r="BQ216" i="4"/>
  <c r="BS215" i="4"/>
  <c r="BR215" i="4"/>
  <c r="BQ215" i="4"/>
  <c r="BS214" i="4"/>
  <c r="BR214" i="4"/>
  <c r="BQ214" i="4"/>
  <c r="BS213" i="4"/>
  <c r="BR213" i="4"/>
  <c r="BQ213" i="4"/>
  <c r="BS212" i="4"/>
  <c r="BR212" i="4"/>
  <c r="BQ212" i="4"/>
  <c r="BS211" i="4"/>
  <c r="BR211" i="4"/>
  <c r="BQ211" i="4"/>
  <c r="BS210" i="4"/>
  <c r="BR210" i="4"/>
  <c r="BQ210" i="4"/>
  <c r="BS209" i="4"/>
  <c r="BR209" i="4"/>
  <c r="BQ209" i="4"/>
  <c r="BS208" i="4"/>
  <c r="BR208" i="4"/>
  <c r="BQ208" i="4"/>
  <c r="BS207" i="4"/>
  <c r="BR207" i="4"/>
  <c r="BQ207" i="4"/>
  <c r="BS206" i="4"/>
  <c r="BR206" i="4"/>
  <c r="BQ206" i="4"/>
  <c r="BS205" i="4"/>
  <c r="BR205" i="4"/>
  <c r="BQ205" i="4"/>
  <c r="BS204" i="4"/>
  <c r="BR204" i="4"/>
  <c r="BQ204" i="4"/>
  <c r="BS203" i="4"/>
  <c r="BR203" i="4"/>
  <c r="BQ203" i="4"/>
  <c r="BS202" i="4"/>
  <c r="BR202" i="4"/>
  <c r="BQ202" i="4"/>
  <c r="BS201" i="4"/>
  <c r="BR201" i="4"/>
  <c r="BQ201" i="4"/>
  <c r="BS200" i="4"/>
  <c r="BR200" i="4"/>
  <c r="BQ200" i="4"/>
  <c r="BS199" i="4"/>
  <c r="BR199" i="4"/>
  <c r="BQ199" i="4"/>
  <c r="BS198" i="4"/>
  <c r="BR198" i="4"/>
  <c r="BQ198" i="4"/>
  <c r="BS197" i="4"/>
  <c r="BR197" i="4"/>
  <c r="BQ197" i="4"/>
  <c r="BS196" i="4"/>
  <c r="BR196" i="4"/>
  <c r="BQ196" i="4"/>
  <c r="BS195" i="4"/>
  <c r="BR195" i="4"/>
  <c r="BQ195" i="4"/>
  <c r="BS194" i="4"/>
  <c r="BR194" i="4"/>
  <c r="BQ194" i="4"/>
  <c r="BS193" i="4"/>
  <c r="BR193" i="4"/>
  <c r="BQ193" i="4"/>
  <c r="BS192" i="4"/>
  <c r="BR192" i="4"/>
  <c r="BQ192" i="4"/>
  <c r="BS191" i="4"/>
  <c r="BR191" i="4"/>
  <c r="BQ191" i="4"/>
  <c r="BS190" i="4"/>
  <c r="BR190" i="4"/>
  <c r="BQ190" i="4"/>
  <c r="BS189" i="4"/>
  <c r="BR189" i="4"/>
  <c r="BQ189" i="4"/>
  <c r="BS188" i="4"/>
  <c r="BR188" i="4"/>
  <c r="BQ188" i="4"/>
  <c r="BS187" i="4"/>
  <c r="BR187" i="4"/>
  <c r="BQ187" i="4"/>
  <c r="BS186" i="4"/>
  <c r="BR186" i="4"/>
  <c r="BQ186" i="4"/>
  <c r="BS185" i="4"/>
  <c r="BR185" i="4"/>
  <c r="BQ185" i="4"/>
  <c r="BS184" i="4"/>
  <c r="BR184" i="4"/>
  <c r="BQ184" i="4"/>
  <c r="BS183" i="4"/>
  <c r="BR183" i="4"/>
  <c r="BQ183" i="4"/>
  <c r="BS182" i="4"/>
  <c r="BR182" i="4"/>
  <c r="BQ182" i="4"/>
  <c r="BS181" i="4"/>
  <c r="BR181" i="4"/>
  <c r="BQ181" i="4"/>
  <c r="BS180" i="4"/>
  <c r="BR180" i="4"/>
  <c r="BQ180" i="4"/>
  <c r="BS179" i="4"/>
  <c r="BR179" i="4"/>
  <c r="BQ179" i="4"/>
  <c r="BS178" i="4"/>
  <c r="BR178" i="4"/>
  <c r="BQ178" i="4"/>
  <c r="BS177" i="4"/>
  <c r="BR177" i="4"/>
  <c r="BQ177" i="4"/>
  <c r="BS176" i="4"/>
  <c r="BR176" i="4"/>
  <c r="BQ176" i="4"/>
  <c r="BS175" i="4"/>
  <c r="BR175" i="4"/>
  <c r="BQ175" i="4"/>
  <c r="BS174" i="4"/>
  <c r="BR174" i="4"/>
  <c r="BQ174" i="4"/>
  <c r="BS173" i="4"/>
  <c r="BR173" i="4"/>
  <c r="BQ173" i="4"/>
  <c r="BS172" i="4"/>
  <c r="BR172" i="4"/>
  <c r="BQ172" i="4"/>
  <c r="BS171" i="4"/>
  <c r="BR171" i="4"/>
  <c r="BQ171" i="4"/>
  <c r="BS170" i="4"/>
  <c r="BR170" i="4"/>
  <c r="BQ170" i="4"/>
  <c r="BS169" i="4"/>
  <c r="BR169" i="4"/>
  <c r="BQ169" i="4"/>
  <c r="BS168" i="4"/>
  <c r="BR168" i="4"/>
  <c r="BQ168" i="4"/>
  <c r="BS167" i="4"/>
  <c r="BR167" i="4"/>
  <c r="BQ167" i="4"/>
  <c r="BS166" i="4"/>
  <c r="BR166" i="4"/>
  <c r="BQ166" i="4"/>
  <c r="BS165" i="4"/>
  <c r="BR165" i="4"/>
  <c r="BQ165" i="4"/>
  <c r="BS164" i="4"/>
  <c r="BR164" i="4"/>
  <c r="BQ164" i="4"/>
  <c r="BS163" i="4"/>
  <c r="BR163" i="4"/>
  <c r="BQ163" i="4"/>
  <c r="BS162" i="4"/>
  <c r="BR162" i="4"/>
  <c r="BQ162" i="4"/>
  <c r="BS161" i="4"/>
  <c r="BR161" i="4"/>
  <c r="BQ161" i="4"/>
  <c r="BS160" i="4"/>
  <c r="BR160" i="4"/>
  <c r="BQ160" i="4"/>
  <c r="BS159" i="4"/>
  <c r="BR159" i="4"/>
  <c r="BQ159" i="4"/>
  <c r="BS158" i="4"/>
  <c r="BR158" i="4"/>
  <c r="BQ158" i="4"/>
  <c r="BS157" i="4"/>
  <c r="BR157" i="4"/>
  <c r="BQ157" i="4"/>
  <c r="BS156" i="4"/>
  <c r="BR156" i="4"/>
  <c r="BQ156" i="4"/>
  <c r="BS155" i="4"/>
  <c r="BR155" i="4"/>
  <c r="BQ155" i="4"/>
  <c r="BS154" i="4"/>
  <c r="BR154" i="4"/>
  <c r="BQ154" i="4"/>
  <c r="BS153" i="4"/>
  <c r="BR153" i="4"/>
  <c r="BQ153" i="4"/>
  <c r="BS152" i="4"/>
  <c r="BR152" i="4"/>
  <c r="BQ152" i="4"/>
  <c r="BS151" i="4"/>
  <c r="BR151" i="4"/>
  <c r="BQ151" i="4"/>
  <c r="BS150" i="4"/>
  <c r="BR150" i="4"/>
  <c r="BQ150" i="4"/>
  <c r="BS149" i="4"/>
  <c r="BR149" i="4"/>
  <c r="BQ149" i="4"/>
  <c r="BS148" i="4"/>
  <c r="BR148" i="4"/>
  <c r="BQ148" i="4"/>
  <c r="BS147" i="4"/>
  <c r="BR147" i="4"/>
  <c r="BQ147" i="4"/>
  <c r="BS146" i="4"/>
  <c r="BR146" i="4"/>
  <c r="BQ146" i="4"/>
  <c r="BS145" i="4"/>
  <c r="BR145" i="4"/>
  <c r="BQ145" i="4"/>
  <c r="BS144" i="4"/>
  <c r="BR144" i="4"/>
  <c r="BQ144" i="4"/>
  <c r="BS143" i="4"/>
  <c r="BR143" i="4"/>
  <c r="BS142" i="4"/>
  <c r="BR142" i="4"/>
  <c r="BQ142" i="4"/>
  <c r="BS141" i="4"/>
  <c r="BR141" i="4"/>
  <c r="BQ141" i="4"/>
  <c r="BS140" i="4"/>
  <c r="BR140" i="4"/>
  <c r="BQ140" i="4"/>
  <c r="BS139" i="4"/>
  <c r="BR139" i="4"/>
  <c r="BQ139" i="4"/>
  <c r="BS138" i="4"/>
  <c r="BR138" i="4"/>
  <c r="BQ138" i="4"/>
  <c r="BS137" i="4"/>
  <c r="BR137" i="4"/>
  <c r="BQ137" i="4"/>
  <c r="BS136" i="4"/>
  <c r="BR136" i="4"/>
  <c r="BQ136" i="4"/>
  <c r="BS135" i="4"/>
  <c r="BR135" i="4"/>
  <c r="BQ135" i="4"/>
  <c r="BS134" i="4"/>
  <c r="BR134" i="4"/>
  <c r="BQ134" i="4"/>
  <c r="BS133" i="4"/>
  <c r="BR133" i="4"/>
  <c r="BQ133" i="4"/>
  <c r="BS132" i="4"/>
  <c r="BR132" i="4"/>
  <c r="BQ132" i="4"/>
  <c r="BS131" i="4"/>
  <c r="BR131" i="4"/>
  <c r="BQ131" i="4"/>
  <c r="BS130" i="4"/>
  <c r="BR130" i="4"/>
  <c r="BQ130" i="4"/>
  <c r="BS129" i="4"/>
  <c r="BR129" i="4"/>
  <c r="BQ129" i="4"/>
  <c r="BS128" i="4"/>
  <c r="BR128" i="4"/>
  <c r="BQ128" i="4"/>
  <c r="BS127" i="4"/>
  <c r="BR127" i="4"/>
  <c r="BQ127" i="4"/>
  <c r="BS126" i="4"/>
  <c r="BR126" i="4"/>
  <c r="BQ126" i="4"/>
  <c r="BS125" i="4"/>
  <c r="BR125" i="4"/>
  <c r="BQ125" i="4"/>
  <c r="BS124" i="4"/>
  <c r="BR124" i="4"/>
  <c r="BQ124" i="4"/>
  <c r="BS123" i="4"/>
  <c r="BR123" i="4"/>
  <c r="BQ123" i="4"/>
  <c r="BS122" i="4"/>
  <c r="BR122" i="4"/>
  <c r="BQ122" i="4"/>
  <c r="BS121" i="4"/>
  <c r="BR121" i="4"/>
  <c r="BQ121" i="4"/>
  <c r="BS120" i="4"/>
  <c r="BR120" i="4"/>
  <c r="BQ120" i="4"/>
  <c r="BS119" i="4"/>
  <c r="BR119" i="4"/>
  <c r="BQ119" i="4"/>
  <c r="BS118" i="4"/>
  <c r="BR118" i="4"/>
  <c r="BQ118" i="4"/>
  <c r="BS117" i="4"/>
  <c r="BR117" i="4"/>
  <c r="BQ117" i="4"/>
  <c r="BS116" i="4"/>
  <c r="BR116" i="4"/>
  <c r="BQ116" i="4"/>
  <c r="BS115" i="4"/>
  <c r="BR115" i="4"/>
  <c r="BQ115" i="4"/>
  <c r="BS114" i="4"/>
  <c r="BR114" i="4"/>
  <c r="BQ114" i="4"/>
  <c r="BS113" i="4"/>
  <c r="BR113" i="4"/>
  <c r="BQ113" i="4"/>
  <c r="BS112" i="4"/>
  <c r="BR112" i="4"/>
  <c r="BQ112" i="4"/>
  <c r="BS111" i="4"/>
  <c r="BR111" i="4"/>
  <c r="BQ111" i="4"/>
  <c r="BS110" i="4"/>
  <c r="BR110" i="4"/>
  <c r="BQ110" i="4"/>
  <c r="BS109" i="4"/>
  <c r="BR109" i="4"/>
  <c r="BQ109" i="4"/>
  <c r="BS108" i="4"/>
  <c r="BR108" i="4"/>
  <c r="BQ108" i="4"/>
  <c r="BS107" i="4"/>
  <c r="BR107" i="4"/>
  <c r="BQ107" i="4"/>
  <c r="BS106" i="4"/>
  <c r="BR106" i="4"/>
  <c r="BQ106" i="4"/>
  <c r="BS105" i="4"/>
  <c r="BR105" i="4"/>
  <c r="BQ105" i="4"/>
  <c r="BS104" i="4"/>
  <c r="BR104" i="4"/>
  <c r="BQ104" i="4"/>
  <c r="BS103" i="4"/>
  <c r="BR103" i="4"/>
  <c r="BQ103" i="4"/>
  <c r="BS102" i="4"/>
  <c r="BR102" i="4"/>
  <c r="BQ102" i="4"/>
  <c r="BS101" i="4"/>
  <c r="BR101" i="4"/>
  <c r="BQ101" i="4"/>
  <c r="BS100" i="4"/>
  <c r="BR100" i="4"/>
  <c r="BQ100" i="4"/>
  <c r="BS99" i="4"/>
  <c r="BR99" i="4"/>
  <c r="BQ99" i="4"/>
  <c r="BS98" i="4"/>
  <c r="BR98" i="4"/>
  <c r="BQ98" i="4"/>
  <c r="BS97" i="4"/>
  <c r="BR97" i="4"/>
  <c r="BQ97" i="4"/>
  <c r="BS96" i="4"/>
  <c r="BR96" i="4"/>
  <c r="BQ96" i="4"/>
  <c r="BS95" i="4"/>
  <c r="BR95" i="4"/>
  <c r="BQ95" i="4"/>
  <c r="BS94" i="4"/>
  <c r="BR94" i="4"/>
  <c r="BQ94" i="4"/>
  <c r="BS93" i="4"/>
  <c r="BR93" i="4"/>
  <c r="BQ93" i="4"/>
  <c r="BS92" i="4"/>
  <c r="BR92" i="4"/>
  <c r="BQ92" i="4"/>
  <c r="BS91" i="4"/>
  <c r="BR91" i="4"/>
  <c r="BQ91" i="4"/>
  <c r="BS90" i="4"/>
  <c r="BR90" i="4"/>
  <c r="BQ90" i="4"/>
  <c r="BS89" i="4"/>
  <c r="BR89" i="4"/>
  <c r="BQ89" i="4"/>
  <c r="BS88" i="4"/>
  <c r="BR88" i="4"/>
  <c r="BQ88" i="4"/>
  <c r="BS87" i="4"/>
  <c r="BR87" i="4"/>
  <c r="BQ87" i="4"/>
  <c r="BS86" i="4"/>
  <c r="BR86" i="4"/>
  <c r="BQ86" i="4"/>
  <c r="BS85" i="4"/>
  <c r="BR85" i="4"/>
  <c r="BQ85" i="4"/>
  <c r="BS84" i="4"/>
  <c r="BR84" i="4"/>
  <c r="BQ84" i="4"/>
  <c r="BS83" i="4"/>
  <c r="BR83" i="4"/>
  <c r="BQ83" i="4"/>
  <c r="BS82" i="4"/>
  <c r="BR82" i="4"/>
  <c r="BQ82" i="4"/>
  <c r="BS81" i="4"/>
  <c r="BR81" i="4"/>
  <c r="BQ81" i="4"/>
  <c r="BS80" i="4"/>
  <c r="BR80" i="4"/>
  <c r="BQ80" i="4"/>
  <c r="BS79" i="4"/>
  <c r="BR79" i="4"/>
  <c r="BQ79" i="4"/>
  <c r="BS78" i="4"/>
  <c r="BR78" i="4"/>
  <c r="BQ78" i="4"/>
  <c r="BS77" i="4"/>
  <c r="BR77" i="4"/>
  <c r="BQ77" i="4"/>
  <c r="BS76" i="4"/>
  <c r="BR76" i="4"/>
  <c r="BQ76" i="4"/>
  <c r="BS75" i="4"/>
  <c r="BR75" i="4"/>
  <c r="BQ75" i="4"/>
  <c r="BS74" i="4"/>
  <c r="BR74" i="4"/>
  <c r="BQ74" i="4"/>
  <c r="BS73" i="4"/>
  <c r="BR73" i="4"/>
  <c r="BQ73" i="4"/>
  <c r="BS72" i="4"/>
  <c r="BR72" i="4"/>
  <c r="BQ72" i="4"/>
  <c r="BS71" i="4"/>
  <c r="BR71" i="4"/>
  <c r="BQ71" i="4"/>
  <c r="BS70" i="4"/>
  <c r="BR70" i="4"/>
  <c r="BQ70" i="4"/>
  <c r="BS69" i="4"/>
  <c r="BR69" i="4"/>
  <c r="BQ69" i="4"/>
  <c r="BS68" i="4"/>
  <c r="BR68" i="4"/>
  <c r="BQ68" i="4"/>
  <c r="BS67" i="4"/>
  <c r="BR67" i="4"/>
  <c r="BQ67" i="4"/>
  <c r="BS66" i="4"/>
  <c r="BR66" i="4"/>
  <c r="BQ66" i="4"/>
  <c r="BS65" i="4"/>
  <c r="BR65" i="4"/>
  <c r="BQ65" i="4"/>
  <c r="BS64" i="4"/>
  <c r="BR64" i="4"/>
  <c r="BQ64" i="4"/>
  <c r="BS63" i="4"/>
  <c r="BR63" i="4"/>
  <c r="BQ63" i="4"/>
  <c r="BS62" i="4"/>
  <c r="BR62" i="4"/>
  <c r="BQ62" i="4"/>
  <c r="BS61" i="4"/>
  <c r="BR61" i="4"/>
  <c r="BQ61" i="4"/>
  <c r="BS60" i="4"/>
  <c r="BR60" i="4"/>
  <c r="BQ60" i="4"/>
  <c r="BS59" i="4"/>
  <c r="BR59" i="4"/>
  <c r="BQ59" i="4"/>
  <c r="BS58" i="4"/>
  <c r="BR58" i="4"/>
  <c r="BQ58" i="4"/>
  <c r="BS57" i="4"/>
  <c r="BR57" i="4"/>
  <c r="BQ57" i="4"/>
  <c r="BS56" i="4"/>
  <c r="BR56" i="4"/>
  <c r="BQ56" i="4"/>
  <c r="BS55" i="4"/>
  <c r="BR55" i="4"/>
  <c r="BQ55" i="4"/>
  <c r="BS54" i="4"/>
  <c r="BR54" i="4"/>
  <c r="BQ54" i="4"/>
  <c r="BS53" i="4"/>
  <c r="BR53" i="4"/>
  <c r="BQ53" i="4"/>
  <c r="BS52" i="4"/>
  <c r="BR52" i="4"/>
  <c r="BQ52" i="4"/>
  <c r="BS51" i="4"/>
  <c r="BR51" i="4"/>
  <c r="BQ51" i="4"/>
  <c r="BS50" i="4"/>
  <c r="BR50" i="4"/>
  <c r="BQ50" i="4"/>
  <c r="BS49" i="4"/>
  <c r="BR49" i="4"/>
  <c r="BQ49" i="4"/>
  <c r="BS48" i="4"/>
  <c r="BR48" i="4"/>
  <c r="BQ48" i="4"/>
  <c r="BS47" i="4"/>
  <c r="BR47" i="4"/>
  <c r="BQ47" i="4"/>
  <c r="BS46" i="4"/>
  <c r="BR46" i="4"/>
  <c r="BQ46" i="4"/>
  <c r="BS45" i="4"/>
  <c r="BR45" i="4"/>
  <c r="BQ45" i="4"/>
  <c r="BS44" i="4"/>
  <c r="BR44" i="4"/>
  <c r="BQ44" i="4"/>
  <c r="BS43" i="4"/>
  <c r="BR43" i="4"/>
  <c r="BQ43" i="4"/>
  <c r="BS42" i="4"/>
  <c r="BR42" i="4"/>
  <c r="BQ42" i="4"/>
  <c r="BS41" i="4"/>
  <c r="BR41" i="4"/>
  <c r="BQ41" i="4"/>
  <c r="BS40" i="4"/>
  <c r="BR40" i="4"/>
  <c r="BQ40" i="4"/>
  <c r="BS39" i="4"/>
  <c r="BR39" i="4"/>
  <c r="BQ39" i="4"/>
  <c r="BS38" i="4"/>
  <c r="BR38" i="4"/>
  <c r="BQ38" i="4"/>
  <c r="BS37" i="4"/>
  <c r="BR37" i="4"/>
  <c r="BQ37" i="4"/>
  <c r="BS36" i="4"/>
  <c r="BR36" i="4"/>
  <c r="BQ36" i="4"/>
  <c r="BS35" i="4"/>
  <c r="BR35" i="4"/>
  <c r="BQ35" i="4"/>
  <c r="BS34" i="4"/>
  <c r="BR34" i="4"/>
  <c r="BQ34" i="4"/>
  <c r="BS33" i="4"/>
  <c r="BR33" i="4"/>
  <c r="BQ33" i="4"/>
  <c r="BS32" i="4"/>
  <c r="BR32" i="4"/>
  <c r="BQ32" i="4"/>
  <c r="BS31" i="4"/>
  <c r="BR31" i="4"/>
  <c r="BQ31" i="4"/>
  <c r="BS30" i="4"/>
  <c r="BR30" i="4"/>
  <c r="BQ30" i="4"/>
  <c r="BS29" i="4"/>
  <c r="BR29" i="4"/>
  <c r="BQ29" i="4"/>
  <c r="BS28" i="4"/>
  <c r="BR28" i="4"/>
  <c r="BQ28" i="4"/>
  <c r="BS27" i="4"/>
  <c r="BR27" i="4"/>
  <c r="BQ27" i="4"/>
  <c r="BS26" i="4"/>
  <c r="BR26" i="4"/>
  <c r="BQ26" i="4"/>
  <c r="BS25" i="4"/>
  <c r="BR25" i="4"/>
  <c r="BQ25" i="4"/>
  <c r="BS24" i="4"/>
  <c r="BR24" i="4"/>
  <c r="BQ24" i="4"/>
  <c r="BS23" i="4"/>
  <c r="BR23" i="4"/>
  <c r="BQ23" i="4"/>
  <c r="BS22" i="4"/>
  <c r="BR22" i="4"/>
  <c r="BQ22" i="4"/>
  <c r="BS21" i="4"/>
  <c r="BR21" i="4"/>
  <c r="BQ21" i="4"/>
  <c r="BS20" i="4"/>
  <c r="BR20" i="4"/>
  <c r="BQ20" i="4"/>
  <c r="BS19" i="4"/>
  <c r="BR19" i="4"/>
  <c r="BQ19" i="4"/>
  <c r="BS18" i="4"/>
  <c r="BR18" i="4"/>
  <c r="BQ18" i="4"/>
  <c r="BS17" i="4"/>
  <c r="BR17" i="4"/>
  <c r="BQ17" i="4"/>
  <c r="BS16" i="4"/>
  <c r="BR16" i="4"/>
  <c r="BQ16" i="4"/>
  <c r="BS15" i="4"/>
  <c r="BR15" i="4"/>
  <c r="BQ15" i="4"/>
  <c r="BS14" i="4"/>
  <c r="BR14" i="4"/>
  <c r="BQ14" i="4"/>
  <c r="BS13" i="4"/>
  <c r="BR13" i="4"/>
  <c r="BQ13" i="4"/>
  <c r="BS12" i="4"/>
  <c r="BR12" i="4"/>
  <c r="BQ12" i="4"/>
  <c r="BS11" i="4"/>
  <c r="BR11" i="4"/>
  <c r="BQ11" i="4"/>
  <c r="BS10" i="4"/>
  <c r="BR10" i="4"/>
  <c r="BQ10" i="4"/>
  <c r="BS9" i="4"/>
  <c r="BR9" i="4"/>
  <c r="BQ9" i="4"/>
  <c r="BS8" i="4"/>
  <c r="BR8" i="4"/>
  <c r="BQ8" i="4"/>
  <c r="BS7" i="4"/>
  <c r="BR7" i="4"/>
  <c r="BQ7" i="4"/>
  <c r="BS6" i="4"/>
  <c r="BR6" i="4"/>
  <c r="BQ6" i="4"/>
  <c r="BS5" i="4"/>
  <c r="BR5" i="4"/>
  <c r="BQ5" i="4"/>
  <c r="BR952" i="4" l="1"/>
  <c r="BR966" i="4" s="1"/>
</calcChain>
</file>

<file path=xl/comments1.xml><?xml version="1.0" encoding="utf-8"?>
<comments xmlns="http://schemas.openxmlformats.org/spreadsheetml/2006/main">
  <authors>
    <author>YOUNG, CLIFTON K CIV USAF AETC 502 CES/CEOER/A</author>
    <author>AU, TIMMY T GS-11 USAF AETC 502 CES/CENPE</author>
    <author>Ronald Patrick Hochbrueckner</author>
    <author>1017819638C</author>
  </authors>
  <commentList>
    <comment ref="AJ32" authorId="0" shapeId="0">
      <text>
        <r>
          <rPr>
            <b/>
            <sz val="9"/>
            <color indexed="81"/>
            <rFont val="Tahoma"/>
            <family val="2"/>
          </rPr>
          <t>YOUNG, CLIFTON K CIV USAF AETC 502 CES/CEOER/A:</t>
        </r>
        <r>
          <rPr>
            <sz val="9"/>
            <color indexed="81"/>
            <rFont val="Tahoma"/>
            <family val="2"/>
          </rPr>
          <t xml:space="preserve">
Final Bill in Aug 2016</t>
        </r>
      </text>
    </comment>
    <comment ref="AK32" authorId="0" shapeId="0">
      <text>
        <r>
          <rPr>
            <b/>
            <sz val="9"/>
            <color indexed="81"/>
            <rFont val="Tahoma"/>
            <family val="2"/>
          </rPr>
          <t>YOUNG, CLIFTON K CIV USAF AETC 502 CES/CEOER/A:</t>
        </r>
        <r>
          <rPr>
            <sz val="9"/>
            <color indexed="81"/>
            <rFont val="Tahoma"/>
            <family val="2"/>
          </rPr>
          <t xml:space="preserve">
Final Bill in Aug 2016</t>
        </r>
      </text>
    </comment>
    <comment ref="AL32" authorId="0" shapeId="0">
      <text>
        <r>
          <rPr>
            <b/>
            <sz val="9"/>
            <color indexed="81"/>
            <rFont val="Tahoma"/>
            <family val="2"/>
          </rPr>
          <t>YOUNG, CLIFTON K CIV USAF AETC 502 CES/CEOER/A:</t>
        </r>
        <r>
          <rPr>
            <sz val="9"/>
            <color indexed="81"/>
            <rFont val="Tahoma"/>
            <family val="2"/>
          </rPr>
          <t xml:space="preserve">
Final Bill in Aug 2016</t>
        </r>
      </text>
    </comment>
    <comment ref="AM32" authorId="0" shapeId="0">
      <text>
        <r>
          <rPr>
            <b/>
            <sz val="9"/>
            <color indexed="81"/>
            <rFont val="Tahoma"/>
            <family val="2"/>
          </rPr>
          <t>YOUNG, CLIFTON K CIV USAF AETC 502 CES/CEOER/A:</t>
        </r>
        <r>
          <rPr>
            <sz val="9"/>
            <color indexed="81"/>
            <rFont val="Tahoma"/>
            <family val="2"/>
          </rPr>
          <t xml:space="preserve">
Final Bill in Aug 2016</t>
        </r>
      </text>
    </comment>
    <comment ref="AL63" authorId="0" shapeId="0">
      <text>
        <r>
          <rPr>
            <b/>
            <sz val="9"/>
            <color indexed="81"/>
            <rFont val="Tahoma"/>
            <family val="2"/>
          </rPr>
          <t>YOUNG, CLIFTON K CIV USAF AETC 502 CES/CEOER/A:</t>
        </r>
        <r>
          <rPr>
            <sz val="9"/>
            <color indexed="81"/>
            <rFont val="Tahoma"/>
            <family val="2"/>
          </rPr>
          <t xml:space="preserve">
Revised based on Feb 6 2017. Was 1433.02</t>
        </r>
      </text>
    </comment>
    <comment ref="AM63" authorId="0" shapeId="0">
      <text>
        <r>
          <rPr>
            <b/>
            <sz val="9"/>
            <color indexed="81"/>
            <rFont val="Tahoma"/>
            <family val="2"/>
          </rPr>
          <t>YOUNG, CLIFTON K CIV USAF AETC 502 CES/CEOER/A:</t>
        </r>
        <r>
          <rPr>
            <sz val="9"/>
            <color indexed="81"/>
            <rFont val="Tahoma"/>
            <family val="2"/>
          </rPr>
          <t xml:space="preserve">
Feb 6 2017 bill: Revised from 282.611 to current total</t>
        </r>
      </text>
    </comment>
    <comment ref="AN63" authorId="0" shapeId="0">
      <text>
        <r>
          <rPr>
            <b/>
            <sz val="9"/>
            <color indexed="81"/>
            <rFont val="Tahoma"/>
            <family val="2"/>
          </rPr>
          <t>YOUNG, CLIFTON K CIV USAF AETC 502 CES/CEOER/A:</t>
        </r>
        <r>
          <rPr>
            <sz val="9"/>
            <color indexed="81"/>
            <rFont val="Tahoma"/>
            <family val="2"/>
          </rPr>
          <t xml:space="preserve">
Feb 6 2017 bill revision from 672.20 to current total.</t>
        </r>
      </text>
    </comment>
    <comment ref="AZ96" authorId="1" shapeId="0">
      <text>
        <r>
          <rPr>
            <b/>
            <sz val="9"/>
            <color indexed="81"/>
            <rFont val="Tahoma"/>
            <family val="2"/>
          </rPr>
          <t>AU, TIMMY T GS-11 USAF AETC 502 CES/CENPE:</t>
        </r>
        <r>
          <rPr>
            <sz val="9"/>
            <color indexed="81"/>
            <rFont val="Tahoma"/>
            <family val="2"/>
          </rPr>
          <t xml:space="preserve">
final bill 01/09/2018
</t>
        </r>
      </text>
    </comment>
    <comment ref="BL121" authorId="1" shapeId="0">
      <text>
        <r>
          <rPr>
            <b/>
            <sz val="9"/>
            <color indexed="81"/>
            <rFont val="Tahoma"/>
            <charset val="1"/>
          </rPr>
          <t>AU, TIMMY T GS-11 USAF AETC 502 CES/CENPE:</t>
        </r>
        <r>
          <rPr>
            <sz val="9"/>
            <color indexed="81"/>
            <rFont val="Tahoma"/>
            <charset val="1"/>
          </rPr>
          <t xml:space="preserve">
Revised bill 12/18</t>
        </r>
      </text>
    </comment>
    <comment ref="AP155" authorId="0" shapeId="0">
      <text>
        <r>
          <rPr>
            <b/>
            <sz val="9"/>
            <color indexed="81"/>
            <rFont val="Tahoma"/>
            <family val="2"/>
          </rPr>
          <t>YOUNG, CLIFTON K CIV USAF AETC 502 CES/CEOER/A:</t>
        </r>
        <r>
          <rPr>
            <sz val="9"/>
            <color indexed="81"/>
            <rFont val="Tahoma"/>
            <family val="2"/>
          </rPr>
          <t xml:space="preserve">
Revised from $126.27</t>
        </r>
      </text>
    </comment>
    <comment ref="AQ155" authorId="0" shapeId="0">
      <text>
        <r>
          <rPr>
            <b/>
            <sz val="9"/>
            <color indexed="81"/>
            <rFont val="Tahoma"/>
            <family val="2"/>
          </rPr>
          <t>YOUNG, CLIFTON K CIV USAF AETC 502 CES/CEOER/A:</t>
        </r>
        <r>
          <rPr>
            <sz val="9"/>
            <color indexed="81"/>
            <rFont val="Tahoma"/>
            <family val="2"/>
          </rPr>
          <t xml:space="preserve">
Revised from $22.28</t>
        </r>
      </text>
    </comment>
    <comment ref="B219" authorId="1" shapeId="0">
      <text>
        <r>
          <rPr>
            <b/>
            <sz val="9"/>
            <color indexed="81"/>
            <rFont val="Tahoma"/>
            <family val="2"/>
          </rPr>
          <t>AU, TIMMY T GS-11 USAF AETC 502 CES/CENPE:</t>
        </r>
        <r>
          <rPr>
            <sz val="9"/>
            <color indexed="81"/>
            <rFont val="Tahoma"/>
            <family val="2"/>
          </rPr>
          <t xml:space="preserve">
final bill 06/2018
</t>
        </r>
      </text>
    </comment>
    <comment ref="BE219" authorId="1" shapeId="0">
      <text>
        <r>
          <rPr>
            <b/>
            <sz val="9"/>
            <color indexed="81"/>
            <rFont val="Tahoma"/>
            <family val="2"/>
          </rPr>
          <t>AU, TIMMY T GS-11 USAF AETC 502 CES/CENPE:</t>
        </r>
        <r>
          <rPr>
            <sz val="9"/>
            <color indexed="81"/>
            <rFont val="Tahoma"/>
            <family val="2"/>
          </rPr>
          <t xml:space="preserve">
final bill 06/2018</t>
        </r>
      </text>
    </comment>
    <comment ref="B226" authorId="1" shapeId="0">
      <text>
        <r>
          <rPr>
            <b/>
            <sz val="9"/>
            <color indexed="81"/>
            <rFont val="Tahoma"/>
            <family val="2"/>
          </rPr>
          <t>AU, TIMMY T GS-11 USAF AETC 502 CES/CENPE:</t>
        </r>
        <r>
          <rPr>
            <sz val="9"/>
            <color indexed="81"/>
            <rFont val="Tahoma"/>
            <family val="2"/>
          </rPr>
          <t xml:space="preserve">
account closed 03/2018
</t>
        </r>
      </text>
    </comment>
    <comment ref="BB226" authorId="1" shapeId="0">
      <text>
        <r>
          <rPr>
            <b/>
            <sz val="9"/>
            <color indexed="81"/>
            <rFont val="Tahoma"/>
            <family val="2"/>
          </rPr>
          <t>AU, TIMMY T GS-11 USAF AETC 502 CES/CENPE:</t>
        </r>
        <r>
          <rPr>
            <sz val="9"/>
            <color indexed="81"/>
            <rFont val="Tahoma"/>
            <family val="2"/>
          </rPr>
          <t xml:space="preserve">
Final service 03/19/2018</t>
        </r>
      </text>
    </comment>
    <comment ref="B231" authorId="1" shapeId="0">
      <text>
        <r>
          <rPr>
            <b/>
            <sz val="9"/>
            <color indexed="81"/>
            <rFont val="Tahoma"/>
            <charset val="1"/>
          </rPr>
          <t>AU, TIMMY T GS-11 USAF AETC 502 CES/CENPE:</t>
        </r>
        <r>
          <rPr>
            <sz val="9"/>
            <color indexed="81"/>
            <rFont val="Tahoma"/>
            <charset val="1"/>
          </rPr>
          <t xml:space="preserve">
Account Closed 08/2018
</t>
        </r>
      </text>
    </comment>
    <comment ref="BJ231" authorId="1" shapeId="0">
      <text>
        <r>
          <rPr>
            <b/>
            <sz val="9"/>
            <color indexed="81"/>
            <rFont val="Tahoma"/>
            <charset val="1"/>
          </rPr>
          <t>AU, TIMMY T GS-11 USAF AETC 502 CES/CENPE:</t>
        </r>
        <r>
          <rPr>
            <sz val="9"/>
            <color indexed="81"/>
            <rFont val="Tahoma"/>
            <charset val="1"/>
          </rPr>
          <t xml:space="preserve">
Account closed 08/2018
</t>
        </r>
      </text>
    </comment>
    <comment ref="BL231" authorId="1" shapeId="0">
      <text>
        <r>
          <rPr>
            <b/>
            <sz val="9"/>
            <color indexed="81"/>
            <rFont val="Tahoma"/>
            <charset val="1"/>
          </rPr>
          <t>AU, TIMMY T GS-11 USAF AETC 502 CES/CENPE:</t>
        </r>
        <r>
          <rPr>
            <sz val="9"/>
            <color indexed="81"/>
            <rFont val="Tahoma"/>
            <charset val="1"/>
          </rPr>
          <t xml:space="preserve">
Account closed 08/2018
</t>
        </r>
      </text>
    </comment>
    <comment ref="I248" authorId="2" shapeId="0">
      <text>
        <r>
          <rPr>
            <b/>
            <sz val="9"/>
            <color indexed="81"/>
            <rFont val="Tahoma"/>
            <family val="2"/>
          </rPr>
          <t>Ronald Patrick Hochbrueckner:</t>
        </r>
        <r>
          <rPr>
            <sz val="9"/>
            <color indexed="81"/>
            <rFont val="Tahoma"/>
            <family val="2"/>
          </rPr>
          <t xml:space="preserve">
Possibly #1999503</t>
        </r>
      </text>
    </comment>
    <comment ref="B251" authorId="1" shapeId="0">
      <text>
        <r>
          <rPr>
            <b/>
            <sz val="9"/>
            <color indexed="81"/>
            <rFont val="Tahoma"/>
            <charset val="1"/>
          </rPr>
          <t>AU, TIMMY T GS-11 USAF AETC 502 CES/CENPE:</t>
        </r>
        <r>
          <rPr>
            <sz val="9"/>
            <color indexed="81"/>
            <rFont val="Tahoma"/>
            <charset val="1"/>
          </rPr>
          <t xml:space="preserve">
Account closed 08/2018
</t>
        </r>
      </text>
    </comment>
    <comment ref="I268" authorId="2" shapeId="0">
      <text>
        <r>
          <rPr>
            <b/>
            <sz val="9"/>
            <color indexed="81"/>
            <rFont val="Tahoma"/>
            <family val="2"/>
          </rPr>
          <t>Ronald Patrick Hochbrueckner:</t>
        </r>
        <r>
          <rPr>
            <sz val="9"/>
            <color indexed="81"/>
            <rFont val="Tahoma"/>
            <family val="2"/>
          </rPr>
          <t xml:space="preserve">
Possibly #6207267</t>
        </r>
      </text>
    </comment>
    <comment ref="I269" authorId="2" shapeId="0">
      <text>
        <r>
          <rPr>
            <b/>
            <sz val="9"/>
            <color indexed="81"/>
            <rFont val="Tahoma"/>
            <family val="2"/>
          </rPr>
          <t>Ronald Patrick Hochbrueckner:</t>
        </r>
        <r>
          <rPr>
            <sz val="9"/>
            <color indexed="81"/>
            <rFont val="Tahoma"/>
            <family val="2"/>
          </rPr>
          <t xml:space="preserve">
Possibly #1018241</t>
        </r>
      </text>
    </comment>
    <comment ref="I272" authorId="2" shapeId="0">
      <text>
        <r>
          <rPr>
            <b/>
            <sz val="9"/>
            <color indexed="81"/>
            <rFont val="Tahoma"/>
            <family val="2"/>
          </rPr>
          <t>Ronald Patrick Hochbrueckner:</t>
        </r>
        <r>
          <rPr>
            <sz val="9"/>
            <color indexed="81"/>
            <rFont val="Tahoma"/>
            <family val="2"/>
          </rPr>
          <t xml:space="preserve">
Possibly #1033699
</t>
        </r>
      </text>
    </comment>
    <comment ref="I280" authorId="2" shapeId="0">
      <text>
        <r>
          <rPr>
            <b/>
            <sz val="9"/>
            <color indexed="81"/>
            <rFont val="Tahoma"/>
            <family val="2"/>
          </rPr>
          <t>Ronald Patrick Hochbrueckner:</t>
        </r>
        <r>
          <rPr>
            <sz val="9"/>
            <color indexed="81"/>
            <rFont val="Tahoma"/>
            <family val="2"/>
          </rPr>
          <t xml:space="preserve">
Possbly #1001042 too
</t>
        </r>
      </text>
    </comment>
    <comment ref="AR280" authorId="0" shapeId="0">
      <text>
        <r>
          <rPr>
            <b/>
            <sz val="9"/>
            <color indexed="81"/>
            <rFont val="Tahoma"/>
            <family val="2"/>
          </rPr>
          <t>YOUNG, CLIFTON K CIV USAF AETC 502 CES/CEOER/A:</t>
        </r>
        <r>
          <rPr>
            <sz val="9"/>
            <color indexed="81"/>
            <rFont val="Tahoma"/>
            <family val="2"/>
          </rPr>
          <t xml:space="preserve">
Revised. Was $10.55</t>
        </r>
      </text>
    </comment>
    <comment ref="AS280" authorId="0" shapeId="0">
      <text>
        <r>
          <rPr>
            <b/>
            <sz val="9"/>
            <color indexed="81"/>
            <rFont val="Tahoma"/>
            <family val="2"/>
          </rPr>
          <t>YOUNG, CLIFTON K CIV USAF AETC 502 CES/CEOER/A:</t>
        </r>
        <r>
          <rPr>
            <sz val="9"/>
            <color indexed="81"/>
            <rFont val="Tahoma"/>
            <family val="2"/>
          </rPr>
          <t xml:space="preserve">
Revised 9 Sep 16. Was $9.55.</t>
        </r>
      </text>
    </comment>
    <comment ref="AT280" authorId="0" shapeId="0">
      <text>
        <r>
          <rPr>
            <b/>
            <sz val="9"/>
            <color indexed="81"/>
            <rFont val="Tahoma"/>
            <family val="2"/>
          </rPr>
          <t>YOUNG, CLIFTON K CIV USAF AETC 502 CES/CEOER/A:</t>
        </r>
        <r>
          <rPr>
            <sz val="9"/>
            <color indexed="81"/>
            <rFont val="Tahoma"/>
            <family val="2"/>
          </rPr>
          <t xml:space="preserve">
Revised 9 Sep 17. Was $9.55</t>
        </r>
      </text>
    </comment>
    <comment ref="AU280" authorId="0" shapeId="0">
      <text>
        <r>
          <rPr>
            <b/>
            <sz val="9"/>
            <color indexed="81"/>
            <rFont val="Tahoma"/>
            <family val="2"/>
          </rPr>
          <t>YOUNG, CLIFTON K CIV USAF AETC 502 CES/CEOER/A:</t>
        </r>
        <r>
          <rPr>
            <sz val="9"/>
            <color indexed="81"/>
            <rFont val="Tahoma"/>
            <family val="2"/>
          </rPr>
          <t xml:space="preserve">
Used latest charge.</t>
        </r>
      </text>
    </comment>
    <comment ref="B298" authorId="1" shapeId="0">
      <text>
        <r>
          <rPr>
            <b/>
            <sz val="9"/>
            <color indexed="81"/>
            <rFont val="Tahoma"/>
            <family val="2"/>
          </rPr>
          <t>AU, TIMMY T GS-11 USAF AETC 502 CES/CENPE:</t>
        </r>
        <r>
          <rPr>
            <sz val="9"/>
            <color indexed="81"/>
            <rFont val="Tahoma"/>
            <family val="2"/>
          </rPr>
          <t xml:space="preserve">
account closed 03/2018</t>
        </r>
      </text>
    </comment>
    <comment ref="BB298" authorId="1" shapeId="0">
      <text>
        <r>
          <rPr>
            <b/>
            <sz val="9"/>
            <color indexed="81"/>
            <rFont val="Tahoma"/>
            <family val="2"/>
          </rPr>
          <t>AU, TIMMY T GS-11 USAF AETC 502 CES/CENPE:</t>
        </r>
        <r>
          <rPr>
            <sz val="9"/>
            <color indexed="81"/>
            <rFont val="Tahoma"/>
            <family val="2"/>
          </rPr>
          <t xml:space="preserve">
Final service 03/19/2018</t>
        </r>
      </text>
    </comment>
    <comment ref="AV300" authorId="0" shapeId="0">
      <text>
        <r>
          <rPr>
            <b/>
            <sz val="9"/>
            <color indexed="81"/>
            <rFont val="Tahoma"/>
            <family val="2"/>
          </rPr>
          <t>YOUNG, CLIFTON K CIV USAF AETC 502 CES/CEOER/A:</t>
        </r>
        <r>
          <rPr>
            <sz val="9"/>
            <color indexed="81"/>
            <rFont val="Tahoma"/>
            <family val="2"/>
          </rPr>
          <t xml:space="preserve">
Final Payment.</t>
        </r>
      </text>
    </comment>
    <comment ref="AW300" authorId="0" shapeId="0">
      <text>
        <r>
          <rPr>
            <b/>
            <sz val="9"/>
            <color indexed="81"/>
            <rFont val="Tahoma"/>
            <family val="2"/>
          </rPr>
          <t>YOUNG, CLIFTON K CIV USAF AETC 502 CES/CEOER/A:</t>
        </r>
        <r>
          <rPr>
            <sz val="9"/>
            <color indexed="81"/>
            <rFont val="Tahoma"/>
            <family val="2"/>
          </rPr>
          <t xml:space="preserve">
Final Payment in Sep 17.</t>
        </r>
      </text>
    </comment>
    <comment ref="AO301" authorId="1" shapeId="0">
      <text>
        <r>
          <rPr>
            <b/>
            <sz val="9"/>
            <color indexed="81"/>
            <rFont val="Tahoma"/>
            <family val="2"/>
          </rPr>
          <t>AU, TIMMY T GS-11 USAF AETC 502 CES/CENPE:</t>
        </r>
        <r>
          <rPr>
            <sz val="9"/>
            <color indexed="81"/>
            <rFont val="Tahoma"/>
            <family val="2"/>
          </rPr>
          <t xml:space="preserve">
last service invoice 12/2017
</t>
        </r>
      </text>
    </comment>
    <comment ref="I312" authorId="1" shapeId="0">
      <text>
        <r>
          <rPr>
            <b/>
            <sz val="9"/>
            <color indexed="81"/>
            <rFont val="Tahoma"/>
            <family val="2"/>
          </rPr>
          <t xml:space="preserve">AU, TIMMY T GS-11 USAF AETC 502 CES/CENPE: correct meter# 4326431 to 6463138
</t>
        </r>
        <r>
          <rPr>
            <sz val="9"/>
            <color indexed="81"/>
            <rFont val="Tahoma"/>
            <family val="2"/>
          </rPr>
          <t xml:space="preserve">
</t>
        </r>
      </text>
    </comment>
    <comment ref="I317" authorId="1" shapeId="0">
      <text>
        <r>
          <rPr>
            <b/>
            <sz val="9"/>
            <color indexed="81"/>
            <rFont val="Tahoma"/>
            <family val="2"/>
          </rPr>
          <t>AU, TIMMY T GS-11 USAF AETC 502 CES/CENPE: Correct Meter# 627769 to 6283529</t>
        </r>
        <r>
          <rPr>
            <sz val="9"/>
            <color indexed="81"/>
            <rFont val="Tahoma"/>
            <family val="2"/>
          </rPr>
          <t xml:space="preserve">
</t>
        </r>
      </text>
    </comment>
    <comment ref="I327" authorId="2" shapeId="0">
      <text>
        <r>
          <rPr>
            <b/>
            <sz val="9"/>
            <color indexed="81"/>
            <rFont val="Tahoma"/>
            <family val="2"/>
          </rPr>
          <t>Ronald Patrick Hochbrueckner:</t>
        </r>
        <r>
          <rPr>
            <sz val="9"/>
            <color indexed="81"/>
            <rFont val="Tahoma"/>
            <family val="2"/>
          </rPr>
          <t xml:space="preserve">
Possibly #4328252 and 4328251 too</t>
        </r>
      </text>
    </comment>
    <comment ref="I425" authorId="2" shapeId="0">
      <text>
        <r>
          <rPr>
            <b/>
            <sz val="9"/>
            <color indexed="81"/>
            <rFont val="Tahoma"/>
            <family val="2"/>
          </rPr>
          <t>Ronald Patrick Hochbrueckner:</t>
        </r>
        <r>
          <rPr>
            <sz val="9"/>
            <color indexed="81"/>
            <rFont val="Tahoma"/>
            <family val="2"/>
          </rPr>
          <t xml:space="preserve">
Meters 4416566 and 4328250 too</t>
        </r>
      </text>
    </comment>
    <comment ref="I426" authorId="2" shapeId="0">
      <text>
        <r>
          <rPr>
            <b/>
            <sz val="9"/>
            <color indexed="81"/>
            <rFont val="Tahoma"/>
            <family val="2"/>
          </rPr>
          <t>Ronald Patrick Hochbrueckner:</t>
        </r>
        <r>
          <rPr>
            <sz val="9"/>
            <color indexed="81"/>
            <rFont val="Tahoma"/>
            <family val="2"/>
          </rPr>
          <t xml:space="preserve">
And meter #1000240 too</t>
        </r>
      </text>
    </comment>
    <comment ref="I427" authorId="2" shapeId="0">
      <text>
        <r>
          <rPr>
            <b/>
            <sz val="9"/>
            <color indexed="81"/>
            <rFont val="Tahoma"/>
            <family val="2"/>
          </rPr>
          <t>Ronald Patrick Hochbrueckner:</t>
        </r>
        <r>
          <rPr>
            <sz val="9"/>
            <color indexed="81"/>
            <rFont val="Tahoma"/>
            <family val="2"/>
          </rPr>
          <t xml:space="preserve">
And meter #1001259 too
</t>
        </r>
      </text>
    </comment>
    <comment ref="I429" authorId="2" shapeId="0">
      <text>
        <r>
          <rPr>
            <b/>
            <sz val="9"/>
            <color indexed="81"/>
            <rFont val="Tahoma"/>
            <family val="2"/>
          </rPr>
          <t>Ronald Patrick Hochbrueckner:</t>
        </r>
        <r>
          <rPr>
            <sz val="9"/>
            <color indexed="81"/>
            <rFont val="Tahoma"/>
            <family val="2"/>
          </rPr>
          <t xml:space="preserve">
And meter #1508328 too</t>
        </r>
      </text>
    </comment>
    <comment ref="I430" authorId="2" shapeId="0">
      <text>
        <r>
          <rPr>
            <b/>
            <sz val="9"/>
            <color indexed="81"/>
            <rFont val="Tahoma"/>
            <family val="2"/>
          </rPr>
          <t>Ronald Patrick Hochbrueckner:</t>
        </r>
        <r>
          <rPr>
            <sz val="9"/>
            <color indexed="81"/>
            <rFont val="Tahoma"/>
            <family val="2"/>
          </rPr>
          <t xml:space="preserve">
And meter #1901404 too</t>
        </r>
      </text>
    </comment>
    <comment ref="I432" authorId="2" shapeId="0">
      <text>
        <r>
          <rPr>
            <b/>
            <sz val="9"/>
            <color indexed="81"/>
            <rFont val="Tahoma"/>
            <family val="2"/>
          </rPr>
          <t>Ronald Patrick Hochbrueckner:</t>
        </r>
        <r>
          <rPr>
            <sz val="9"/>
            <color indexed="81"/>
            <rFont val="Tahoma"/>
            <family val="2"/>
          </rPr>
          <t xml:space="preserve">
And meter #1039022 too</t>
        </r>
      </text>
    </comment>
    <comment ref="I433" authorId="2" shapeId="0">
      <text>
        <r>
          <rPr>
            <b/>
            <sz val="9"/>
            <color indexed="81"/>
            <rFont val="Tahoma"/>
            <family val="2"/>
          </rPr>
          <t>Ronald Patrick Hochbrueckner:</t>
        </r>
        <r>
          <rPr>
            <sz val="9"/>
            <color indexed="81"/>
            <rFont val="Tahoma"/>
            <family val="2"/>
          </rPr>
          <t xml:space="preserve">
And meter #1717285 too
</t>
        </r>
      </text>
    </comment>
    <comment ref="I434" authorId="2" shapeId="0">
      <text>
        <r>
          <rPr>
            <b/>
            <sz val="9"/>
            <color indexed="81"/>
            <rFont val="Tahoma"/>
            <family val="2"/>
          </rPr>
          <t>Ronald Patrick Hochbrueckner:</t>
        </r>
        <r>
          <rPr>
            <sz val="9"/>
            <color indexed="81"/>
            <rFont val="Tahoma"/>
            <family val="2"/>
          </rPr>
          <t xml:space="preserve">
And meter #1040229 too
</t>
        </r>
      </text>
    </comment>
    <comment ref="I436" authorId="2" shapeId="0">
      <text>
        <r>
          <rPr>
            <b/>
            <sz val="9"/>
            <color indexed="81"/>
            <rFont val="Tahoma"/>
            <family val="2"/>
          </rPr>
          <t>Ronald Patrick Hochbrueckner:</t>
        </r>
        <r>
          <rPr>
            <sz val="9"/>
            <color indexed="81"/>
            <rFont val="Tahoma"/>
            <family val="2"/>
          </rPr>
          <t xml:space="preserve">
And meter #1039238 and #1504886 too</t>
        </r>
      </text>
    </comment>
    <comment ref="I438" authorId="2" shapeId="0">
      <text>
        <r>
          <rPr>
            <b/>
            <sz val="9"/>
            <color indexed="81"/>
            <rFont val="Tahoma"/>
            <family val="2"/>
          </rPr>
          <t>Ronald Patrick Hochbrueckner:</t>
        </r>
        <r>
          <rPr>
            <sz val="9"/>
            <color indexed="81"/>
            <rFont val="Tahoma"/>
            <family val="2"/>
          </rPr>
          <t xml:space="preserve">
And meter #1057721 too</t>
        </r>
      </text>
    </comment>
    <comment ref="I439" authorId="2" shapeId="0">
      <text>
        <r>
          <rPr>
            <b/>
            <sz val="9"/>
            <color indexed="81"/>
            <rFont val="Tahoma"/>
            <family val="2"/>
          </rPr>
          <t>Ronald Patrick Hochbrueckner:</t>
        </r>
        <r>
          <rPr>
            <sz val="9"/>
            <color indexed="81"/>
            <rFont val="Tahoma"/>
            <family val="2"/>
          </rPr>
          <t xml:space="preserve">
And meter #1057721 too</t>
        </r>
      </text>
    </comment>
    <comment ref="I440" authorId="2" shapeId="0">
      <text>
        <r>
          <rPr>
            <b/>
            <sz val="9"/>
            <color indexed="81"/>
            <rFont val="Tahoma"/>
            <family val="2"/>
          </rPr>
          <t>Ronald Patrick Hochbrueckner:</t>
        </r>
        <r>
          <rPr>
            <sz val="9"/>
            <color indexed="81"/>
            <rFont val="Tahoma"/>
            <family val="2"/>
          </rPr>
          <t xml:space="preserve">
And Meter #1041987 too</t>
        </r>
      </text>
    </comment>
    <comment ref="I447" authorId="2" shapeId="0">
      <text>
        <r>
          <rPr>
            <b/>
            <sz val="9"/>
            <color indexed="81"/>
            <rFont val="Tahoma"/>
            <family val="2"/>
          </rPr>
          <t>Ronald Patrick Hochbrueckner:</t>
        </r>
        <r>
          <rPr>
            <sz val="9"/>
            <color indexed="81"/>
            <rFont val="Tahoma"/>
            <family val="2"/>
          </rPr>
          <t xml:space="preserve">
And meter #3067348 too
</t>
        </r>
      </text>
    </comment>
    <comment ref="I470" authorId="2" shapeId="0">
      <text>
        <r>
          <rPr>
            <b/>
            <sz val="9"/>
            <color indexed="81"/>
            <rFont val="Tahoma"/>
            <family val="2"/>
          </rPr>
          <t>Ronald Patrick Hochbrueckner:</t>
        </r>
        <r>
          <rPr>
            <sz val="9"/>
            <color indexed="81"/>
            <rFont val="Tahoma"/>
            <family val="2"/>
          </rPr>
          <t xml:space="preserve">
And meter #1600801 too</t>
        </r>
      </text>
    </comment>
    <comment ref="I481" authorId="2" shapeId="0">
      <text>
        <r>
          <rPr>
            <b/>
            <sz val="9"/>
            <color indexed="81"/>
            <rFont val="Tahoma"/>
            <family val="2"/>
          </rPr>
          <t>Ronald Patrick Hochbrueckner:</t>
        </r>
        <r>
          <rPr>
            <sz val="9"/>
            <color indexed="81"/>
            <rFont val="Tahoma"/>
            <family val="2"/>
          </rPr>
          <t xml:space="preserve">
And meter # 1993716 too
</t>
        </r>
      </text>
    </comment>
    <comment ref="I482" authorId="2" shapeId="0">
      <text>
        <r>
          <rPr>
            <b/>
            <sz val="9"/>
            <color indexed="81"/>
            <rFont val="Tahoma"/>
            <family val="2"/>
          </rPr>
          <t>Ronald Patrick Hochbrueckner:</t>
        </r>
        <r>
          <rPr>
            <sz val="9"/>
            <color indexed="81"/>
            <rFont val="Tahoma"/>
            <family val="2"/>
          </rPr>
          <t xml:space="preserve">
And meter #1004682 too</t>
        </r>
      </text>
    </comment>
    <comment ref="AJ498" authorId="0" shapeId="0">
      <text>
        <r>
          <rPr>
            <b/>
            <sz val="9"/>
            <color indexed="81"/>
            <rFont val="Tahoma"/>
            <family val="2"/>
          </rPr>
          <t>YOUNG, CLIFTON K CIV USAF AETC 502 CES/CEOER/A:</t>
        </r>
        <r>
          <rPr>
            <sz val="9"/>
            <color indexed="81"/>
            <rFont val="Tahoma"/>
            <family val="2"/>
          </rPr>
          <t xml:space="preserve">
CPES Final Payment:  Rudy Riojas e-mail Nov 2,8 2016</t>
        </r>
      </text>
    </comment>
    <comment ref="AK498" authorId="0" shapeId="0">
      <text>
        <r>
          <rPr>
            <b/>
            <sz val="9"/>
            <color indexed="81"/>
            <rFont val="Tahoma"/>
            <family val="2"/>
          </rPr>
          <t>YOUNG, CLIFTON K CIV USAF AETC 502 CES/CEOER/A:</t>
        </r>
        <r>
          <rPr>
            <sz val="9"/>
            <color indexed="81"/>
            <rFont val="Tahoma"/>
            <family val="2"/>
          </rPr>
          <t xml:space="preserve">
CPES Final Payment:  Rudy Riojas e-mail Nov 2,8 2016</t>
        </r>
      </text>
    </comment>
    <comment ref="AL498" authorId="0" shapeId="0">
      <text>
        <r>
          <rPr>
            <b/>
            <sz val="9"/>
            <color indexed="81"/>
            <rFont val="Tahoma"/>
            <family val="2"/>
          </rPr>
          <t>YOUNG, CLIFTON K CIV USAF AETC 502 CES/CEOER/A:</t>
        </r>
        <r>
          <rPr>
            <sz val="9"/>
            <color indexed="81"/>
            <rFont val="Tahoma"/>
            <family val="2"/>
          </rPr>
          <t xml:space="preserve">
CPES Final Payment:  Rudy Riojas e-mail Nov 2,8 2016</t>
        </r>
      </text>
    </comment>
    <comment ref="AM498" authorId="0" shapeId="0">
      <text>
        <r>
          <rPr>
            <b/>
            <sz val="9"/>
            <color indexed="81"/>
            <rFont val="Tahoma"/>
            <family val="2"/>
          </rPr>
          <t>YOUNG, CLIFTON K CIV USAF AETC 502 CES/CEOER/A:</t>
        </r>
        <r>
          <rPr>
            <sz val="9"/>
            <color indexed="81"/>
            <rFont val="Tahoma"/>
            <family val="2"/>
          </rPr>
          <t xml:space="preserve">
CPSE Final Payment: Rudy Riojas e-mail dated Nov 28, 2016</t>
        </r>
      </text>
    </comment>
    <comment ref="AO498" authorId="0" shapeId="0">
      <text>
        <r>
          <rPr>
            <b/>
            <sz val="9"/>
            <color indexed="81"/>
            <rFont val="Tahoma"/>
            <family val="2"/>
          </rPr>
          <t>YOUNG, CLIFTON K CIV USAF AETC 502 CES/CEOER/A:</t>
        </r>
        <r>
          <rPr>
            <sz val="9"/>
            <color indexed="81"/>
            <rFont val="Tahoma"/>
            <family val="2"/>
          </rPr>
          <t xml:space="preserve">
Bill closed out.</t>
        </r>
      </text>
    </comment>
    <comment ref="AP498" authorId="0" shapeId="0">
      <text>
        <r>
          <rPr>
            <b/>
            <sz val="9"/>
            <color indexed="81"/>
            <rFont val="Tahoma"/>
            <family val="2"/>
          </rPr>
          <t>YOUNG, CLIFTON K CIV USAF AETC 502 CES/CEOER/A:</t>
        </r>
        <r>
          <rPr>
            <sz val="9"/>
            <color indexed="81"/>
            <rFont val="Tahoma"/>
            <family val="2"/>
          </rPr>
          <t xml:space="preserve">
Bill closed out</t>
        </r>
      </text>
    </comment>
    <comment ref="AQ498" authorId="0" shapeId="0">
      <text>
        <r>
          <rPr>
            <b/>
            <sz val="9"/>
            <color indexed="81"/>
            <rFont val="Tahoma"/>
            <family val="2"/>
          </rPr>
          <t>YOUNG, CLIFTON K CIV USAF AETC 502 CES/CEOER/A:</t>
        </r>
        <r>
          <rPr>
            <sz val="9"/>
            <color indexed="81"/>
            <rFont val="Tahoma"/>
            <family val="2"/>
          </rPr>
          <t xml:space="preserve">
Bill closed out.</t>
        </r>
      </text>
    </comment>
    <comment ref="I499" authorId="2" shapeId="0">
      <text>
        <r>
          <rPr>
            <b/>
            <sz val="9"/>
            <color indexed="81"/>
            <rFont val="Tahoma"/>
            <family val="2"/>
          </rPr>
          <t>Ronald Patrick Hochbrueckner:</t>
        </r>
        <r>
          <rPr>
            <sz val="9"/>
            <color indexed="81"/>
            <rFont val="Tahoma"/>
            <family val="2"/>
          </rPr>
          <t xml:space="preserve">
And meter # 1011001 too</t>
        </r>
      </text>
    </comment>
    <comment ref="X647" authorId="2" shapeId="0">
      <text>
        <r>
          <rPr>
            <b/>
            <sz val="9"/>
            <color indexed="81"/>
            <rFont val="Tahoma"/>
            <family val="2"/>
          </rPr>
          <t>Ronald Patrick Hochbrueckner:</t>
        </r>
        <r>
          <rPr>
            <sz val="9"/>
            <color indexed="81"/>
            <rFont val="Tahoma"/>
            <family val="2"/>
          </rPr>
          <t xml:space="preserve">
Revised Bill</t>
        </r>
      </text>
    </comment>
    <comment ref="Y647" authorId="2" shapeId="0">
      <text>
        <r>
          <rPr>
            <b/>
            <sz val="9"/>
            <color indexed="81"/>
            <rFont val="Tahoma"/>
            <family val="2"/>
          </rPr>
          <t>Ronald Patrick Hochbrueckner:</t>
        </r>
        <r>
          <rPr>
            <sz val="9"/>
            <color indexed="81"/>
            <rFont val="Tahoma"/>
            <family val="2"/>
          </rPr>
          <t xml:space="preserve">
Revised Bill</t>
        </r>
      </text>
    </comment>
    <comment ref="Z647" authorId="2" shapeId="0">
      <text>
        <r>
          <rPr>
            <b/>
            <sz val="9"/>
            <color indexed="81"/>
            <rFont val="Tahoma"/>
            <family val="2"/>
          </rPr>
          <t>Ronald Patrick Hochbrueckner:</t>
        </r>
        <r>
          <rPr>
            <sz val="9"/>
            <color indexed="81"/>
            <rFont val="Tahoma"/>
            <family val="2"/>
          </rPr>
          <t xml:space="preserve">
Revised Bill</t>
        </r>
      </text>
    </comment>
    <comment ref="AA647" authorId="2" shapeId="0">
      <text>
        <r>
          <rPr>
            <b/>
            <sz val="9"/>
            <color indexed="81"/>
            <rFont val="Tahoma"/>
            <family val="2"/>
          </rPr>
          <t>Ronald Patrick Hochbrueckner:</t>
        </r>
        <r>
          <rPr>
            <sz val="9"/>
            <color indexed="81"/>
            <rFont val="Tahoma"/>
            <family val="2"/>
          </rPr>
          <t xml:space="preserve">
Revised Bill</t>
        </r>
      </text>
    </comment>
    <comment ref="AZ647" authorId="1" shapeId="0">
      <text>
        <r>
          <rPr>
            <b/>
            <sz val="9"/>
            <color indexed="81"/>
            <rFont val="Tahoma"/>
            <family val="2"/>
          </rPr>
          <t>AU, TIMMY T GS-11 USAF AETC 502 CES/CENPE:
Consumption spike?</t>
        </r>
      </text>
    </comment>
    <comment ref="AJ727" authorId="0" shapeId="0">
      <text>
        <r>
          <rPr>
            <b/>
            <sz val="9"/>
            <color indexed="81"/>
            <rFont val="Tahoma"/>
            <family val="2"/>
          </rPr>
          <t>YOUNG, CLIFTON K CIV USAF AETC 502 CES/CEOER/A:</t>
        </r>
        <r>
          <rPr>
            <sz val="9"/>
            <color indexed="81"/>
            <rFont val="Tahoma"/>
            <family val="2"/>
          </rPr>
          <t xml:space="preserve">
CPES Final Payment:  Rudy Riojas e-mail Nov 2,8 2016</t>
        </r>
      </text>
    </comment>
    <comment ref="AK727" authorId="0" shapeId="0">
      <text>
        <r>
          <rPr>
            <b/>
            <sz val="9"/>
            <color indexed="81"/>
            <rFont val="Tahoma"/>
            <family val="2"/>
          </rPr>
          <t>YOUNG, CLIFTON K CIV USAF AETC 502 CES/CEOER/A:</t>
        </r>
        <r>
          <rPr>
            <sz val="9"/>
            <color indexed="81"/>
            <rFont val="Tahoma"/>
            <family val="2"/>
          </rPr>
          <t xml:space="preserve">
CPES Final Payment:  Rudy Riojas e-mail Nov 2,8 2016</t>
        </r>
      </text>
    </comment>
    <comment ref="AL727" authorId="0" shapeId="0">
      <text>
        <r>
          <rPr>
            <b/>
            <sz val="9"/>
            <color indexed="81"/>
            <rFont val="Tahoma"/>
            <family val="2"/>
          </rPr>
          <t>YOUNG, CLIFTON K CIV USAF AETC 502 CES/CEOER/A:</t>
        </r>
        <r>
          <rPr>
            <sz val="9"/>
            <color indexed="81"/>
            <rFont val="Tahoma"/>
            <family val="2"/>
          </rPr>
          <t xml:space="preserve">
CPES Final Payment:  Rudy Riojas e-mail Nov 2,8 2016</t>
        </r>
      </text>
    </comment>
    <comment ref="AO727" authorId="0" shapeId="0">
      <text>
        <r>
          <rPr>
            <b/>
            <sz val="9"/>
            <color indexed="81"/>
            <rFont val="Tahoma"/>
            <family val="2"/>
          </rPr>
          <t>YOUNG, CLIFTON K CIV USAF AETC 502 CES/CEOER/A:</t>
        </r>
        <r>
          <rPr>
            <sz val="9"/>
            <color indexed="81"/>
            <rFont val="Tahoma"/>
            <family val="2"/>
          </rPr>
          <t xml:space="preserve">
Closed out</t>
        </r>
      </text>
    </comment>
    <comment ref="AP727" authorId="0" shapeId="0">
      <text>
        <r>
          <rPr>
            <b/>
            <sz val="9"/>
            <color indexed="81"/>
            <rFont val="Tahoma"/>
            <family val="2"/>
          </rPr>
          <t>YOUNG, CLIFTON K CIV USAF AETC 502 CES/CEOER/A:</t>
        </r>
        <r>
          <rPr>
            <sz val="9"/>
            <color indexed="81"/>
            <rFont val="Tahoma"/>
            <family val="2"/>
          </rPr>
          <t xml:space="preserve">
Bill closed out</t>
        </r>
      </text>
    </comment>
    <comment ref="AQ727" authorId="0" shapeId="0">
      <text>
        <r>
          <rPr>
            <b/>
            <sz val="9"/>
            <color indexed="81"/>
            <rFont val="Tahoma"/>
            <family val="2"/>
          </rPr>
          <t>YOUNG, CLIFTON K CIV USAF AETC 502 CES/CEOER/A:</t>
        </r>
        <r>
          <rPr>
            <sz val="9"/>
            <color indexed="81"/>
            <rFont val="Tahoma"/>
            <family val="2"/>
          </rPr>
          <t xml:space="preserve">
Bill closed out</t>
        </r>
      </text>
    </comment>
    <comment ref="B784" authorId="1" shapeId="0">
      <text>
        <r>
          <rPr>
            <b/>
            <sz val="9"/>
            <color indexed="81"/>
            <rFont val="Tahoma"/>
            <family val="2"/>
          </rPr>
          <t>AU, TIMMY T GS-11 USAF AETC 502 CES/CENPE:</t>
        </r>
        <r>
          <rPr>
            <sz val="9"/>
            <color indexed="81"/>
            <rFont val="Tahoma"/>
            <family val="2"/>
          </rPr>
          <t xml:space="preserve">
final bill 05/2018</t>
        </r>
      </text>
    </comment>
    <comment ref="BD784" authorId="1" shapeId="0">
      <text>
        <r>
          <rPr>
            <b/>
            <sz val="9"/>
            <color indexed="81"/>
            <rFont val="Tahoma"/>
            <family val="2"/>
          </rPr>
          <t>AU, TIMMY T GS-11 USAF AETC 502 CES/CENPE:</t>
        </r>
        <r>
          <rPr>
            <sz val="9"/>
            <color indexed="81"/>
            <rFont val="Tahoma"/>
            <family val="2"/>
          </rPr>
          <t xml:space="preserve">
final bill 05/2018
</t>
        </r>
      </text>
    </comment>
    <comment ref="AT789" authorId="1" shapeId="0">
      <text>
        <r>
          <rPr>
            <b/>
            <sz val="9"/>
            <color indexed="81"/>
            <rFont val="Tahoma"/>
            <family val="2"/>
          </rPr>
          <t>AU, TIMMY T GS-11 USAF AETC 502 CES/CENPE:</t>
        </r>
        <r>
          <rPr>
            <sz val="9"/>
            <color indexed="81"/>
            <rFont val="Tahoma"/>
            <family val="2"/>
          </rPr>
          <t xml:space="preserve">
service final 06/22/2017</t>
        </r>
      </text>
    </comment>
    <comment ref="BJ806" authorId="1" shapeId="0">
      <text>
        <r>
          <rPr>
            <b/>
            <sz val="9"/>
            <color indexed="81"/>
            <rFont val="Tahoma"/>
            <charset val="1"/>
          </rPr>
          <t>AU, TIMMY T GS-11 USAF AETC 502 CES/CENPE:</t>
        </r>
        <r>
          <rPr>
            <sz val="9"/>
            <color indexed="81"/>
            <rFont val="Tahoma"/>
            <charset val="1"/>
          </rPr>
          <t xml:space="preserve">
Account closed 10/2018</t>
        </r>
      </text>
    </comment>
    <comment ref="BL806" authorId="1" shapeId="0">
      <text>
        <r>
          <rPr>
            <b/>
            <sz val="9"/>
            <color indexed="81"/>
            <rFont val="Tahoma"/>
            <charset val="1"/>
          </rPr>
          <t>AU, TIMMY T GS-11 USAF AETC 502 CES/CENPE:</t>
        </r>
        <r>
          <rPr>
            <sz val="9"/>
            <color indexed="81"/>
            <rFont val="Tahoma"/>
            <charset val="1"/>
          </rPr>
          <t xml:space="preserve">
Account closed 10/2018</t>
        </r>
      </text>
    </comment>
    <comment ref="AU821" authorId="0" shapeId="0">
      <text>
        <r>
          <rPr>
            <b/>
            <sz val="9"/>
            <color indexed="81"/>
            <rFont val="Tahoma"/>
            <family val="2"/>
          </rPr>
          <t>YOUNG, CLIFTON K CIV USAF AETC 502 CES/CEOER/A:</t>
        </r>
        <r>
          <rPr>
            <sz val="9"/>
            <color indexed="81"/>
            <rFont val="Tahoma"/>
            <family val="2"/>
          </rPr>
          <t xml:space="preserve">
Disconnted</t>
        </r>
      </text>
    </comment>
    <comment ref="AJ910" authorId="0" shapeId="0">
      <text>
        <r>
          <rPr>
            <b/>
            <sz val="9"/>
            <color indexed="81"/>
            <rFont val="Tahoma"/>
            <family val="2"/>
          </rPr>
          <t>YOUNG, CLIFTON K CIV USAF AETC 502 CES/CEOER/A:</t>
        </r>
        <r>
          <rPr>
            <sz val="9"/>
            <color indexed="81"/>
            <rFont val="Tahoma"/>
            <family val="2"/>
          </rPr>
          <t xml:space="preserve">
CPSE Final Payment: Rudy Riojas e-mail dated Nov 28, 2016</t>
        </r>
      </text>
    </comment>
    <comment ref="AK910" authorId="0" shapeId="0">
      <text>
        <r>
          <rPr>
            <b/>
            <sz val="9"/>
            <color indexed="81"/>
            <rFont val="Tahoma"/>
            <family val="2"/>
          </rPr>
          <t>YOUNG, CLIFTON K CIV USAF AETC 502 CES/CEOER/A:</t>
        </r>
        <r>
          <rPr>
            <sz val="9"/>
            <color indexed="81"/>
            <rFont val="Tahoma"/>
            <family val="2"/>
          </rPr>
          <t xml:space="preserve">
CPSE Final Payment: Rudy Riojas e-mail dated Nov 28, 2016</t>
        </r>
      </text>
    </comment>
    <comment ref="AL910" authorId="0" shapeId="0">
      <text>
        <r>
          <rPr>
            <b/>
            <sz val="9"/>
            <color indexed="81"/>
            <rFont val="Tahoma"/>
            <family val="2"/>
          </rPr>
          <t>YOUNG, CLIFTON K CIV USAF AETC 502 CES/CEOER/A:</t>
        </r>
        <r>
          <rPr>
            <sz val="9"/>
            <color indexed="81"/>
            <rFont val="Tahoma"/>
            <family val="2"/>
          </rPr>
          <t xml:space="preserve">
CPSE Final Payment: Rudy Riojas e-mail dated Nov 28, 2016</t>
        </r>
      </text>
    </comment>
    <comment ref="AM910" authorId="0" shapeId="0">
      <text>
        <r>
          <rPr>
            <b/>
            <sz val="9"/>
            <color indexed="81"/>
            <rFont val="Tahoma"/>
            <family val="2"/>
          </rPr>
          <t>YOUNG, CLIFTON K CIV USAF AETC 502 CES/CEOER/A:</t>
        </r>
        <r>
          <rPr>
            <sz val="9"/>
            <color indexed="81"/>
            <rFont val="Tahoma"/>
            <family val="2"/>
          </rPr>
          <t xml:space="preserve">
CPSE Final Payment: Rudy Riojas e-mail dated Nov 28, 2016</t>
        </r>
      </text>
    </comment>
    <comment ref="AN910" authorId="0" shapeId="0">
      <text>
        <r>
          <rPr>
            <b/>
            <sz val="9"/>
            <color indexed="81"/>
            <rFont val="Tahoma"/>
            <family val="2"/>
          </rPr>
          <t>YOUNG, CLIFTON K CIV USAF AETC 502 CES/CEOER/A:</t>
        </r>
        <r>
          <rPr>
            <sz val="9"/>
            <color indexed="81"/>
            <rFont val="Tahoma"/>
            <family val="2"/>
          </rPr>
          <t xml:space="preserve">
Bill Closed out</t>
        </r>
      </text>
    </comment>
    <comment ref="AO910" authorId="0" shapeId="0">
      <text>
        <r>
          <rPr>
            <b/>
            <sz val="9"/>
            <color indexed="81"/>
            <rFont val="Tahoma"/>
            <family val="2"/>
          </rPr>
          <t>YOUNG, CLIFTON K CIV USAF AETC 502 CES/CEOER/A:</t>
        </r>
        <r>
          <rPr>
            <sz val="9"/>
            <color indexed="81"/>
            <rFont val="Tahoma"/>
            <family val="2"/>
          </rPr>
          <t xml:space="preserve">
Bill closed out.</t>
        </r>
      </text>
    </comment>
    <comment ref="AP910" authorId="0" shapeId="0">
      <text>
        <r>
          <rPr>
            <b/>
            <sz val="9"/>
            <color indexed="81"/>
            <rFont val="Tahoma"/>
            <family val="2"/>
          </rPr>
          <t>YOUNG, CLIFTON K CIV USAF AETC 502 CES/CEOER/A:</t>
        </r>
        <r>
          <rPr>
            <sz val="9"/>
            <color indexed="81"/>
            <rFont val="Tahoma"/>
            <family val="2"/>
          </rPr>
          <t xml:space="preserve">
Bill closed out</t>
        </r>
      </text>
    </comment>
    <comment ref="AQ910" authorId="0" shapeId="0">
      <text>
        <r>
          <rPr>
            <b/>
            <sz val="9"/>
            <color indexed="81"/>
            <rFont val="Tahoma"/>
            <family val="2"/>
          </rPr>
          <t>YOUNG, CLIFTON K CIV USAF AETC 502 CES/CEOER/A:</t>
        </r>
        <r>
          <rPr>
            <sz val="9"/>
            <color indexed="81"/>
            <rFont val="Tahoma"/>
            <family val="2"/>
          </rPr>
          <t xml:space="preserve">
Bill closed out</t>
        </r>
      </text>
    </comment>
    <comment ref="B922" authorId="3" shapeId="0">
      <text>
        <r>
          <rPr>
            <b/>
            <sz val="9"/>
            <color indexed="81"/>
            <rFont val="Tahoma"/>
            <family val="2"/>
          </rPr>
          <t>1017819638C:</t>
        </r>
        <r>
          <rPr>
            <sz val="9"/>
            <color indexed="81"/>
            <rFont val="Tahoma"/>
            <family val="2"/>
          </rPr>
          <t xml:space="preserve">
Account transferred to Gov't on 1/22/2015</t>
        </r>
      </text>
    </comment>
    <comment ref="B923" authorId="3" shapeId="0">
      <text>
        <r>
          <rPr>
            <b/>
            <sz val="9"/>
            <color indexed="81"/>
            <rFont val="Tahoma"/>
            <family val="2"/>
          </rPr>
          <t>1017819638C:</t>
        </r>
        <r>
          <rPr>
            <sz val="9"/>
            <color indexed="81"/>
            <rFont val="Tahoma"/>
            <family val="2"/>
          </rPr>
          <t xml:space="preserve">
Original Acct # was 300-3403-084.  Transfer to Gov't on 11/18/2014.</t>
        </r>
      </text>
    </comment>
    <comment ref="B924" authorId="3" shapeId="0">
      <text>
        <r>
          <rPr>
            <b/>
            <sz val="9"/>
            <color indexed="81"/>
            <rFont val="Tahoma"/>
            <family val="2"/>
          </rPr>
          <t>1017819638C:</t>
        </r>
        <r>
          <rPr>
            <sz val="9"/>
            <color indexed="81"/>
            <rFont val="Tahoma"/>
            <family val="2"/>
          </rPr>
          <t xml:space="preserve">
Added on 11/3/2014.  Original meter was 300-3393-567.</t>
        </r>
      </text>
    </comment>
    <comment ref="B926" authorId="3" shapeId="0">
      <text>
        <r>
          <rPr>
            <b/>
            <sz val="9"/>
            <color indexed="81"/>
            <rFont val="Tahoma"/>
            <family val="2"/>
          </rPr>
          <t>1017819638C:</t>
        </r>
        <r>
          <rPr>
            <sz val="9"/>
            <color indexed="81"/>
            <rFont val="Tahoma"/>
            <family val="2"/>
          </rPr>
          <t xml:space="preserve">
New Account added for Candlewood Suites</t>
        </r>
      </text>
    </comment>
    <comment ref="B927" authorId="2" shapeId="0">
      <text>
        <r>
          <rPr>
            <b/>
            <sz val="9"/>
            <color indexed="81"/>
            <rFont val="Tahoma"/>
            <family val="2"/>
          </rPr>
          <t>Ronald Patrick Hochbrueckner:</t>
        </r>
        <r>
          <rPr>
            <sz val="9"/>
            <color indexed="81"/>
            <rFont val="Tahoma"/>
            <family val="2"/>
          </rPr>
          <t xml:space="preserve">
Service for Building 4111</t>
        </r>
      </text>
    </comment>
    <comment ref="B928" authorId="1" shapeId="0">
      <text>
        <r>
          <rPr>
            <b/>
            <sz val="9"/>
            <color indexed="81"/>
            <rFont val="Tahoma"/>
            <family val="2"/>
          </rPr>
          <t>AU, TIMMY T GS-11 USAF AETC 502 CES/CENPE:</t>
        </r>
        <r>
          <rPr>
            <sz val="9"/>
            <color indexed="81"/>
            <rFont val="Tahoma"/>
            <family val="2"/>
          </rPr>
          <t xml:space="preserve">
FSH ISD paid their own utility cost. No validation is required. 01/2018</t>
        </r>
      </text>
    </comment>
    <comment ref="AK928" authorId="1" shapeId="0">
      <text>
        <r>
          <rPr>
            <b/>
            <sz val="9"/>
            <color indexed="81"/>
            <rFont val="Tahoma"/>
            <family val="2"/>
          </rPr>
          <t>AU, TIMMY T GS-11 USAF AETC 502 CES/CENPE:</t>
        </r>
        <r>
          <rPr>
            <sz val="9"/>
            <color indexed="81"/>
            <rFont val="Tahoma"/>
            <family val="2"/>
          </rPr>
          <t xml:space="preserve">
FSH ISD paid their own utility cost.</t>
        </r>
      </text>
    </comment>
    <comment ref="AZ928" authorId="1" shapeId="0">
      <text>
        <r>
          <rPr>
            <b/>
            <sz val="9"/>
            <color indexed="81"/>
            <rFont val="Tahoma"/>
            <family val="2"/>
          </rPr>
          <t>AU, TIMMY T GS-11 USAF AETC 502 CES/CENPE:</t>
        </r>
        <r>
          <rPr>
            <sz val="9"/>
            <color indexed="81"/>
            <rFont val="Tahoma"/>
            <family val="2"/>
          </rPr>
          <t xml:space="preserve">
FSH  ISD paid their utilities cost 01/2018
</t>
        </r>
      </text>
    </comment>
    <comment ref="BF928" authorId="1" shapeId="0">
      <text>
        <r>
          <rPr>
            <b/>
            <sz val="9"/>
            <color indexed="81"/>
            <rFont val="Tahoma"/>
            <family val="2"/>
          </rPr>
          <t>AU, TIMMY T GS-11 USAF AETC 502 CES/CENPE:</t>
        </r>
        <r>
          <rPr>
            <sz val="9"/>
            <color indexed="81"/>
            <rFont val="Tahoma"/>
            <family val="2"/>
          </rPr>
          <t xml:space="preserve">
FSH ISD paid their own utilities cost</t>
        </r>
      </text>
    </comment>
    <comment ref="BJ928" authorId="1" shapeId="0">
      <text>
        <r>
          <rPr>
            <b/>
            <sz val="9"/>
            <color indexed="81"/>
            <rFont val="Tahoma"/>
            <family val="2"/>
          </rPr>
          <t>AU, TIMMY T GS-11 USAF AETC 502 CES/CENPE:</t>
        </r>
        <r>
          <rPr>
            <sz val="9"/>
            <color indexed="81"/>
            <rFont val="Tahoma"/>
            <family val="2"/>
          </rPr>
          <t xml:space="preserve">
FSH ISD paid their own utilities cost</t>
        </r>
      </text>
    </comment>
    <comment ref="BL928" authorId="1" shapeId="0">
      <text>
        <r>
          <rPr>
            <b/>
            <sz val="9"/>
            <color indexed="81"/>
            <rFont val="Tahoma"/>
            <family val="2"/>
          </rPr>
          <t>AU, TIMMY T GS-11 USAF AETC 502 CES/CENPE:</t>
        </r>
        <r>
          <rPr>
            <sz val="9"/>
            <color indexed="81"/>
            <rFont val="Tahoma"/>
            <family val="2"/>
          </rPr>
          <t xml:space="preserve">
FSH ISD paid their own utilities cost</t>
        </r>
      </text>
    </comment>
    <comment ref="AE930" authorId="2" shapeId="0">
      <text>
        <r>
          <rPr>
            <b/>
            <sz val="9"/>
            <color indexed="81"/>
            <rFont val="Tahoma"/>
            <family val="2"/>
          </rPr>
          <t>Ronald Patrick Hochbrueckner:This account probably belongs to a contractor.  Do not pay until confirmed transfer to Gov't</t>
        </r>
      </text>
    </comment>
    <comment ref="B931" authorId="2" shapeId="0">
      <text>
        <r>
          <rPr>
            <b/>
            <sz val="9"/>
            <color indexed="81"/>
            <rFont val="Tahoma"/>
            <family val="2"/>
          </rPr>
          <t>Ronald Patrick Hochbrueckner:</t>
        </r>
        <r>
          <rPr>
            <sz val="9"/>
            <color indexed="81"/>
            <rFont val="Tahoma"/>
            <family val="2"/>
          </rPr>
          <t xml:space="preserve">
Formerly account # 300-3417-671</t>
        </r>
      </text>
    </comment>
    <comment ref="B944" authorId="1" shapeId="0">
      <text>
        <r>
          <rPr>
            <b/>
            <sz val="9"/>
            <color indexed="81"/>
            <rFont val="Tahoma"/>
            <charset val="1"/>
          </rPr>
          <t>AU, TIMMY T GS-11 USAF AETC 502 CES/CENPE:</t>
        </r>
        <r>
          <rPr>
            <sz val="9"/>
            <color indexed="81"/>
            <rFont val="Tahoma"/>
            <charset val="1"/>
          </rPr>
          <t xml:space="preserve">
Account closed 08/2018
</t>
        </r>
      </text>
    </comment>
    <comment ref="AU946" authorId="1" shapeId="0">
      <text>
        <r>
          <rPr>
            <b/>
            <sz val="9"/>
            <color indexed="81"/>
            <rFont val="Tahoma"/>
            <family val="2"/>
          </rPr>
          <t>AU, TIMMY T GS-11 USAF AETC 502 CES/CENPE:</t>
        </r>
        <r>
          <rPr>
            <sz val="9"/>
            <color indexed="81"/>
            <rFont val="Tahoma"/>
            <family val="2"/>
          </rPr>
          <t xml:space="preserve">
service start 8/2017</t>
        </r>
      </text>
    </comment>
    <comment ref="AL947" authorId="0" shapeId="0">
      <text>
        <r>
          <rPr>
            <b/>
            <sz val="9"/>
            <color indexed="81"/>
            <rFont val="Tahoma"/>
            <family val="2"/>
          </rPr>
          <t>YOUNG, CLIFTON K CIV USAF AETC 502 CES/CEOER/A:</t>
        </r>
        <r>
          <rPr>
            <sz val="9"/>
            <color indexed="81"/>
            <rFont val="Tahoma"/>
            <family val="2"/>
          </rPr>
          <t xml:space="preserve">
Billing from Jul 2014 to Dec 2016</t>
        </r>
      </text>
    </comment>
    <comment ref="AL948" authorId="0" shapeId="0">
      <text>
        <r>
          <rPr>
            <b/>
            <sz val="9"/>
            <color indexed="81"/>
            <rFont val="Tahoma"/>
            <family val="2"/>
          </rPr>
          <t>YOUNG, CLIFTON K CIV USAF AETC 502 CES/CEOER/A:</t>
        </r>
        <r>
          <rPr>
            <sz val="9"/>
            <color indexed="81"/>
            <rFont val="Tahoma"/>
            <family val="2"/>
          </rPr>
          <t xml:space="preserve">
Billing from Jul 2014 to Dec 2016</t>
        </r>
      </text>
    </comment>
    <comment ref="AZ948" authorId="1" shapeId="0">
      <text>
        <r>
          <rPr>
            <b/>
            <sz val="9"/>
            <color indexed="81"/>
            <rFont val="Tahoma"/>
            <family val="2"/>
          </rPr>
          <t>AU, TIMMY T GS-11 USAF AETC 502 CES/CENPE:</t>
        </r>
        <r>
          <rPr>
            <sz val="9"/>
            <color indexed="81"/>
            <rFont val="Tahoma"/>
            <family val="2"/>
          </rPr>
          <t xml:space="preserve">
New Acct 01/2018</t>
        </r>
      </text>
    </comment>
    <comment ref="B949" authorId="1" shapeId="0">
      <text>
        <r>
          <rPr>
            <b/>
            <sz val="9"/>
            <color indexed="81"/>
            <rFont val="Tahoma"/>
            <charset val="1"/>
          </rPr>
          <t>AU, TIMMY T GS-11 USAF AETC 502 CES/CENPE:</t>
        </r>
        <r>
          <rPr>
            <sz val="9"/>
            <color indexed="81"/>
            <rFont val="Tahoma"/>
            <charset val="1"/>
          </rPr>
          <t xml:space="preserve">
final bill 09/2018</t>
        </r>
      </text>
    </comment>
    <comment ref="BJ949" authorId="1" shapeId="0">
      <text>
        <r>
          <rPr>
            <b/>
            <sz val="9"/>
            <color indexed="81"/>
            <rFont val="Tahoma"/>
            <charset val="1"/>
          </rPr>
          <t>AU, TIMMY T GS-11 USAF AETC 502 CES/CENPE:</t>
        </r>
        <r>
          <rPr>
            <sz val="9"/>
            <color indexed="81"/>
            <rFont val="Tahoma"/>
            <charset val="1"/>
          </rPr>
          <t xml:space="preserve">
Account closed 09/2018</t>
        </r>
      </text>
    </comment>
    <comment ref="BL949" authorId="1" shapeId="0">
      <text>
        <r>
          <rPr>
            <b/>
            <sz val="9"/>
            <color indexed="81"/>
            <rFont val="Tahoma"/>
            <charset val="1"/>
          </rPr>
          <t>AU, TIMMY T GS-11 USAF AETC 502 CES/CENPE:</t>
        </r>
        <r>
          <rPr>
            <sz val="9"/>
            <color indexed="81"/>
            <rFont val="Tahoma"/>
            <charset val="1"/>
          </rPr>
          <t xml:space="preserve">
Account closed 09/2018</t>
        </r>
      </text>
    </comment>
    <comment ref="B952" authorId="1" shapeId="0">
      <text>
        <r>
          <rPr>
            <b/>
            <sz val="9"/>
            <color indexed="81"/>
            <rFont val="Tahoma"/>
            <family val="2"/>
          </rPr>
          <t>AU, TIMMY T GS-11 USAF AETC 502 CES/CENPE:</t>
        </r>
        <r>
          <rPr>
            <sz val="9"/>
            <color indexed="81"/>
            <rFont val="Tahoma"/>
            <family val="2"/>
          </rPr>
          <t xml:space="preserve">
New Account 04/2018</t>
        </r>
      </text>
    </comment>
    <comment ref="BC952" authorId="1" shapeId="0">
      <text>
        <r>
          <rPr>
            <b/>
            <sz val="9"/>
            <color indexed="81"/>
            <rFont val="Tahoma"/>
            <charset val="1"/>
          </rPr>
          <t>AU, TIMMY T GS-11 USAF AETC 502 CES/CENPE:</t>
        </r>
        <r>
          <rPr>
            <sz val="9"/>
            <color indexed="81"/>
            <rFont val="Tahoma"/>
            <charset val="1"/>
          </rPr>
          <t xml:space="preserve">
started 04/2018</t>
        </r>
      </text>
    </comment>
    <comment ref="B954" authorId="1" shapeId="0">
      <text>
        <r>
          <rPr>
            <b/>
            <sz val="9"/>
            <color indexed="81"/>
            <rFont val="Tahoma"/>
            <charset val="1"/>
          </rPr>
          <t>AU, TIMMY T GS-11 USAF AETC 502 CES/CENPE:</t>
        </r>
        <r>
          <rPr>
            <sz val="9"/>
            <color indexed="81"/>
            <rFont val="Tahoma"/>
            <charset val="1"/>
          </rPr>
          <t xml:space="preserve">
service started 04/2018</t>
        </r>
      </text>
    </comment>
    <comment ref="B955" authorId="1" shapeId="0">
      <text>
        <r>
          <rPr>
            <b/>
            <sz val="9"/>
            <color indexed="81"/>
            <rFont val="Tahoma"/>
            <family val="2"/>
          </rPr>
          <t>AU, TIMMY T GS-11 USAF AETC 502 CES/CENPE:</t>
        </r>
        <r>
          <rPr>
            <sz val="9"/>
            <color indexed="81"/>
            <rFont val="Tahoma"/>
            <family val="2"/>
          </rPr>
          <t xml:space="preserve">
New account 05/2018</t>
        </r>
      </text>
    </comment>
    <comment ref="B956" authorId="1" shapeId="0">
      <text>
        <r>
          <rPr>
            <b/>
            <sz val="9"/>
            <color indexed="81"/>
            <rFont val="Tahoma"/>
            <family val="2"/>
          </rPr>
          <t>AU, TIMMY T GS-11 USAF AETC 502 CES/CENPE:</t>
        </r>
        <r>
          <rPr>
            <sz val="9"/>
            <color indexed="81"/>
            <rFont val="Tahoma"/>
            <family val="2"/>
          </rPr>
          <t xml:space="preserve">
new account 05/2018
</t>
        </r>
      </text>
    </comment>
    <comment ref="B957" authorId="1" shapeId="0">
      <text>
        <r>
          <rPr>
            <b/>
            <sz val="9"/>
            <color indexed="81"/>
            <rFont val="Tahoma"/>
            <family val="2"/>
          </rPr>
          <t>AU, TIMMY T GS-11 USAF AETC 502 CES/CENPE:</t>
        </r>
        <r>
          <rPr>
            <sz val="9"/>
            <color indexed="81"/>
            <rFont val="Tahoma"/>
            <family val="2"/>
          </rPr>
          <t xml:space="preserve">
New account 05/2018</t>
        </r>
      </text>
    </comment>
    <comment ref="B958" authorId="1" shapeId="0">
      <text>
        <r>
          <rPr>
            <b/>
            <sz val="9"/>
            <color indexed="81"/>
            <rFont val="Tahoma"/>
            <charset val="1"/>
          </rPr>
          <t>AU, TIMMY T GS-11 USAF AETC 502 CES/CENPE:</t>
        </r>
        <r>
          <rPr>
            <sz val="9"/>
            <color indexed="81"/>
            <rFont val="Tahoma"/>
            <charset val="1"/>
          </rPr>
          <t xml:space="preserve">
Service started 06/2018</t>
        </r>
      </text>
    </comment>
    <comment ref="BE958" authorId="1" shapeId="0">
      <text>
        <r>
          <rPr>
            <b/>
            <sz val="9"/>
            <color indexed="81"/>
            <rFont val="Tahoma"/>
            <charset val="1"/>
          </rPr>
          <t>AU, TIMMY T GS-11 USAF AETC 502 CES/CENPE:</t>
        </r>
        <r>
          <rPr>
            <sz val="9"/>
            <color indexed="81"/>
            <rFont val="Tahoma"/>
            <charset val="1"/>
          </rPr>
          <t xml:space="preserve">
started 06/2018</t>
        </r>
      </text>
    </comment>
    <comment ref="B959" authorId="1" shapeId="0">
      <text>
        <r>
          <rPr>
            <b/>
            <sz val="9"/>
            <color indexed="81"/>
            <rFont val="Tahoma"/>
            <family val="2"/>
          </rPr>
          <t>AU, TIMMY T GS-11 USAF AETC 502 CES/CENPE:</t>
        </r>
        <r>
          <rPr>
            <sz val="9"/>
            <color indexed="81"/>
            <rFont val="Tahoma"/>
            <family val="2"/>
          </rPr>
          <t xml:space="preserve">
new account 07/2018</t>
        </r>
      </text>
    </comment>
    <comment ref="B960" authorId="1" shapeId="0">
      <text>
        <r>
          <rPr>
            <b/>
            <sz val="9"/>
            <color indexed="81"/>
            <rFont val="Tahoma"/>
            <family val="2"/>
          </rPr>
          <t>AU, TIMMY T GS-11 USAF AETC 502 CES/CENPE:</t>
        </r>
        <r>
          <rPr>
            <sz val="9"/>
            <color indexed="81"/>
            <rFont val="Tahoma"/>
            <family val="2"/>
          </rPr>
          <t xml:space="preserve">
New account 07/2018</t>
        </r>
      </text>
    </comment>
    <comment ref="BF960" authorId="1" shapeId="0">
      <text>
        <r>
          <rPr>
            <b/>
            <sz val="9"/>
            <color indexed="81"/>
            <rFont val="Tahoma"/>
            <family val="2"/>
          </rPr>
          <t>AU, TIMMY T GS-11 USAF AETC 502 CES/CENPE:</t>
        </r>
        <r>
          <rPr>
            <sz val="9"/>
            <color indexed="81"/>
            <rFont val="Tahoma"/>
            <family val="2"/>
          </rPr>
          <t xml:space="preserve">
new account 07/2018</t>
        </r>
      </text>
    </comment>
    <comment ref="BJ960" authorId="1" shapeId="0">
      <text>
        <r>
          <rPr>
            <b/>
            <sz val="9"/>
            <color indexed="81"/>
            <rFont val="Tahoma"/>
            <family val="2"/>
          </rPr>
          <t>AU, TIMMY T GS-11 USAF AETC 502 CES/CENPE:</t>
        </r>
        <r>
          <rPr>
            <sz val="9"/>
            <color indexed="81"/>
            <rFont val="Tahoma"/>
            <family val="2"/>
          </rPr>
          <t xml:space="preserve">
new account 07/2018</t>
        </r>
      </text>
    </comment>
    <comment ref="BL960" authorId="1" shapeId="0">
      <text>
        <r>
          <rPr>
            <b/>
            <sz val="9"/>
            <color indexed="81"/>
            <rFont val="Tahoma"/>
            <family val="2"/>
          </rPr>
          <t>AU, TIMMY T GS-11 USAF AETC 502 CES/CENPE:</t>
        </r>
        <r>
          <rPr>
            <sz val="9"/>
            <color indexed="81"/>
            <rFont val="Tahoma"/>
            <family val="2"/>
          </rPr>
          <t xml:space="preserve">
new account 07/2018</t>
        </r>
      </text>
    </comment>
    <comment ref="B961" authorId="1" shapeId="0">
      <text>
        <r>
          <rPr>
            <b/>
            <sz val="9"/>
            <color indexed="81"/>
            <rFont val="Tahoma"/>
            <charset val="1"/>
          </rPr>
          <t>AU, TIMMY T GS-11 USAF AETC 502 CES/CENPE:</t>
        </r>
        <r>
          <rPr>
            <sz val="9"/>
            <color indexed="81"/>
            <rFont val="Tahoma"/>
            <charset val="1"/>
          </rPr>
          <t xml:space="preserve">
service started 08/2018
</t>
        </r>
      </text>
    </comment>
    <comment ref="B962" authorId="1" shapeId="0">
      <text>
        <r>
          <rPr>
            <b/>
            <sz val="9"/>
            <color indexed="81"/>
            <rFont val="Tahoma"/>
            <charset val="1"/>
          </rPr>
          <t>AU, TIMMY T GS-11 USAF AETC 502 CES/CENPE:</t>
        </r>
        <r>
          <rPr>
            <sz val="9"/>
            <color indexed="81"/>
            <rFont val="Tahoma"/>
            <charset val="1"/>
          </rPr>
          <t xml:space="preserve">
Service started 07/2018
</t>
        </r>
      </text>
    </comment>
    <comment ref="BG962" authorId="1" shapeId="0">
      <text>
        <r>
          <rPr>
            <b/>
            <sz val="9"/>
            <color indexed="81"/>
            <rFont val="Tahoma"/>
            <charset val="1"/>
          </rPr>
          <t>AU, TIMMY T GS-11 USAF AETC 502 CES/CENPE:</t>
        </r>
        <r>
          <rPr>
            <sz val="9"/>
            <color indexed="81"/>
            <rFont val="Tahoma"/>
            <charset val="1"/>
          </rPr>
          <t xml:space="preserve">
started 06/2018</t>
        </r>
      </text>
    </comment>
    <comment ref="B963" authorId="1" shapeId="0">
      <text>
        <r>
          <rPr>
            <b/>
            <sz val="9"/>
            <color indexed="81"/>
            <rFont val="Tahoma"/>
            <charset val="1"/>
          </rPr>
          <t>AU, TIMMY T GS-11 USAF AETC 502 CES/CENPE:</t>
        </r>
        <r>
          <rPr>
            <sz val="9"/>
            <color indexed="81"/>
            <rFont val="Tahoma"/>
            <charset val="1"/>
          </rPr>
          <t xml:space="preserve">
service started 07/2018
</t>
        </r>
      </text>
    </comment>
    <comment ref="BF963" authorId="1" shapeId="0">
      <text>
        <r>
          <rPr>
            <b/>
            <sz val="9"/>
            <color indexed="81"/>
            <rFont val="Tahoma"/>
            <family val="2"/>
          </rPr>
          <t>AU, TIMMY T GS-11 USAF AETC 502 CES/CENPE:</t>
        </r>
        <r>
          <rPr>
            <sz val="9"/>
            <color indexed="81"/>
            <rFont val="Tahoma"/>
            <family val="2"/>
          </rPr>
          <t xml:space="preserve">
new account 07/2018</t>
        </r>
      </text>
    </comment>
    <comment ref="BJ963" authorId="1" shapeId="0">
      <text>
        <r>
          <rPr>
            <b/>
            <sz val="9"/>
            <color indexed="81"/>
            <rFont val="Tahoma"/>
            <family val="2"/>
          </rPr>
          <t>AU, TIMMY T GS-11 USAF AETC 502 CES/CENPE:</t>
        </r>
        <r>
          <rPr>
            <sz val="9"/>
            <color indexed="81"/>
            <rFont val="Tahoma"/>
            <family val="2"/>
          </rPr>
          <t xml:space="preserve">
new account 07/2018</t>
        </r>
      </text>
    </comment>
    <comment ref="BL963" authorId="1" shapeId="0">
      <text>
        <r>
          <rPr>
            <b/>
            <sz val="9"/>
            <color indexed="81"/>
            <rFont val="Tahoma"/>
            <family val="2"/>
          </rPr>
          <t>AU, TIMMY T GS-11 USAF AETC 502 CES/CENPE:</t>
        </r>
        <r>
          <rPr>
            <sz val="9"/>
            <color indexed="81"/>
            <rFont val="Tahoma"/>
            <family val="2"/>
          </rPr>
          <t xml:space="preserve">
new account 07/2018</t>
        </r>
      </text>
    </comment>
    <comment ref="B964" authorId="1" shapeId="0">
      <text>
        <r>
          <rPr>
            <b/>
            <sz val="9"/>
            <color indexed="81"/>
            <rFont val="Tahoma"/>
            <charset val="1"/>
          </rPr>
          <t>AU, TIMMY T GS-11 USAF AETC 502 CES/CENPE:</t>
        </r>
        <r>
          <rPr>
            <sz val="9"/>
            <color indexed="81"/>
            <rFont val="Tahoma"/>
            <charset val="1"/>
          </rPr>
          <t xml:space="preserve">
start 09/2018</t>
        </r>
      </text>
    </comment>
    <comment ref="BH964" authorId="1" shapeId="0">
      <text>
        <r>
          <rPr>
            <b/>
            <sz val="9"/>
            <color indexed="81"/>
            <rFont val="Tahoma"/>
            <charset val="1"/>
          </rPr>
          <t>AU, TIMMY T GS-11 USAF AETC 502 CES/CENPE:</t>
        </r>
        <r>
          <rPr>
            <sz val="9"/>
            <color indexed="81"/>
            <rFont val="Tahoma"/>
            <charset val="1"/>
          </rPr>
          <t xml:space="preserve">
New account start 09/2018
</t>
        </r>
      </text>
    </comment>
    <comment ref="B965" authorId="1" shapeId="0">
      <text>
        <r>
          <rPr>
            <b/>
            <sz val="9"/>
            <color indexed="81"/>
            <rFont val="Tahoma"/>
            <charset val="1"/>
          </rPr>
          <t>AU, TIMMY T GS-11 USAF AETC 502 CES/CENPE:</t>
        </r>
        <r>
          <rPr>
            <sz val="9"/>
            <color indexed="81"/>
            <rFont val="Tahoma"/>
            <charset val="1"/>
          </rPr>
          <t xml:space="preserve">
service started 10/2018
</t>
        </r>
      </text>
    </comment>
    <comment ref="BF965" authorId="1" shapeId="0">
      <text>
        <r>
          <rPr>
            <b/>
            <sz val="9"/>
            <color indexed="81"/>
            <rFont val="Tahoma"/>
            <family val="2"/>
          </rPr>
          <t>AU, TIMMY T GS-11 USAF AETC 502 CES/CENPE:</t>
        </r>
        <r>
          <rPr>
            <sz val="9"/>
            <color indexed="81"/>
            <rFont val="Tahoma"/>
            <family val="2"/>
          </rPr>
          <t xml:space="preserve">
new account 07/2018</t>
        </r>
      </text>
    </comment>
    <comment ref="BJ965" authorId="1" shapeId="0">
      <text>
        <r>
          <rPr>
            <b/>
            <sz val="9"/>
            <color indexed="81"/>
            <rFont val="Tahoma"/>
            <family val="2"/>
          </rPr>
          <t>AU, TIMMY T GS-11 USAF AETC 502 CES/CENPE:</t>
        </r>
        <r>
          <rPr>
            <sz val="9"/>
            <color indexed="81"/>
            <rFont val="Tahoma"/>
            <family val="2"/>
          </rPr>
          <t xml:space="preserve">
new account 07/2018</t>
        </r>
      </text>
    </comment>
    <comment ref="BL965" authorId="1" shapeId="0">
      <text>
        <r>
          <rPr>
            <b/>
            <sz val="9"/>
            <color indexed="81"/>
            <rFont val="Tahoma"/>
            <family val="2"/>
          </rPr>
          <t>AU, TIMMY T GS-11 USAF AETC 502 CES/CENPE:</t>
        </r>
        <r>
          <rPr>
            <sz val="9"/>
            <color indexed="81"/>
            <rFont val="Tahoma"/>
            <family val="2"/>
          </rPr>
          <t xml:space="preserve">
new account 07/2018</t>
        </r>
      </text>
    </comment>
  </commentList>
</comments>
</file>

<file path=xl/comments2.xml><?xml version="1.0" encoding="utf-8"?>
<comments xmlns="http://schemas.openxmlformats.org/spreadsheetml/2006/main">
  <authors>
    <author>1017819638C</author>
    <author>Ronald Patrick Hochbrueckner</author>
  </authors>
  <commentList>
    <comment ref="A6" authorId="0" shapeId="0">
      <text>
        <r>
          <rPr>
            <b/>
            <sz val="9"/>
            <color indexed="81"/>
            <rFont val="Tahoma"/>
            <family val="2"/>
          </rPr>
          <t>1017819638C:Account closed on 9/25</t>
        </r>
      </text>
    </comment>
    <comment ref="A7" authorId="0" shapeId="0">
      <text>
        <r>
          <rPr>
            <b/>
            <sz val="9"/>
            <color indexed="81"/>
            <rFont val="Tahoma"/>
            <family val="2"/>
          </rPr>
          <t>1017819638C:</t>
        </r>
        <r>
          <rPr>
            <sz val="9"/>
            <color indexed="81"/>
            <rFont val="Tahoma"/>
            <family val="2"/>
          </rPr>
          <t xml:space="preserve">
New Account added for Candlewood Suites.  Account is closed.  New account # is 300-3580-148</t>
        </r>
      </text>
    </comment>
    <comment ref="A9" authorId="1" shapeId="0">
      <text>
        <r>
          <rPr>
            <b/>
            <sz val="9"/>
            <color indexed="81"/>
            <rFont val="Tahoma"/>
            <family val="2"/>
          </rPr>
          <t>Ronald Patrick Hochbrueckner:</t>
        </r>
        <r>
          <rPr>
            <sz val="9"/>
            <color indexed="81"/>
            <rFont val="Tahoma"/>
            <family val="2"/>
          </rPr>
          <t xml:space="preserve">
This account is for a residence and should be under Lincoln Housing</t>
        </r>
      </text>
    </comment>
    <comment ref="A10" authorId="1" shapeId="0">
      <text>
        <r>
          <rPr>
            <b/>
            <sz val="9"/>
            <color indexed="81"/>
            <rFont val="Tahoma"/>
            <family val="2"/>
          </rPr>
          <t>Ronald Patrick Hochbrueckner:</t>
        </r>
        <r>
          <rPr>
            <sz val="9"/>
            <color indexed="81"/>
            <rFont val="Tahoma"/>
            <family val="2"/>
          </rPr>
          <t xml:space="preserve">
Account closed on 10/9/2015</t>
        </r>
      </text>
    </comment>
    <comment ref="A11"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12"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13"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14"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15"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16"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17"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18"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19"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0"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1"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2"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3"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4"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5"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6"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7"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8"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29" authorId="1" shapeId="0">
      <text>
        <r>
          <rPr>
            <b/>
            <sz val="9"/>
            <color indexed="81"/>
            <rFont val="Tahoma"/>
            <family val="2"/>
          </rPr>
          <t>Ronald Patrick Hochbrueckner:</t>
        </r>
        <r>
          <rPr>
            <sz val="9"/>
            <color indexed="81"/>
            <rFont val="Tahoma"/>
            <family val="2"/>
          </rPr>
          <t xml:space="preserve">
Account moved over to Lincoln Housing on 10/9/2015</t>
        </r>
      </text>
    </comment>
    <comment ref="A30" authorId="1" shapeId="0">
      <text>
        <r>
          <rPr>
            <b/>
            <sz val="9"/>
            <color indexed="81"/>
            <rFont val="Tahoma"/>
            <family val="2"/>
          </rPr>
          <t>Ronald Patrick Hochbrueckner:</t>
        </r>
        <r>
          <rPr>
            <sz val="9"/>
            <color indexed="81"/>
            <rFont val="Tahoma"/>
            <family val="2"/>
          </rPr>
          <t xml:space="preserve">
Account closed on 10/2/2015</t>
        </r>
      </text>
    </comment>
    <comment ref="A31" authorId="1" shapeId="0">
      <text>
        <r>
          <rPr>
            <b/>
            <sz val="9"/>
            <color indexed="81"/>
            <rFont val="Tahoma"/>
            <family val="2"/>
          </rPr>
          <t>Ronald Patrick Hochbrueckner:</t>
        </r>
        <r>
          <rPr>
            <sz val="9"/>
            <color indexed="81"/>
            <rFont val="Tahoma"/>
            <family val="2"/>
          </rPr>
          <t xml:space="preserve">
Account 9/25/2015</t>
        </r>
      </text>
    </comment>
    <comment ref="A32" authorId="1" shapeId="0">
      <text>
        <r>
          <rPr>
            <b/>
            <sz val="9"/>
            <color indexed="81"/>
            <rFont val="Tahoma"/>
            <family val="2"/>
          </rPr>
          <t>Ronald Patrick Hochbrueckner:</t>
        </r>
        <r>
          <rPr>
            <sz val="9"/>
            <color indexed="81"/>
            <rFont val="Tahoma"/>
            <family val="2"/>
          </rPr>
          <t xml:space="preserve">
Account closed on 7/25/2015</t>
        </r>
      </text>
    </comment>
    <comment ref="A33" authorId="1" shapeId="0">
      <text>
        <r>
          <rPr>
            <b/>
            <sz val="9"/>
            <color indexed="81"/>
            <rFont val="Tahoma"/>
            <family val="2"/>
          </rPr>
          <t>Ronald Patrick Hochbrueckner:</t>
        </r>
        <r>
          <rPr>
            <sz val="9"/>
            <color indexed="81"/>
            <rFont val="Tahoma"/>
            <family val="2"/>
          </rPr>
          <t xml:space="preserve">
Account closed 10-2-2015</t>
        </r>
      </text>
    </comment>
    <comment ref="A34" authorId="1" shapeId="0">
      <text>
        <r>
          <rPr>
            <b/>
            <sz val="9"/>
            <color indexed="81"/>
            <rFont val="Tahoma"/>
            <family val="2"/>
          </rPr>
          <t>Ronald Patrick Hochbrueckner:</t>
        </r>
        <r>
          <rPr>
            <sz val="9"/>
            <color indexed="81"/>
            <rFont val="Tahoma"/>
            <family val="2"/>
          </rPr>
          <t xml:space="preserve">
Account closed on 10-2-2015</t>
        </r>
      </text>
    </comment>
    <comment ref="T34" authorId="0" shapeId="0">
      <text>
        <r>
          <rPr>
            <b/>
            <sz val="9"/>
            <color indexed="81"/>
            <rFont val="Tahoma"/>
            <family val="2"/>
          </rPr>
          <t>1017819638C:</t>
        </r>
        <r>
          <rPr>
            <sz val="9"/>
            <color indexed="81"/>
            <rFont val="Tahoma"/>
            <family val="2"/>
          </rPr>
          <t xml:space="preserve">
Account closed on 10/1/2015</t>
        </r>
      </text>
    </comment>
    <comment ref="A35" authorId="1" shapeId="0">
      <text>
        <r>
          <rPr>
            <b/>
            <sz val="9"/>
            <color indexed="81"/>
            <rFont val="Tahoma"/>
            <family val="2"/>
          </rPr>
          <t>Ronald Patrick Hochbrueckner:</t>
        </r>
        <r>
          <rPr>
            <sz val="9"/>
            <color indexed="81"/>
            <rFont val="Tahoma"/>
            <family val="2"/>
          </rPr>
          <t xml:space="preserve">
Account closed on 10-2-2015</t>
        </r>
      </text>
    </comment>
    <comment ref="T35" authorId="0" shapeId="0">
      <text>
        <r>
          <rPr>
            <b/>
            <sz val="9"/>
            <color indexed="81"/>
            <rFont val="Tahoma"/>
            <family val="2"/>
          </rPr>
          <t>1017819638C:</t>
        </r>
        <r>
          <rPr>
            <sz val="9"/>
            <color indexed="81"/>
            <rFont val="Tahoma"/>
            <family val="2"/>
          </rPr>
          <t xml:space="preserve">
Account closed on 10/1/2015</t>
        </r>
      </text>
    </comment>
    <comment ref="A36" authorId="1" shapeId="0">
      <text>
        <r>
          <rPr>
            <b/>
            <sz val="9"/>
            <color indexed="81"/>
            <rFont val="Tahoma"/>
            <family val="2"/>
          </rPr>
          <t>Ronald Patrick Hochbrueckner:</t>
        </r>
        <r>
          <rPr>
            <sz val="9"/>
            <color indexed="81"/>
            <rFont val="Tahoma"/>
            <family val="2"/>
          </rPr>
          <t xml:space="preserve">
Account closed on 10-2-2015</t>
        </r>
      </text>
    </comment>
    <comment ref="T36" authorId="0" shapeId="0">
      <text>
        <r>
          <rPr>
            <b/>
            <sz val="9"/>
            <color indexed="81"/>
            <rFont val="Tahoma"/>
            <family val="2"/>
          </rPr>
          <t>1017819638C:</t>
        </r>
        <r>
          <rPr>
            <sz val="9"/>
            <color indexed="81"/>
            <rFont val="Tahoma"/>
            <family val="2"/>
          </rPr>
          <t xml:space="preserve">
Account closed on 10/1/2015</t>
        </r>
      </text>
    </comment>
    <comment ref="A39" authorId="1" shapeId="0">
      <text>
        <r>
          <rPr>
            <b/>
            <sz val="9"/>
            <color indexed="81"/>
            <rFont val="Tahoma"/>
            <family val="2"/>
          </rPr>
          <t>Ronald Patrick Hochbrueckner:</t>
        </r>
        <r>
          <rPr>
            <sz val="9"/>
            <color indexed="81"/>
            <rFont val="Tahoma"/>
            <family val="2"/>
          </rPr>
          <t xml:space="preserve">
Closed on 1/27.  Had wrong BP #.  New account was set up.</t>
        </r>
      </text>
    </comment>
    <comment ref="A40" authorId="1" shapeId="0">
      <text>
        <r>
          <rPr>
            <b/>
            <sz val="9"/>
            <color indexed="81"/>
            <rFont val="Tahoma"/>
            <family val="2"/>
          </rPr>
          <t>Ronald Patrick Hochbrueckner:</t>
        </r>
        <r>
          <rPr>
            <sz val="9"/>
            <color indexed="81"/>
            <rFont val="Tahoma"/>
            <family val="2"/>
          </rPr>
          <t xml:space="preserve">
New account number is 300-3688-133</t>
        </r>
      </text>
    </comment>
    <comment ref="A41" authorId="1" shapeId="0">
      <text>
        <r>
          <rPr>
            <b/>
            <sz val="9"/>
            <color indexed="81"/>
            <rFont val="Tahoma"/>
            <family val="2"/>
          </rPr>
          <t>Ronald Patrick Hochbrueckner:</t>
        </r>
        <r>
          <rPr>
            <sz val="9"/>
            <color indexed="81"/>
            <rFont val="Tahoma"/>
            <family val="2"/>
          </rPr>
          <t xml:space="preserve">
Old account was 300-3290-852 and closed on 2/21/2016.  Changed to 300-3687-319 on 3/25/2016</t>
        </r>
      </text>
    </comment>
    <comment ref="A42" authorId="1" shapeId="0">
      <text>
        <r>
          <rPr>
            <b/>
            <sz val="9"/>
            <color indexed="81"/>
            <rFont val="Tahoma"/>
            <family val="2"/>
          </rPr>
          <t>Ronald Patrick Hochbrueckner:</t>
        </r>
        <r>
          <rPr>
            <sz val="9"/>
            <color indexed="81"/>
            <rFont val="Tahoma"/>
            <family val="2"/>
          </rPr>
          <t xml:space="preserve">
Per Ruby, account closed on 3/15/2016</t>
        </r>
      </text>
    </comment>
  </commentList>
</comments>
</file>

<file path=xl/sharedStrings.xml><?xml version="1.0" encoding="utf-8"?>
<sst xmlns="http://schemas.openxmlformats.org/spreadsheetml/2006/main" count="13194" uniqueCount="5076">
  <si>
    <t>2145 FSHDRAGON VALLEY RD</t>
  </si>
  <si>
    <t>US GOVT FORT SAM HOUSTON ELECTRIC</t>
  </si>
  <si>
    <t>500-0021-002</t>
  </si>
  <si>
    <t>300-3332-012</t>
  </si>
  <si>
    <t>3611 FSH</t>
  </si>
  <si>
    <t>US GOVT FORT SAM HOUSTON GAS</t>
  </si>
  <si>
    <t>500-0020-914</t>
  </si>
  <si>
    <t>300-3327-187</t>
  </si>
  <si>
    <t>4197 FSH16TH STREET</t>
  </si>
  <si>
    <t>300-3309-393</t>
  </si>
  <si>
    <t>122 FSHSTANLEY RD</t>
  </si>
  <si>
    <t>300-3309-392</t>
  </si>
  <si>
    <t>1721 FSHDODD BLVD</t>
  </si>
  <si>
    <t>300-3309-379</t>
  </si>
  <si>
    <t>3850 FSHGEORGE C BEACH AVE #HP</t>
  </si>
  <si>
    <t>6120 CMPBMCWILLIAMS RD #3</t>
  </si>
  <si>
    <t>US GOVT CAMP BULLIS</t>
  </si>
  <si>
    <t>500-0012-000</t>
  </si>
  <si>
    <t>300-3292-120</t>
  </si>
  <si>
    <t>2376 FSHSTANLEY RD</t>
  </si>
  <si>
    <t>300-3292-112</t>
  </si>
  <si>
    <t>4178 FSHPETROLEUM DR</t>
  </si>
  <si>
    <t>US GOVT FT SAM HOUSTON SAMMC ELECTRIC</t>
  </si>
  <si>
    <t>300-3292-109</t>
  </si>
  <si>
    <t>3390 FSHWILLIAMS RD #2GS</t>
  </si>
  <si>
    <t>300-3292-108</t>
  </si>
  <si>
    <t>4299 FSHGEORGE C BEACH AVE</t>
  </si>
  <si>
    <t>300-3292-107</t>
  </si>
  <si>
    <t>2750 FSHSTANLEY RD</t>
  </si>
  <si>
    <t>300-3292-106</t>
  </si>
  <si>
    <t>2550 FSHSTANLEY RD</t>
  </si>
  <si>
    <t>300-3292-105</t>
  </si>
  <si>
    <t>PVT ST LTS 2012/13 FORT SAM HOUSTON #SL</t>
  </si>
  <si>
    <t>300-3292-104</t>
  </si>
  <si>
    <t>P00009 OCTOBER 2010 US GOVT FORT SAM #SL</t>
  </si>
  <si>
    <t>300-3292-103</t>
  </si>
  <si>
    <t>2450 FSHSTANLEY RD</t>
  </si>
  <si>
    <t>300-3292-102</t>
  </si>
  <si>
    <t>3929 FSHOKUBO</t>
  </si>
  <si>
    <t>300-3292-101</t>
  </si>
  <si>
    <t>2494 FSHWILSON ST</t>
  </si>
  <si>
    <t>300-3292-100</t>
  </si>
  <si>
    <t>2652 FSHHARNEY RD</t>
  </si>
  <si>
    <t>US GOVT FT SAM HOUSTON</t>
  </si>
  <si>
    <t>500-0020-907</t>
  </si>
  <si>
    <t>300-3290-864</t>
  </si>
  <si>
    <t>1395 FSHFORAGE AVE #2</t>
  </si>
  <si>
    <t>500-0020-905</t>
  </si>
  <si>
    <t>300-3290-863</t>
  </si>
  <si>
    <t>320 FSHWILSON ST</t>
  </si>
  <si>
    <t>300-3290-862</t>
  </si>
  <si>
    <t>00000 PVT ST LTS US GOVT FORT SAM HOUSTON</t>
  </si>
  <si>
    <t>300-3290-859</t>
  </si>
  <si>
    <t>300-3290-858</t>
  </si>
  <si>
    <t>2830 FSHOLD AUSTIN RD #TL</t>
  </si>
  <si>
    <t>300-3290-857</t>
  </si>
  <si>
    <t>4191 N WW WHITE RD #GSTA</t>
  </si>
  <si>
    <t>300-3290-854</t>
  </si>
  <si>
    <t>2456 FSHSTANLEY RD</t>
  </si>
  <si>
    <t>300-3290-853</t>
  </si>
  <si>
    <t>3490 FSHTROOPER RD #PLT</t>
  </si>
  <si>
    <t>300-3290-851</t>
  </si>
  <si>
    <t>2008 FSHSIBERT #2</t>
  </si>
  <si>
    <t>300-3290-850</t>
  </si>
  <si>
    <t>2610 FSHGARDEN AVE</t>
  </si>
  <si>
    <t>300-3290-849</t>
  </si>
  <si>
    <t>2400 FSHHOOD ST</t>
  </si>
  <si>
    <t>300-3290-848</t>
  </si>
  <si>
    <t>3060 FSHDICKMAN RD</t>
  </si>
  <si>
    <t>300-3290-847</t>
  </si>
  <si>
    <t>2536 FSHGARDEN AVE</t>
  </si>
  <si>
    <t>300-3290-846</t>
  </si>
  <si>
    <t>3222 FSHCPL JOHNSON RD</t>
  </si>
  <si>
    <t>300-3290-845</t>
  </si>
  <si>
    <t>3701 FSHWINFIELD SCOTT RD</t>
  </si>
  <si>
    <t>300-3290-844</t>
  </si>
  <si>
    <t>3475 FSHNURSERY RD</t>
  </si>
  <si>
    <t>300-3290-843</t>
  </si>
  <si>
    <t>2078 FSHWILSON ST</t>
  </si>
  <si>
    <t>300-3290-842</t>
  </si>
  <si>
    <t>3176 FSHJOHNSON RD</t>
  </si>
  <si>
    <t>300-3290-841</t>
  </si>
  <si>
    <t>2223 FSHINFANTRY POST RD</t>
  </si>
  <si>
    <t>300-3290-840</t>
  </si>
  <si>
    <t>3935 FSHWINANS RD</t>
  </si>
  <si>
    <t>300-3290-839</t>
  </si>
  <si>
    <t>2403 FSHN NEW BRAUNFELS</t>
  </si>
  <si>
    <t>300-3290-838</t>
  </si>
  <si>
    <t>2442 FSHSTANLEY RD #1</t>
  </si>
  <si>
    <t>300-3290-837</t>
  </si>
  <si>
    <t>2227 FSH E INFANTRY POST RD</t>
  </si>
  <si>
    <t>300-3290-836</t>
  </si>
  <si>
    <t>2215 FSH E INFANTRY POST RD</t>
  </si>
  <si>
    <t>300-3290-835</t>
  </si>
  <si>
    <t>2950 FSHPARKER RD</t>
  </si>
  <si>
    <t>300-3290-834</t>
  </si>
  <si>
    <t>2438 FSHHOOD ST #LCT</t>
  </si>
  <si>
    <t>300-3290-833</t>
  </si>
  <si>
    <t>2046 FSH N NEW BRAUNFELS</t>
  </si>
  <si>
    <t>300-3290-832</t>
  </si>
  <si>
    <t>3219 FSHSCHOFIELD RD</t>
  </si>
  <si>
    <t>300-3290-831</t>
  </si>
  <si>
    <t>2150 FSHSCOTT RD #LCT</t>
  </si>
  <si>
    <t>300-3290-830</t>
  </si>
  <si>
    <t>2220 FSHSCOTT RD #LCT</t>
  </si>
  <si>
    <t>300-3290-829</t>
  </si>
  <si>
    <t>3288 FSHWW WHITE RD</t>
  </si>
  <si>
    <t>300-3290-828</t>
  </si>
  <si>
    <t>2488 FSHWILSON ST</t>
  </si>
  <si>
    <t>300-3290-827</t>
  </si>
  <si>
    <t>3990 FSHOKUBO #LCT</t>
  </si>
  <si>
    <t>300-3290-826</t>
  </si>
  <si>
    <t>3350 FSHGARDEN AVE</t>
  </si>
  <si>
    <t>300-3290-825</t>
  </si>
  <si>
    <t>4067 FSHGORGAS CIR</t>
  </si>
  <si>
    <t>300-3290-824</t>
  </si>
  <si>
    <t>2080 FSHWILSON ST</t>
  </si>
  <si>
    <t>300-3290-823</t>
  </si>
  <si>
    <t>3935 FSHOKUBO</t>
  </si>
  <si>
    <t>300-3290-822</t>
  </si>
  <si>
    <t>3850 FSHPETROLEUM DR #LCT</t>
  </si>
  <si>
    <t>300-3290-821</t>
  </si>
  <si>
    <t>3860 FSHPETROLEUM DR #LCT</t>
  </si>
  <si>
    <t>300-3290-820</t>
  </si>
  <si>
    <t>2130 FSHWILSON ST #LCT</t>
  </si>
  <si>
    <t>300-3290-819</t>
  </si>
  <si>
    <t>2377 FSHJESSUP RD #LCT</t>
  </si>
  <si>
    <t>300-3290-818</t>
  </si>
  <si>
    <t>2802 FSHHARNEY RD</t>
  </si>
  <si>
    <t>300-3290-817</t>
  </si>
  <si>
    <t>3228 FSHSCHOFIELD RD #LCT</t>
  </si>
  <si>
    <t>300-3290-816</t>
  </si>
  <si>
    <t>2490 FSHWILSON ST #LCT</t>
  </si>
  <si>
    <t>300-3290-815</t>
  </si>
  <si>
    <t>2392 FSHINFANTRY POST RD</t>
  </si>
  <si>
    <t>300-3290-814</t>
  </si>
  <si>
    <t>3659 FSHWILLIAMS RD #LCT</t>
  </si>
  <si>
    <t>300-3290-813</t>
  </si>
  <si>
    <t>2270 FSH3RD ST #T2</t>
  </si>
  <si>
    <t>300-3290-812</t>
  </si>
  <si>
    <t>2270 FSH3RD ST #T1</t>
  </si>
  <si>
    <t>300-3290-811</t>
  </si>
  <si>
    <t>3098 FSHHARDEE RD #LCT</t>
  </si>
  <si>
    <t>300-3290-810</t>
  </si>
  <si>
    <t>3290 FSHWW WHITE RD #2LCT</t>
  </si>
  <si>
    <t>300-3290-809</t>
  </si>
  <si>
    <t>2158 FSHSUSTAINMENT</t>
  </si>
  <si>
    <t>300-3290-808</t>
  </si>
  <si>
    <t>2931 FSHHARNEY RD</t>
  </si>
  <si>
    <t>300-3290-807</t>
  </si>
  <si>
    <t>3090 FSHSCHOFIELD RD</t>
  </si>
  <si>
    <t>300-3290-806</t>
  </si>
  <si>
    <t>2484 FSHGARDEN AVE #LCT</t>
  </si>
  <si>
    <t>300-3290-805</t>
  </si>
  <si>
    <t>2487 FSHSTANLEY RD #PLT</t>
  </si>
  <si>
    <t>300-3290-804</t>
  </si>
  <si>
    <t>4207 FSH23TH STREET</t>
  </si>
  <si>
    <t>300-3290-803</t>
  </si>
  <si>
    <t>3555 FSHPATCH RD</t>
  </si>
  <si>
    <t>300-3290-802</t>
  </si>
  <si>
    <t>3695 FSHGARDEN AVE #TELC</t>
  </si>
  <si>
    <t>300-3290-801</t>
  </si>
  <si>
    <t>2537 FSHGARDEN AVE</t>
  </si>
  <si>
    <t>300-3290-800</t>
  </si>
  <si>
    <t>2533 FSHGARDEN AVE</t>
  </si>
  <si>
    <t>300-3290-799</t>
  </si>
  <si>
    <t>3333 FSHSCHOFIELD RD #GSTA</t>
  </si>
  <si>
    <t>300-3290-798</t>
  </si>
  <si>
    <t>3350 FSHSTANLEY RD #PLT</t>
  </si>
  <si>
    <t>300-3290-797</t>
  </si>
  <si>
    <t>3538 FSHROAD S 26</t>
  </si>
  <si>
    <t>300-3290-796</t>
  </si>
  <si>
    <t>3534 FSHROAD S 26</t>
  </si>
  <si>
    <t>300-3290-795</t>
  </si>
  <si>
    <t>2535 FSHGARDEN AVE</t>
  </si>
  <si>
    <t>300-3290-794</t>
  </si>
  <si>
    <t>3128 FSHRAWLEY E CHAMBERS</t>
  </si>
  <si>
    <t>300-3290-793</t>
  </si>
  <si>
    <t>1837 FSHARMY BLVD</t>
  </si>
  <si>
    <t>300-3290-792</t>
  </si>
  <si>
    <t>2427 FSHHOOD ST</t>
  </si>
  <si>
    <t>300-3290-791</t>
  </si>
  <si>
    <t>2124 FSHLISCUM RD #LCT</t>
  </si>
  <si>
    <t>300-3290-790</t>
  </si>
  <si>
    <t>3379 FSHGEORGE C BEACH RD</t>
  </si>
  <si>
    <t>300-3290-789</t>
  </si>
  <si>
    <t>3309 FSHGEORGE C BEACH RD</t>
  </si>
  <si>
    <t>300-3290-788</t>
  </si>
  <si>
    <t>2860 FSHHARDEE RD</t>
  </si>
  <si>
    <t>300-3290-787</t>
  </si>
  <si>
    <t>3651 FSHSCOTT RD #SGN</t>
  </si>
  <si>
    <t>300-3290-786</t>
  </si>
  <si>
    <t>2373 FSHCHAFFEE RD #PLT</t>
  </si>
  <si>
    <t>300-3290-785</t>
  </si>
  <si>
    <t>2353 FSHWILSON ST #SCZFL</t>
  </si>
  <si>
    <t>300-3290-784</t>
  </si>
  <si>
    <t>2149 FSHWILSON ST #PLT</t>
  </si>
  <si>
    <t>300-3290-783</t>
  </si>
  <si>
    <t>2021 FSHWILSON ST #PLT</t>
  </si>
  <si>
    <t>300-3290-782</t>
  </si>
  <si>
    <t>1891 FSHWILSON ST</t>
  </si>
  <si>
    <t>300-3290-781</t>
  </si>
  <si>
    <t>2335 FSHSTANLEY RD #PLT</t>
  </si>
  <si>
    <t>300-3290-780</t>
  </si>
  <si>
    <t>4015 FSHJESSUP RD #PLT</t>
  </si>
  <si>
    <t>300-3290-779</t>
  </si>
  <si>
    <t>1520 FSHHARRY WURZBACH RD #MWS</t>
  </si>
  <si>
    <t>300-3290-778</t>
  </si>
  <si>
    <t>200 FSHWILSON ST #GSTA</t>
  </si>
  <si>
    <t>300-3290-777</t>
  </si>
  <si>
    <t>3030 FSHPATCH RD</t>
  </si>
  <si>
    <t>300-3290-776</t>
  </si>
  <si>
    <t>3970 FSHWW WHITE RD</t>
  </si>
  <si>
    <t>300-3290-775</t>
  </si>
  <si>
    <t>259 FSHLISCUM RD</t>
  </si>
  <si>
    <t>300-3290-774</t>
  </si>
  <si>
    <t>5638 FSHWATKINS BLVD</t>
  </si>
  <si>
    <t>300-3290-773</t>
  </si>
  <si>
    <t>5552 FSHWATKINS BLVD</t>
  </si>
  <si>
    <t>300-3290-772</t>
  </si>
  <si>
    <t>151 FSHNEW BRAUNFELS</t>
  </si>
  <si>
    <t>300-3290-771</t>
  </si>
  <si>
    <t>3621 FSHWOMACK RD</t>
  </si>
  <si>
    <t>300-3290-770</t>
  </si>
  <si>
    <t>4120 FSHGORGAS CIR #LCT</t>
  </si>
  <si>
    <t>300-3290-769</t>
  </si>
  <si>
    <t>2739 FSHWORTH RD #PLT</t>
  </si>
  <si>
    <t>300-3290-768</t>
  </si>
  <si>
    <t>3151 FSHSTANLEY RD #PLT</t>
  </si>
  <si>
    <t>300-3290-767</t>
  </si>
  <si>
    <t>2921 FSHSTANLEY RD #PLT</t>
  </si>
  <si>
    <t>300-3290-766</t>
  </si>
  <si>
    <t>141 FSHSTANLEY RD</t>
  </si>
  <si>
    <t>300-3290-765</t>
  </si>
  <si>
    <t>1865 FSHJADWIN RD</t>
  </si>
  <si>
    <t>300-3290-764</t>
  </si>
  <si>
    <t>2420 FSHGARDEN AVE</t>
  </si>
  <si>
    <t>300-3290-763</t>
  </si>
  <si>
    <t>3700 FSHWINANS RD #WMS</t>
  </si>
  <si>
    <t>300-3290-762</t>
  </si>
  <si>
    <t>3700 FSHWINANS RD #GSTA</t>
  </si>
  <si>
    <t>300-3290-761</t>
  </si>
  <si>
    <t>589 FSHS DICKMAN #GSTA</t>
  </si>
  <si>
    <t>300-3290-760</t>
  </si>
  <si>
    <t>56 FSHNEW BRAUNFELS AVE</t>
  </si>
  <si>
    <t>300-3290-759</t>
  </si>
  <si>
    <t>4208 FSH23TH STREET</t>
  </si>
  <si>
    <t>300-3290-758</t>
  </si>
  <si>
    <t>4206 FSH24TH STREET</t>
  </si>
  <si>
    <t>300-3290-757</t>
  </si>
  <si>
    <t>4205 FSHC RD</t>
  </si>
  <si>
    <t>300-3290-756</t>
  </si>
  <si>
    <t>4204 FSHB RD</t>
  </si>
  <si>
    <t>300-3290-755</t>
  </si>
  <si>
    <t>4203 FSHA RD</t>
  </si>
  <si>
    <t>300-3290-754</t>
  </si>
  <si>
    <t>4050 FSHWILSON ST #1</t>
  </si>
  <si>
    <t>300-3290-753</t>
  </si>
  <si>
    <t>4019 FSHN NEW BRAUNFELS</t>
  </si>
  <si>
    <t>300-3290-752</t>
  </si>
  <si>
    <t>3550 FSHBINZ ENGLEMAN #1BARN</t>
  </si>
  <si>
    <t>300-3290-751</t>
  </si>
  <si>
    <t>3404 FSHN WW WHITE RD #2</t>
  </si>
  <si>
    <t>300-3290-750</t>
  </si>
  <si>
    <t>3404 FSHN WW WHITE RD #1</t>
  </si>
  <si>
    <t>300-3290-749</t>
  </si>
  <si>
    <t>3392 FSHWILLIAMS RD #PLT</t>
  </si>
  <si>
    <t>300-3290-748</t>
  </si>
  <si>
    <t>3392 FSHWILLIAMS RD</t>
  </si>
  <si>
    <t>300-3290-747</t>
  </si>
  <si>
    <t>3190 FSHNURSERY RD #1LCT</t>
  </si>
  <si>
    <t>300-3290-746</t>
  </si>
  <si>
    <t>3100 FSHNURSERY RD #GSTA</t>
  </si>
  <si>
    <t>300-3290-745</t>
  </si>
  <si>
    <t>2600 FSHSCHOFIELD RD</t>
  </si>
  <si>
    <t>300-3290-744</t>
  </si>
  <si>
    <t>2500 FSHALLEN RD</t>
  </si>
  <si>
    <t>300-3290-743</t>
  </si>
  <si>
    <t>2256 FSHN NEW BRAUNFELS</t>
  </si>
  <si>
    <t>300-3290-742</t>
  </si>
  <si>
    <t>2064 FSHBUCK RD</t>
  </si>
  <si>
    <t>300-3290-741</t>
  </si>
  <si>
    <t>2061 FSHBUCK RD</t>
  </si>
  <si>
    <t>300-3290-740</t>
  </si>
  <si>
    <t>2010 FSHDUNSTUN RD #2</t>
  </si>
  <si>
    <t>300-3290-739</t>
  </si>
  <si>
    <t>2010 FSHDUNSTUN RD #1</t>
  </si>
  <si>
    <t>300-3290-738</t>
  </si>
  <si>
    <t>2008 FSHDUNSTUN RD</t>
  </si>
  <si>
    <t>300-3290-737</t>
  </si>
  <si>
    <t>2006 FSHDUNSTUN RD</t>
  </si>
  <si>
    <t>300-3290-736</t>
  </si>
  <si>
    <t>1611 FSHSULTAN RD</t>
  </si>
  <si>
    <t>300-3290-735</t>
  </si>
  <si>
    <t>1385 FSHKOEHLER RD</t>
  </si>
  <si>
    <t>300-3290-734</t>
  </si>
  <si>
    <t>1099 FSHGORGAS CIR</t>
  </si>
  <si>
    <t>300-3290-733</t>
  </si>
  <si>
    <t>291 FSHLISCUM RD</t>
  </si>
  <si>
    <t>300-3290-731</t>
  </si>
  <si>
    <t>647 FSHW INFANTRY POST RD</t>
  </si>
  <si>
    <t>300-3290-730</t>
  </si>
  <si>
    <t>646 FSHW INFANTRY POST RD</t>
  </si>
  <si>
    <t>300-3290-729</t>
  </si>
  <si>
    <t>603 FSHW INFANTRY POST RD #PLT</t>
  </si>
  <si>
    <t>300-3290-728</t>
  </si>
  <si>
    <t>914 FSHPATCH RD</t>
  </si>
  <si>
    <t>300-3290-727</t>
  </si>
  <si>
    <t>913 FSHPATCH RD #2</t>
  </si>
  <si>
    <t>300-3290-726</t>
  </si>
  <si>
    <t>913 FSHPATCH RD #1</t>
  </si>
  <si>
    <t>300-3290-725</t>
  </si>
  <si>
    <t>912 FSHPATCH RD</t>
  </si>
  <si>
    <t>300-3290-724</t>
  </si>
  <si>
    <t>911 FSHPATCH RD</t>
  </si>
  <si>
    <t>300-3290-723</t>
  </si>
  <si>
    <t>910 FSHPATCH RD #1</t>
  </si>
  <si>
    <t>300-3290-722</t>
  </si>
  <si>
    <t>1221 FSHCHAFFEE RD</t>
  </si>
  <si>
    <t>300-3290-721</t>
  </si>
  <si>
    <t>4214 FSHREED RD</t>
  </si>
  <si>
    <t>300-3290-720</t>
  </si>
  <si>
    <t>602 FSHHOOD ST #1</t>
  </si>
  <si>
    <t>300-3290-719</t>
  </si>
  <si>
    <t>648 FSHW INFANTRY POST RD</t>
  </si>
  <si>
    <t>300-3290-718</t>
  </si>
  <si>
    <t>617 FSHW INFANTRY POST RD</t>
  </si>
  <si>
    <t>300-3290-717</t>
  </si>
  <si>
    <t>615 FSHW INFANTRY POST RD #1</t>
  </si>
  <si>
    <t>300-3290-716</t>
  </si>
  <si>
    <t>612 FSHW INFANTRY POST RD</t>
  </si>
  <si>
    <t>300-3290-715</t>
  </si>
  <si>
    <t>2350 FSHDICKMAN #591</t>
  </si>
  <si>
    <t>300-3290-714</t>
  </si>
  <si>
    <t>2350 FSHDICKMAN #590</t>
  </si>
  <si>
    <t>300-3290-713</t>
  </si>
  <si>
    <t>4216 FSHJADWIN RD</t>
  </si>
  <si>
    <t>300-3290-712</t>
  </si>
  <si>
    <t>4209 FSH22ND STREET</t>
  </si>
  <si>
    <t>300-3290-711</t>
  </si>
  <si>
    <t>4197 FSH16TH STREET #2</t>
  </si>
  <si>
    <t>300-3290-710</t>
  </si>
  <si>
    <t>4196 FSH15TH STREET #3</t>
  </si>
  <si>
    <t>300-3290-709</t>
  </si>
  <si>
    <t>4196 FSH15TH STREET #2</t>
  </si>
  <si>
    <t>300-3290-708</t>
  </si>
  <si>
    <t>4193 FSH12TH STREET</t>
  </si>
  <si>
    <t>300-3290-707</t>
  </si>
  <si>
    <t>4192 FSH11TH ST #2</t>
  </si>
  <si>
    <t>300-3290-706</t>
  </si>
  <si>
    <t>4192 FSH11TH ST #1</t>
  </si>
  <si>
    <t>300-3290-705</t>
  </si>
  <si>
    <t>4191 FSH10TH STREET #LCT</t>
  </si>
  <si>
    <t>300-3290-704</t>
  </si>
  <si>
    <t>4189 FSH8TH STREET #1</t>
  </si>
  <si>
    <t>300-3290-703</t>
  </si>
  <si>
    <t>4168 FSHWILSON ST</t>
  </si>
  <si>
    <t>300-3290-702</t>
  </si>
  <si>
    <t>4015 FSHN NEW BRAUNFELS #2</t>
  </si>
  <si>
    <t>300-3290-701</t>
  </si>
  <si>
    <t>4015 FSHN NEW BRAUNFELS</t>
  </si>
  <si>
    <t>300-3290-700</t>
  </si>
  <si>
    <t>3837 BINZ ENGLEMAN RD</t>
  </si>
  <si>
    <t>300-3290-699</t>
  </si>
  <si>
    <t>3830 FSHSCHOFIELD RD</t>
  </si>
  <si>
    <t>300-3290-698</t>
  </si>
  <si>
    <t>369 FSHWILSON ST</t>
  </si>
  <si>
    <t>300-3290-697</t>
  </si>
  <si>
    <t>366 FSHREYNOLDS RD #PLT</t>
  </si>
  <si>
    <t>300-3290-696</t>
  </si>
  <si>
    <t>3540 FSHN WW WHITE RD #2</t>
  </si>
  <si>
    <t>300-3290-695</t>
  </si>
  <si>
    <t>3540 FSHN WW WHITE RD #1</t>
  </si>
  <si>
    <t>300-3290-694</t>
  </si>
  <si>
    <t>3520 FSHN WW WHITE RD</t>
  </si>
  <si>
    <t>300-3290-693</t>
  </si>
  <si>
    <t>3395 FSHWILLIAMS RD</t>
  </si>
  <si>
    <t>300-3290-692</t>
  </si>
  <si>
    <t>325 FSHTAYLOR RD #2</t>
  </si>
  <si>
    <t>300-3290-691</t>
  </si>
  <si>
    <t>325 FSHTAYLOR RD #1</t>
  </si>
  <si>
    <t>300-3290-690</t>
  </si>
  <si>
    <t>2797 FSHSTANLEY RD #3</t>
  </si>
  <si>
    <t>300-3290-689</t>
  </si>
  <si>
    <t>2797 FSHSTANLEY RD #2</t>
  </si>
  <si>
    <t>300-3290-688</t>
  </si>
  <si>
    <t>2797 FSHSTANLEY RD #1</t>
  </si>
  <si>
    <t>300-3290-687</t>
  </si>
  <si>
    <t>2785 FSHSCOTT RD</t>
  </si>
  <si>
    <t>300-3290-686</t>
  </si>
  <si>
    <t>268 FSHWILSON ST</t>
  </si>
  <si>
    <t>300-3290-685</t>
  </si>
  <si>
    <t>2657 FSHSCHOFIELD RD #1</t>
  </si>
  <si>
    <t>300-3290-684</t>
  </si>
  <si>
    <t>2650 FSHHARNEY RD #PLT</t>
  </si>
  <si>
    <t>300-3290-682</t>
  </si>
  <si>
    <t>2650 FSHHARNEY RD</t>
  </si>
  <si>
    <t>300-3290-681</t>
  </si>
  <si>
    <t>2640 FSHSCOTT RD #2</t>
  </si>
  <si>
    <t>300-3290-680</t>
  </si>
  <si>
    <t>2640 FSHSCOTT RD #1</t>
  </si>
  <si>
    <t>300-3290-679</t>
  </si>
  <si>
    <t>261 FSHWILSON ST</t>
  </si>
  <si>
    <t>300-3290-678</t>
  </si>
  <si>
    <t>258 FSHLISCUM RD</t>
  </si>
  <si>
    <t>300-3290-677</t>
  </si>
  <si>
    <t>2273 FSHSTANLEY RD #2</t>
  </si>
  <si>
    <t>300-3290-676</t>
  </si>
  <si>
    <t>2270 FSHSTANLEY RD</t>
  </si>
  <si>
    <t>300-3290-675</t>
  </si>
  <si>
    <t>2268 FSHSTANLEY RD</t>
  </si>
  <si>
    <t>300-3290-674</t>
  </si>
  <si>
    <t>2267 FSHN NEW BRAUNFELS #2</t>
  </si>
  <si>
    <t>300-3290-673</t>
  </si>
  <si>
    <t>2267 FSHN NEW BRAUNFELS #1</t>
  </si>
  <si>
    <t>300-3290-672</t>
  </si>
  <si>
    <t>2405 FSHREYNOLDS RD #LCT</t>
  </si>
  <si>
    <t>300-3290-671</t>
  </si>
  <si>
    <t>2265 FSHWILSON ST #1</t>
  </si>
  <si>
    <t>300-3290-670</t>
  </si>
  <si>
    <t>2406 FSHCONNELL RD #LCT</t>
  </si>
  <si>
    <t>300-3290-669</t>
  </si>
  <si>
    <t>2248 FSHN NEW BRAUNFELS</t>
  </si>
  <si>
    <t>300-3290-668</t>
  </si>
  <si>
    <t>2247 FSHN NEW BRAUNFELS</t>
  </si>
  <si>
    <t>300-3290-667</t>
  </si>
  <si>
    <t>2244 FSHWILSON ST</t>
  </si>
  <si>
    <t>300-3290-666</t>
  </si>
  <si>
    <t>2200 FSHWILSON ST #1PLT</t>
  </si>
  <si>
    <t>300-3290-665</t>
  </si>
  <si>
    <t>2200 FSHWILSON ST</t>
  </si>
  <si>
    <t>300-3290-664</t>
  </si>
  <si>
    <t>2195 FSHPINE ST</t>
  </si>
  <si>
    <t>300-3290-663</t>
  </si>
  <si>
    <t>2188 FSHPINE ST</t>
  </si>
  <si>
    <t>300-3290-662</t>
  </si>
  <si>
    <t>2186 FSHPINE ST #1</t>
  </si>
  <si>
    <t>300-3290-661</t>
  </si>
  <si>
    <t>2019 FSHARMY BLVD #2</t>
  </si>
  <si>
    <t>300-3290-660</t>
  </si>
  <si>
    <t>2007 FSHDUNSTUN RD #2</t>
  </si>
  <si>
    <t>300-3290-659</t>
  </si>
  <si>
    <t>2007 FSHDUNSTUN RD #1</t>
  </si>
  <si>
    <t>300-3290-658</t>
  </si>
  <si>
    <t>2005 FSHBUCK RD #2</t>
  </si>
  <si>
    <t>300-3290-657</t>
  </si>
  <si>
    <t>2005 FSHBUCK RD #1</t>
  </si>
  <si>
    <t>300-3290-656</t>
  </si>
  <si>
    <t>2003 FSHBUCK RD #1LCT</t>
  </si>
  <si>
    <t>300-3290-655</t>
  </si>
  <si>
    <t>2002 FSHBUCK RD #2</t>
  </si>
  <si>
    <t>300-3290-654</t>
  </si>
  <si>
    <t>2002 FSHBUCK RD #1</t>
  </si>
  <si>
    <t>300-3290-653</t>
  </si>
  <si>
    <t>199 FSHSTANLEY RD</t>
  </si>
  <si>
    <t>300-3290-652</t>
  </si>
  <si>
    <t>198 FSHSTANLEY RD</t>
  </si>
  <si>
    <t>300-3290-651</t>
  </si>
  <si>
    <t>1721 FSHDODD BLVD #SLS</t>
  </si>
  <si>
    <t>300-3290-650</t>
  </si>
  <si>
    <t>300-3290-649</t>
  </si>
  <si>
    <t>1630 FSHSULTAN RD #3</t>
  </si>
  <si>
    <t>300-3290-648</t>
  </si>
  <si>
    <t>1630 FSHSULTAN RD #2</t>
  </si>
  <si>
    <t>300-3290-647</t>
  </si>
  <si>
    <t>1630 FSHSULTAN RD #1</t>
  </si>
  <si>
    <t>300-3290-646</t>
  </si>
  <si>
    <t>16 FSHSTAFF POST RD #7</t>
  </si>
  <si>
    <t>300-3290-645</t>
  </si>
  <si>
    <t>159 FSHNEW BRAUNFELS</t>
  </si>
  <si>
    <t>300-3290-644</t>
  </si>
  <si>
    <t>158 FSHNEW BRAUNFELS</t>
  </si>
  <si>
    <t>300-3290-643</t>
  </si>
  <si>
    <t>157 FSHNEW BRAUNFELS</t>
  </si>
  <si>
    <t>300-3290-642</t>
  </si>
  <si>
    <t>155 FSHSTANLEY RD</t>
  </si>
  <si>
    <t>300-3290-641</t>
  </si>
  <si>
    <t>1522 FSHSULTAN RD #2</t>
  </si>
  <si>
    <t>300-3290-640</t>
  </si>
  <si>
    <t>1522 FSHSULTAN RD #1</t>
  </si>
  <si>
    <t>300-3290-639</t>
  </si>
  <si>
    <t>152 FSHSTANLEY RD</t>
  </si>
  <si>
    <t>300-3290-638</t>
  </si>
  <si>
    <t>144 FSHSTANLEY RD</t>
  </si>
  <si>
    <t>300-3290-637</t>
  </si>
  <si>
    <t>143 FSHSTANLEY RD #2</t>
  </si>
  <si>
    <t>300-3290-636</t>
  </si>
  <si>
    <t>143 FSHSTANLEY RD #1</t>
  </si>
  <si>
    <t>300-3290-635</t>
  </si>
  <si>
    <t>1398 FSHGARDEN AVE</t>
  </si>
  <si>
    <t>300-3290-634</t>
  </si>
  <si>
    <t>1397 FSHGARDEN AVE #2</t>
  </si>
  <si>
    <t>300-3290-633</t>
  </si>
  <si>
    <t>1396 FSHGARDEN AVE</t>
  </si>
  <si>
    <t>300-3290-632</t>
  </si>
  <si>
    <t>1370 FSHMCGEE RD</t>
  </si>
  <si>
    <t>300-3290-630</t>
  </si>
  <si>
    <t>131 FSHSTANLEY RD</t>
  </si>
  <si>
    <t>300-3290-629</t>
  </si>
  <si>
    <t>129 FSHSTANLEY RD #1</t>
  </si>
  <si>
    <t>300-3290-628</t>
  </si>
  <si>
    <t>128 FSHSTANLEY RD</t>
  </si>
  <si>
    <t>300-3290-627</t>
  </si>
  <si>
    <t>126 FSHSTANLEY RD</t>
  </si>
  <si>
    <t>300-3290-626</t>
  </si>
  <si>
    <t>123 FSHSTANLEY RD</t>
  </si>
  <si>
    <t>300-3290-625</t>
  </si>
  <si>
    <t>122 FSHSTANLEY RD #2</t>
  </si>
  <si>
    <t>300-3290-624</t>
  </si>
  <si>
    <t>122 FSHSTANLEY RD #1</t>
  </si>
  <si>
    <t>300-3290-623</t>
  </si>
  <si>
    <t>1162 FSHZINN RD</t>
  </si>
  <si>
    <t>300-3290-622</t>
  </si>
  <si>
    <t>1161 FSHZINN RD</t>
  </si>
  <si>
    <t>300-3290-621</t>
  </si>
  <si>
    <t>1160 FSHZINN RD</t>
  </si>
  <si>
    <t>300-3290-620</t>
  </si>
  <si>
    <t>1159 FSHZINN RD</t>
  </si>
  <si>
    <t>300-3290-619</t>
  </si>
  <si>
    <t>1158 FSHZINN RD</t>
  </si>
  <si>
    <t>300-3290-618</t>
  </si>
  <si>
    <t>1154 FSHZINN RD</t>
  </si>
  <si>
    <t>300-3290-617</t>
  </si>
  <si>
    <t>1153 FSHZINN RD</t>
  </si>
  <si>
    <t>300-3290-616</t>
  </si>
  <si>
    <t>1152 FSHMCIDOE RD</t>
  </si>
  <si>
    <t>300-3290-615</t>
  </si>
  <si>
    <t>1151 FSHMCIDOE RD</t>
  </si>
  <si>
    <t>300-3290-614</t>
  </si>
  <si>
    <t>1029 FSHGORGAS CIR #3</t>
  </si>
  <si>
    <t>300-3290-613</t>
  </si>
  <si>
    <t>1029 FSHGORGAS CIR #2</t>
  </si>
  <si>
    <t>300-3290-612</t>
  </si>
  <si>
    <t>3150 FSHPARKER RD #GATE</t>
  </si>
  <si>
    <t>300-3290-611</t>
  </si>
  <si>
    <t>920 FSHSCOTT RD</t>
  </si>
  <si>
    <t>300-3290-610</t>
  </si>
  <si>
    <t>688 FSHEASLEY ST #1</t>
  </si>
  <si>
    <t>300-3290-608</t>
  </si>
  <si>
    <t>2019 FSHARMY BLVD #1</t>
  </si>
  <si>
    <t>300-3290-607</t>
  </si>
  <si>
    <t>2018 FSHARMY BLVD #2</t>
  </si>
  <si>
    <t>300-3290-606</t>
  </si>
  <si>
    <t>2018 FSHARMY BLVD #1</t>
  </si>
  <si>
    <t>300-3290-605</t>
  </si>
  <si>
    <t>4184 FSHGEORGE C BEACH AVE</t>
  </si>
  <si>
    <t>300-3290-604</t>
  </si>
  <si>
    <t>2830 FSHOLD AUSTIN RD #GSTA</t>
  </si>
  <si>
    <t>300-3290-603</t>
  </si>
  <si>
    <t>3375 BINZ ENGLEMAN RD</t>
  </si>
  <si>
    <t>300-3290-602</t>
  </si>
  <si>
    <t>3200 WINANS RD #GSTA</t>
  </si>
  <si>
    <t>300-3290-601</t>
  </si>
  <si>
    <t>3000 FSHGEORGE C BEACH RD #GSTA</t>
  </si>
  <si>
    <t>300-3290-600</t>
  </si>
  <si>
    <t>4191 FSH10TH STREET</t>
  </si>
  <si>
    <t>300-3286-929</t>
  </si>
  <si>
    <t>2660 FSHSCHOFIELD RD #1LCT</t>
  </si>
  <si>
    <t>300-3286-928</t>
  </si>
  <si>
    <t>2421 FSHDICKMAN RD #LCT</t>
  </si>
  <si>
    <t>300-3286-927</t>
  </si>
  <si>
    <t>3750 FSHWILLIAMS RD #LCT</t>
  </si>
  <si>
    <t>300-3286-926</t>
  </si>
  <si>
    <t>3890 FSH WILLIAMS RD #LCT</t>
  </si>
  <si>
    <t>300-3286-925</t>
  </si>
  <si>
    <t>3220 FSHSCHOFIELD RD #2LCT</t>
  </si>
  <si>
    <t>300-3286-924</t>
  </si>
  <si>
    <t>3220 FSHSCHOFIELD RD #1LCT</t>
  </si>
  <si>
    <t>300-3286-923</t>
  </si>
  <si>
    <t>2405 FSHGUN SHED #LCT</t>
  </si>
  <si>
    <t>300-3286-922</t>
  </si>
  <si>
    <t>3370 FSHWW WHITE RD #LCT</t>
  </si>
  <si>
    <t>300-3286-921</t>
  </si>
  <si>
    <t>3480 FSHGARDEN AVE #LCT</t>
  </si>
  <si>
    <t>300-3286-920</t>
  </si>
  <si>
    <t>3488 FSHGARDEN AVE #LCT</t>
  </si>
  <si>
    <t>300-3286-919</t>
  </si>
  <si>
    <t>3280 FSHWW WHITE RD #2LCT</t>
  </si>
  <si>
    <t>300-3286-918</t>
  </si>
  <si>
    <t>3290 FSHWW WHITE RD #LCT</t>
  </si>
  <si>
    <t>300-3286-917</t>
  </si>
  <si>
    <t>44 FSHE GRAYSON ST</t>
  </si>
  <si>
    <t>300-3286-916</t>
  </si>
  <si>
    <t>4197 FSH16TH STREET #1</t>
  </si>
  <si>
    <t>300-3286-915</t>
  </si>
  <si>
    <t>4196 FSH15TH STREET #1</t>
  </si>
  <si>
    <t>300-3286-914</t>
  </si>
  <si>
    <t>4188 FSH7TH STREET</t>
  </si>
  <si>
    <t>300-3286-913</t>
  </si>
  <si>
    <t>4055 FSHWILSON ST</t>
  </si>
  <si>
    <t>300-3286-912</t>
  </si>
  <si>
    <t>4011 FSHGREELEY RD #2</t>
  </si>
  <si>
    <t>300-3286-911</t>
  </si>
  <si>
    <t>2792 FSHWORTH RD</t>
  </si>
  <si>
    <t>300-3286-909</t>
  </si>
  <si>
    <t>2791 FSHSCOTT RD</t>
  </si>
  <si>
    <t>300-3286-908</t>
  </si>
  <si>
    <t>272 FSHWILSON ST</t>
  </si>
  <si>
    <t>300-3286-907</t>
  </si>
  <si>
    <t>2273 FSHSTANLEY RD</t>
  </si>
  <si>
    <t>300-3286-906</t>
  </si>
  <si>
    <t>2265 FSHWILSON ST #2</t>
  </si>
  <si>
    <t>300-3286-905</t>
  </si>
  <si>
    <t>2194 FSHPINE ST</t>
  </si>
  <si>
    <t>300-3286-904</t>
  </si>
  <si>
    <t>2003 FSHBUCK RD #2LCT</t>
  </si>
  <si>
    <t>300-3286-903</t>
  </si>
  <si>
    <t>16 FSHSTAFF POST RD #4</t>
  </si>
  <si>
    <t>300-3286-902</t>
  </si>
  <si>
    <t>1520 FSHBOWLEY RD</t>
  </si>
  <si>
    <t>300-3286-901</t>
  </si>
  <si>
    <t>1397 FSHGARDEN AVE #1</t>
  </si>
  <si>
    <t>300-3286-900</t>
  </si>
  <si>
    <t>1377 FSHWOMACK RD #3</t>
  </si>
  <si>
    <t>300-3286-899</t>
  </si>
  <si>
    <t>1377 FSHWOMACK RD #2</t>
  </si>
  <si>
    <t>300-3286-898</t>
  </si>
  <si>
    <t>1377 FSHWOMACK RD #1</t>
  </si>
  <si>
    <t>300-3286-897</t>
  </si>
  <si>
    <t>1375 FSHN WW WHITE RD</t>
  </si>
  <si>
    <t>300-3286-896</t>
  </si>
  <si>
    <t>1374 FSHN WW WHITE RD</t>
  </si>
  <si>
    <t>300-3286-895</t>
  </si>
  <si>
    <t>1350 FSHMCGEE RD</t>
  </si>
  <si>
    <t>300-3286-894</t>
  </si>
  <si>
    <t>133 FSHSTANLEY RD</t>
  </si>
  <si>
    <t>300-3286-893</t>
  </si>
  <si>
    <t>1046 FSHGORGAS CIR</t>
  </si>
  <si>
    <t>300-3286-892</t>
  </si>
  <si>
    <t>1029 FSHGORGAS CIR #1</t>
  </si>
  <si>
    <t>300-3286-891</t>
  </si>
  <si>
    <t>930 FSHSCOTT RD</t>
  </si>
  <si>
    <t>300-3286-890</t>
  </si>
  <si>
    <t>915 FSHSCOTT RD</t>
  </si>
  <si>
    <t>300-3286-889</t>
  </si>
  <si>
    <t>902 FSHHARNEY RD</t>
  </si>
  <si>
    <t>300-3286-888</t>
  </si>
  <si>
    <t>16 FSHSTAFF POST RD #2</t>
  </si>
  <si>
    <t>300-3286-887</t>
  </si>
  <si>
    <t>1026 FSHGORGAS CIR</t>
  </si>
  <si>
    <t>300-3286-886</t>
  </si>
  <si>
    <t>1002 FSHGORGAS CIR #2</t>
  </si>
  <si>
    <t>300-3286-885</t>
  </si>
  <si>
    <t>1002 FSHGORGAS CIR #1</t>
  </si>
  <si>
    <t>300-3286-884</t>
  </si>
  <si>
    <t>4115 FSHBINZ ENGLEMAN RD #LCT</t>
  </si>
  <si>
    <t>300-3286-883</t>
  </si>
  <si>
    <t>300-3286-882</t>
  </si>
  <si>
    <t>2080 FSHWILSON ST #HP</t>
  </si>
  <si>
    <t>300-3286-881</t>
  </si>
  <si>
    <t>2130 FSHWILSON ST #HP</t>
  </si>
  <si>
    <t>300-3286-880</t>
  </si>
  <si>
    <t>300-3286-879</t>
  </si>
  <si>
    <t>2377 FSHJESSUP RD</t>
  </si>
  <si>
    <t>300-3286-878</t>
  </si>
  <si>
    <t>3820 FSHWILLIAMS RD #HP</t>
  </si>
  <si>
    <t>300-3286-877</t>
  </si>
  <si>
    <t>3750 FSHWILLIAMS RD #1HP</t>
  </si>
  <si>
    <t>300-3286-876</t>
  </si>
  <si>
    <t>3890 FSH WILLIAMS RD #IP</t>
  </si>
  <si>
    <t>300-3286-875</t>
  </si>
  <si>
    <t>3228 FSHSCHOFIELD RD #HP</t>
  </si>
  <si>
    <t>300-3286-874</t>
  </si>
  <si>
    <t>3880 FSHWILLIAMS RD #2HP</t>
  </si>
  <si>
    <t>300-3286-873</t>
  </si>
  <si>
    <t>3880 FSHWILLIAMS RD #1HP</t>
  </si>
  <si>
    <t>300-3286-872</t>
  </si>
  <si>
    <t>2405 FSHGUN SHED #HP</t>
  </si>
  <si>
    <t>300-3286-871</t>
  </si>
  <si>
    <t>2392 FSHINFANTRY POST RD #HP</t>
  </si>
  <si>
    <t>300-3286-870</t>
  </si>
  <si>
    <t>3659 FSHWILLIAMS RD #HP</t>
  </si>
  <si>
    <t>300-3286-869</t>
  </si>
  <si>
    <t>2000 FSHE INFANTRY POST RD #HP</t>
  </si>
  <si>
    <t>300-3286-868</t>
  </si>
  <si>
    <t>3098 FSHHARDEE RD</t>
  </si>
  <si>
    <t>300-3286-867</t>
  </si>
  <si>
    <t>3370 FSHWW WHITE RD #2HP</t>
  </si>
  <si>
    <t>300-3286-866</t>
  </si>
  <si>
    <t>3370 FSHWW WHITE RD #1HP</t>
  </si>
  <si>
    <t>300-3286-865</t>
  </si>
  <si>
    <t>3480 FSHGARDEN AVE #1356HP</t>
  </si>
  <si>
    <t>300-3286-864</t>
  </si>
  <si>
    <t>3488 FSHGARDEN AVE #1364HP</t>
  </si>
  <si>
    <t>300-3286-863</t>
  </si>
  <si>
    <t>3280 FSHWW WHITE RD #2HP</t>
  </si>
  <si>
    <t>300-3286-862</t>
  </si>
  <si>
    <t>3280 FSHWW WHITE RD #1HP</t>
  </si>
  <si>
    <t>300-3286-861</t>
  </si>
  <si>
    <t>3320 FSHWW WHITE RD #2HP</t>
  </si>
  <si>
    <t>300-3286-860</t>
  </si>
  <si>
    <t>3320 FSHWW WHITE RD #1HP</t>
  </si>
  <si>
    <t>300-3286-859</t>
  </si>
  <si>
    <t>3290 FSHWW WHITE RD #IP</t>
  </si>
  <si>
    <t>300-3286-858</t>
  </si>
  <si>
    <t>1835 FSHARMY BLVD #GS</t>
  </si>
  <si>
    <t>300-3286-857</t>
  </si>
  <si>
    <t>3101 FSHHARNEY RD #IP</t>
  </si>
  <si>
    <t>300-3286-856</t>
  </si>
  <si>
    <t>3695 GARDEN AVE</t>
  </si>
  <si>
    <t>300-3286-855</t>
  </si>
  <si>
    <t>3012 FSHHARDEE RD #2HP</t>
  </si>
  <si>
    <t>300-3286-854</t>
  </si>
  <si>
    <t>3012 FSHHARDEE RD #1HP</t>
  </si>
  <si>
    <t>300-3286-853</t>
  </si>
  <si>
    <t>300-3286-852</t>
  </si>
  <si>
    <t>1837 FSHARMY BLVD #GS</t>
  </si>
  <si>
    <t>300-3286-851</t>
  </si>
  <si>
    <t>3490 FSHFORAGE AVE #HP</t>
  </si>
  <si>
    <t>300-3286-850</t>
  </si>
  <si>
    <t>904 FSHHARNEY RD</t>
  </si>
  <si>
    <t>300-3286-849</t>
  </si>
  <si>
    <t>2350 FSHDICKMAN #591HP</t>
  </si>
  <si>
    <t>300-3286-848</t>
  </si>
  <si>
    <t>2350 FSHDICKMAN #590HP</t>
  </si>
  <si>
    <t>300-3286-847</t>
  </si>
  <si>
    <t>4191 FSH10TH STREET #2HP</t>
  </si>
  <si>
    <t>300-3286-846</t>
  </si>
  <si>
    <t>4191 FSH10TH STREET #1HP</t>
  </si>
  <si>
    <t>300-3286-845</t>
  </si>
  <si>
    <t>300-3286-844</t>
  </si>
  <si>
    <t>2791 FSHSCOTT RD #HP</t>
  </si>
  <si>
    <t>300-3286-843</t>
  </si>
  <si>
    <t>2640 FSHSCOTT RD #HP</t>
  </si>
  <si>
    <t>300-3286-842</t>
  </si>
  <si>
    <t>2265 FSHWILSON ST #IP</t>
  </si>
  <si>
    <t>300-3286-841</t>
  </si>
  <si>
    <t>149 FSHNEW BRAUNFELS</t>
  </si>
  <si>
    <t>300-3286-840</t>
  </si>
  <si>
    <t>147 FSHNEW BRAUNFELS</t>
  </si>
  <si>
    <t>300-3286-839</t>
  </si>
  <si>
    <t>145 FSHSTANLEY RD</t>
  </si>
  <si>
    <t>300-3286-838</t>
  </si>
  <si>
    <t>4120 FSHGORGAS CIR #HP</t>
  </si>
  <si>
    <t>300-3286-837</t>
  </si>
  <si>
    <t>300-3286-836</t>
  </si>
  <si>
    <t>913 FSHPATCH RD</t>
  </si>
  <si>
    <t>300-3286-835</t>
  </si>
  <si>
    <t>300-3286-834</t>
  </si>
  <si>
    <t>300-3286-833</t>
  </si>
  <si>
    <t>910 FSHPATCH RD</t>
  </si>
  <si>
    <t>300-3286-832</t>
  </si>
  <si>
    <t>1540 FSH #HP</t>
  </si>
  <si>
    <t>300-3286-831</t>
  </si>
  <si>
    <t>4214 FSH #HP</t>
  </si>
  <si>
    <t>300-3286-830</t>
  </si>
  <si>
    <t>688 FSHEASLEY ST</t>
  </si>
  <si>
    <t>300-3286-829</t>
  </si>
  <si>
    <t>300-3286-828</t>
  </si>
  <si>
    <t>616 FSHW INFANTRY POST RD</t>
  </si>
  <si>
    <t>300-3286-827</t>
  </si>
  <si>
    <t>615 FSHW INFANTRY POST RD</t>
  </si>
  <si>
    <t>300-3286-826</t>
  </si>
  <si>
    <t>300-3286-825</t>
  </si>
  <si>
    <t>606 FSH BLDG A</t>
  </si>
  <si>
    <t>300-3286-824</t>
  </si>
  <si>
    <t>605 FSHW INFANTRY POST RD</t>
  </si>
  <si>
    <t>300-3286-823</t>
  </si>
  <si>
    <t>300-3286-822</t>
  </si>
  <si>
    <t>4192 FSH11TH ST #1GS</t>
  </si>
  <si>
    <t>300-3286-821</t>
  </si>
  <si>
    <t>4189 FSH8TH STREET</t>
  </si>
  <si>
    <t>300-3286-820</t>
  </si>
  <si>
    <t>4188 FSH7TH STREET #2GS</t>
  </si>
  <si>
    <t>300-3286-819</t>
  </si>
  <si>
    <t>4188 FSH7TH STREET #1GS</t>
  </si>
  <si>
    <t>300-3286-818</t>
  </si>
  <si>
    <t>300-3286-817</t>
  </si>
  <si>
    <t>300-3286-816</t>
  </si>
  <si>
    <t>300-3286-815</t>
  </si>
  <si>
    <t>3642 FSHGEORGE BEACH AVE #GS</t>
  </si>
  <si>
    <t>300-3286-814</t>
  </si>
  <si>
    <t>3640 FSHGEORGE BEACH AVE #GS</t>
  </si>
  <si>
    <t>300-3286-813</t>
  </si>
  <si>
    <t>3540 FSHN WW WHITE RD</t>
  </si>
  <si>
    <t>300-3286-812</t>
  </si>
  <si>
    <t>300-3286-811</t>
  </si>
  <si>
    <t>3302 FSHWILLIAMS RD #HP</t>
  </si>
  <si>
    <t>300-3286-810</t>
  </si>
  <si>
    <t>300-3286-809</t>
  </si>
  <si>
    <t>300-3286-808</t>
  </si>
  <si>
    <t>2631 FSHSCHOFIELD RD</t>
  </si>
  <si>
    <t>300-3286-807</t>
  </si>
  <si>
    <t>300-3286-806</t>
  </si>
  <si>
    <t>260 FSHWILSON ST</t>
  </si>
  <si>
    <t>300-3286-805</t>
  </si>
  <si>
    <t>300-3286-804</t>
  </si>
  <si>
    <t>2400 FSHSCOTT RD</t>
  </si>
  <si>
    <t>300-3286-803</t>
  </si>
  <si>
    <t>2273 FSHSTANLEY RD #2GS</t>
  </si>
  <si>
    <t>300-3286-802</t>
  </si>
  <si>
    <t>2269 FSHSTANLEY RD</t>
  </si>
  <si>
    <t>300-3286-801</t>
  </si>
  <si>
    <t>300-3286-800</t>
  </si>
  <si>
    <t>300-3285-549</t>
  </si>
  <si>
    <t>1522 FSHSULTAN RD</t>
  </si>
  <si>
    <t>300-3285-548</t>
  </si>
  <si>
    <t>300-3285-547</t>
  </si>
  <si>
    <t>300-3285-546</t>
  </si>
  <si>
    <t>300-3285-545</t>
  </si>
  <si>
    <t>432 BOSWELL #GS</t>
  </si>
  <si>
    <t>300-3285-544</t>
  </si>
  <si>
    <t>2536 FSHGARDEN AVE #GS</t>
  </si>
  <si>
    <t>300-3285-543</t>
  </si>
  <si>
    <t>3222 FSHCPL JOHNSON RD #GS</t>
  </si>
  <si>
    <t>300-3285-542</t>
  </si>
  <si>
    <t>3935 FSHWINANS RD #HP</t>
  </si>
  <si>
    <t>300-3285-541</t>
  </si>
  <si>
    <t>2442 FSHSTANLEY RD #HP</t>
  </si>
  <si>
    <t>300-3285-540</t>
  </si>
  <si>
    <t>2850 FSHGARDEN AVE #IP</t>
  </si>
  <si>
    <t>300-3285-539</t>
  </si>
  <si>
    <t>3990 FSHOKUBO #HP</t>
  </si>
  <si>
    <t>300-3285-538</t>
  </si>
  <si>
    <t>3850 FSHPETROLEUM DR</t>
  </si>
  <si>
    <t>300-3285-537</t>
  </si>
  <si>
    <t>3860 FSHPETROLEUM DR</t>
  </si>
  <si>
    <t>300-3285-536</t>
  </si>
  <si>
    <t>2421 FSHDICKMAN RD #HP</t>
  </si>
  <si>
    <t>300-3285-535</t>
  </si>
  <si>
    <t>2490 FSHWILSON ST #HP</t>
  </si>
  <si>
    <t>300-3285-534</t>
  </si>
  <si>
    <t>3620 FSHGEORGE BEACH AVE #GAS</t>
  </si>
  <si>
    <t>300-3285-533</t>
  </si>
  <si>
    <t>44 FSHE GRAYSON ST #GS</t>
  </si>
  <si>
    <t>300-3285-532</t>
  </si>
  <si>
    <t>366 FSHREYNOLDS RD</t>
  </si>
  <si>
    <t>300-3285-531</t>
  </si>
  <si>
    <t>325 FSHTAYLOR RD</t>
  </si>
  <si>
    <t>300-3285-530</t>
  </si>
  <si>
    <t>2797 FSHSTANLEY RD</t>
  </si>
  <si>
    <t>300-3285-529</t>
  </si>
  <si>
    <t>2657 FSHSCHOFIELD RD</t>
  </si>
  <si>
    <t>300-3285-528</t>
  </si>
  <si>
    <t>300-3285-527</t>
  </si>
  <si>
    <t>2640 FSHSCOTT RD #2GS</t>
  </si>
  <si>
    <t>300-3285-526</t>
  </si>
  <si>
    <t>2633 FSHPATCH RD #HP</t>
  </si>
  <si>
    <t>300-3285-525</t>
  </si>
  <si>
    <t>3290 FSHWW WHITE RD #3LCT</t>
  </si>
  <si>
    <t>300-3285-524</t>
  </si>
  <si>
    <t>1835 FSHARMY BLVD</t>
  </si>
  <si>
    <t>300-3285-523</t>
  </si>
  <si>
    <t>3101 FSHHARNEY RD #LCT</t>
  </si>
  <si>
    <t>300-3285-522</t>
  </si>
  <si>
    <t>3012 FSHHARDEE RD #2LCT</t>
  </si>
  <si>
    <t>300-3285-521</t>
  </si>
  <si>
    <t>3012 FSHHARDEE RD #1LCT</t>
  </si>
  <si>
    <t>300-3285-520</t>
  </si>
  <si>
    <t>3370 FSHWILLIAMS WAY #1LCT</t>
  </si>
  <si>
    <t>300-3285-519</t>
  </si>
  <si>
    <t>3389 FSHGEORGE C BEACH RD</t>
  </si>
  <si>
    <t>300-3285-518</t>
  </si>
  <si>
    <t>3490 FSHFORAGE AVE #LCT</t>
  </si>
  <si>
    <t>300-3285-517</t>
  </si>
  <si>
    <t>2745 FSHSCOTT RD #LCT</t>
  </si>
  <si>
    <t>300-3285-516</t>
  </si>
  <si>
    <t>1620 FSHSULTAN RD</t>
  </si>
  <si>
    <t>300-3285-515</t>
  </si>
  <si>
    <t>2091 SCHOFIELD RD #HP</t>
  </si>
  <si>
    <t>300-3285-514</t>
  </si>
  <si>
    <t>1620 FSHSULTAN RD #HP</t>
  </si>
  <si>
    <t>300-3285-513</t>
  </si>
  <si>
    <t>300-3285-512</t>
  </si>
  <si>
    <t>4196 FSH15TH STREET #HP</t>
  </si>
  <si>
    <t>300-3285-511</t>
  </si>
  <si>
    <t>4055 FSHWILSON ST #IP</t>
  </si>
  <si>
    <t>300-3285-510</t>
  </si>
  <si>
    <t>300-3285-509</t>
  </si>
  <si>
    <t>4011 FSHGREELEY RD #HP</t>
  </si>
  <si>
    <t>300-3285-508</t>
  </si>
  <si>
    <t>3631 FSHGEORGE BEACH AVE #IP</t>
  </si>
  <si>
    <t>300-3285-507</t>
  </si>
  <si>
    <t>2792 FSHWORTH RD #HP</t>
  </si>
  <si>
    <t>300-3285-506</t>
  </si>
  <si>
    <t>272 FSHWILSON ST #HP</t>
  </si>
  <si>
    <t>300-3285-505</t>
  </si>
  <si>
    <t>300-3285-504</t>
  </si>
  <si>
    <t>2011 FSHIND #IP</t>
  </si>
  <si>
    <t>300-3285-503</t>
  </si>
  <si>
    <t>2003 FSHBUCK RD #HP</t>
  </si>
  <si>
    <t>300-3285-502</t>
  </si>
  <si>
    <t>16 FSHSWIND #GS</t>
  </si>
  <si>
    <t>300-3285-501</t>
  </si>
  <si>
    <t>16 FSH BLDG NE #GS</t>
  </si>
  <si>
    <t>300-3285-500</t>
  </si>
  <si>
    <t>2267 FSHN NEW BRAUNFELS</t>
  </si>
  <si>
    <t>300-3282-499</t>
  </si>
  <si>
    <t>2250 FSHN NEW BRAUNFELS</t>
  </si>
  <si>
    <t>300-3282-498</t>
  </si>
  <si>
    <t>300-3282-497</t>
  </si>
  <si>
    <t>300-3282-496</t>
  </si>
  <si>
    <t>2225 FSH #2GS</t>
  </si>
  <si>
    <t>300-3282-495</t>
  </si>
  <si>
    <t>2225 FSH #1GS</t>
  </si>
  <si>
    <t>300-3282-494</t>
  </si>
  <si>
    <t>300-3282-493</t>
  </si>
  <si>
    <t>300-3282-492</t>
  </si>
  <si>
    <t>300-3282-491</t>
  </si>
  <si>
    <t>2187 FSHPINE ST</t>
  </si>
  <si>
    <t>300-3282-490</t>
  </si>
  <si>
    <t>2186 FSHPINE ST</t>
  </si>
  <si>
    <t>300-3282-489</t>
  </si>
  <si>
    <t>2019 FSHARMY BLVD #GS</t>
  </si>
  <si>
    <t>300-3282-488</t>
  </si>
  <si>
    <t>2018 FSHARMY BLVD</t>
  </si>
  <si>
    <t>300-3282-487</t>
  </si>
  <si>
    <t>2007 FSHDUNSTUN RD</t>
  </si>
  <si>
    <t>300-3282-486</t>
  </si>
  <si>
    <t>2005 FSHBUCK RD</t>
  </si>
  <si>
    <t>300-3282-485</t>
  </si>
  <si>
    <t>2003 FSHBUCK RD</t>
  </si>
  <si>
    <t>300-3282-484</t>
  </si>
  <si>
    <t>2002 FSHBUCK RD</t>
  </si>
  <si>
    <t>300-3282-483</t>
  </si>
  <si>
    <t>300-3282-482</t>
  </si>
  <si>
    <t>1630 FSHSULTAN RD</t>
  </si>
  <si>
    <t>300-3282-480</t>
  </si>
  <si>
    <t>16 FSHSTAFF POST RD #GS</t>
  </si>
  <si>
    <t>300-3282-479</t>
  </si>
  <si>
    <t>300-3282-478</t>
  </si>
  <si>
    <t>143 FSHSTANLEY RD</t>
  </si>
  <si>
    <t>300-3282-477</t>
  </si>
  <si>
    <t>142 FSHSTANLEY RD</t>
  </si>
  <si>
    <t>300-3282-476</t>
  </si>
  <si>
    <t>300-3282-475</t>
  </si>
  <si>
    <t>300-3282-474</t>
  </si>
  <si>
    <t>300-3282-473</t>
  </si>
  <si>
    <t>300-3282-472</t>
  </si>
  <si>
    <t>1370 FSHMCGEE RD #GS</t>
  </si>
  <si>
    <t>300-3282-471</t>
  </si>
  <si>
    <t>300-3282-470</t>
  </si>
  <si>
    <t>129 FSHSTANLEY RD</t>
  </si>
  <si>
    <t>300-3282-469</t>
  </si>
  <si>
    <t>300-3282-468</t>
  </si>
  <si>
    <t>300-3282-467</t>
  </si>
  <si>
    <t>125 FSH</t>
  </si>
  <si>
    <t>300-3282-466</t>
  </si>
  <si>
    <t>300-3282-465</t>
  </si>
  <si>
    <t>300-3282-464</t>
  </si>
  <si>
    <t>300-3282-463</t>
  </si>
  <si>
    <t>300-3282-462</t>
  </si>
  <si>
    <t>300-3282-461</t>
  </si>
  <si>
    <t>300-3282-460</t>
  </si>
  <si>
    <t>300-3282-459</t>
  </si>
  <si>
    <t>300-3282-458</t>
  </si>
  <si>
    <t>300-3282-457</t>
  </si>
  <si>
    <t>300-3282-456</t>
  </si>
  <si>
    <t>300-3282-455</t>
  </si>
  <si>
    <t>902 FSHHARNEY RD #IP</t>
  </si>
  <si>
    <t>300-3282-454</t>
  </si>
  <si>
    <t>1377 FSHWOMACK RD #IP</t>
  </si>
  <si>
    <t>300-3282-453</t>
  </si>
  <si>
    <t>1002 FSHGORGAS CIR #HP</t>
  </si>
  <si>
    <t>300-3282-452</t>
  </si>
  <si>
    <t>2376 FSHSTANLEY RD #GS</t>
  </si>
  <si>
    <t>300-3282-451</t>
  </si>
  <si>
    <t>3600 FSHGEORGE BEACH AVE #PM</t>
  </si>
  <si>
    <t>300-3282-449</t>
  </si>
  <si>
    <t>6005 CMPBNW MILITARY HWY #2</t>
  </si>
  <si>
    <t>US GOVT FT SAM HOUSTON MISC ELECTRIC</t>
  </si>
  <si>
    <t>500-0020-908</t>
  </si>
  <si>
    <t>300-3282-446</t>
  </si>
  <si>
    <t>6005 CMPBNW MILITARY HWY #1</t>
  </si>
  <si>
    <t>300-3282-445</t>
  </si>
  <si>
    <t>6004 CMPBNW MILITARY HWY</t>
  </si>
  <si>
    <t>300-3282-444</t>
  </si>
  <si>
    <t>4143 FSHPETROLEUM DR</t>
  </si>
  <si>
    <t>300-3282-443</t>
  </si>
  <si>
    <t>4050 FSHPETROLEUM DR #1LCT</t>
  </si>
  <si>
    <t>300-3282-442</t>
  </si>
  <si>
    <t>4050 FSHPETROLEUM DR #2LCT</t>
  </si>
  <si>
    <t>300-3282-441</t>
  </si>
  <si>
    <t>4050 FSHPETROLEUM DR</t>
  </si>
  <si>
    <t>300-3282-440</t>
  </si>
  <si>
    <t>3650 FSHCHAMBERS PASS #2LCT</t>
  </si>
  <si>
    <t>300-3282-439</t>
  </si>
  <si>
    <t>3650 FSHCHAMBERS PASS #1LCT</t>
  </si>
  <si>
    <t>300-3282-438</t>
  </si>
  <si>
    <t>368 FSHSTANLEY RD</t>
  </si>
  <si>
    <t>300-3282-437</t>
  </si>
  <si>
    <t>2008 FSHSIBERT #1</t>
  </si>
  <si>
    <t>300-3282-436</t>
  </si>
  <si>
    <t>4199 FSHPARKER RD</t>
  </si>
  <si>
    <t>300-3282-435</t>
  </si>
  <si>
    <t>4234 FSHJADWIN RD</t>
  </si>
  <si>
    <t>300-3282-434</t>
  </si>
  <si>
    <t>4195 FSH14TH STREET</t>
  </si>
  <si>
    <t>300-3282-433</t>
  </si>
  <si>
    <t>2263 FSHSTANLEY RD</t>
  </si>
  <si>
    <t>300-3282-432</t>
  </si>
  <si>
    <t>367 FSHSTANLEY RD</t>
  </si>
  <si>
    <t>300-3282-431</t>
  </si>
  <si>
    <t>360 FSH FUNSTON</t>
  </si>
  <si>
    <t>300-3282-430</t>
  </si>
  <si>
    <t>2840 FSHSTANLEY RD</t>
  </si>
  <si>
    <t>300-3282-429</t>
  </si>
  <si>
    <t>4190 FSH9TH STREET #2</t>
  </si>
  <si>
    <t>300-3282-428</t>
  </si>
  <si>
    <t>4190 FSH9TH STREET #1</t>
  </si>
  <si>
    <t>300-3282-427</t>
  </si>
  <si>
    <t>2059 FSHBUCK RD #2</t>
  </si>
  <si>
    <t>300-3282-426</t>
  </si>
  <si>
    <t>2059 FSHBUCK RD #1</t>
  </si>
  <si>
    <t>300-3282-425</t>
  </si>
  <si>
    <t>2302 FSHSTANLEY RD #PLT</t>
  </si>
  <si>
    <t>300-3282-424</t>
  </si>
  <si>
    <t>2302 FSHSTANLEY RD</t>
  </si>
  <si>
    <t>300-3282-423</t>
  </si>
  <si>
    <t>3976 FSHWW WHITE RD</t>
  </si>
  <si>
    <t>500-0020-906</t>
  </si>
  <si>
    <t>300-3282-422</t>
  </si>
  <si>
    <t>3550 FSHBINZ ENGLEMAN #PLT</t>
  </si>
  <si>
    <t>300-3282-421</t>
  </si>
  <si>
    <t>3550 FSHBINZ ENGLEMAN #4BARN</t>
  </si>
  <si>
    <t>300-3282-420</t>
  </si>
  <si>
    <t>3550 FSHBINZ ENGLEMAN #3BARN</t>
  </si>
  <si>
    <t>300-3282-419</t>
  </si>
  <si>
    <t>3550 FSHBINZ ENGLEMAN #2BARN</t>
  </si>
  <si>
    <t>300-3282-418</t>
  </si>
  <si>
    <t>3510 FSHWW WHITE RD #4</t>
  </si>
  <si>
    <t>300-3282-417</t>
  </si>
  <si>
    <t>3510 FSHWW WHITE RD #3</t>
  </si>
  <si>
    <t>300-3282-416</t>
  </si>
  <si>
    <t>3510 FSHWW WHITE RD #2</t>
  </si>
  <si>
    <t>300-3282-415</t>
  </si>
  <si>
    <t>3510 FSHWW WHITE RD #1</t>
  </si>
  <si>
    <t>300-3282-414</t>
  </si>
  <si>
    <t>3550 FSHBINZ ENGLEMAN #OFC</t>
  </si>
  <si>
    <t>300-3282-413</t>
  </si>
  <si>
    <t>2521 FSHPATCH RD</t>
  </si>
  <si>
    <t>300-3282-412</t>
  </si>
  <si>
    <t>3300 FSHWILLIAMS RD #2</t>
  </si>
  <si>
    <t>300-3282-411</t>
  </si>
  <si>
    <t>3853 FSHWINANS RD</t>
  </si>
  <si>
    <t>300-3282-410</t>
  </si>
  <si>
    <t>2814 FSHFUNSTON RD #LCT</t>
  </si>
  <si>
    <t>300-3282-409</t>
  </si>
  <si>
    <t>1705 FSHWINANS RD #PLT</t>
  </si>
  <si>
    <t>300-3282-408</t>
  </si>
  <si>
    <t>3300 FSHWILLIAMS RD #1</t>
  </si>
  <si>
    <t>300-3282-407</t>
  </si>
  <si>
    <t>2530 FSHALLEN RD</t>
  </si>
  <si>
    <t>300-3282-406</t>
  </si>
  <si>
    <t>2271 FSHSTANLEY RD #1</t>
  </si>
  <si>
    <t>300-3282-405</t>
  </si>
  <si>
    <t>1720 FSHDODD BLVD</t>
  </si>
  <si>
    <t>300-3282-404</t>
  </si>
  <si>
    <t>1705 FSHWINANS RD #2</t>
  </si>
  <si>
    <t>300-3282-403</t>
  </si>
  <si>
    <t>1111 FSHFORAGE AVE</t>
  </si>
  <si>
    <t>300-3282-402</t>
  </si>
  <si>
    <t>2892 FSHHARNEY RD</t>
  </si>
  <si>
    <t>300-3282-401</t>
  </si>
  <si>
    <t>3960 FSHPERSHING</t>
  </si>
  <si>
    <t>300-3282-400</t>
  </si>
  <si>
    <t>1397 FSHGARDEN AVE</t>
  </si>
  <si>
    <t>300-3279-699</t>
  </si>
  <si>
    <t>1350 FSHMCGEE RD #IP</t>
  </si>
  <si>
    <t>300-3279-698</t>
  </si>
  <si>
    <t>1046 FSHGORGAS CIR #HP</t>
  </si>
  <si>
    <t>300-3279-697</t>
  </si>
  <si>
    <t>1029 FSHGORGAS CIR</t>
  </si>
  <si>
    <t>300-3279-696</t>
  </si>
  <si>
    <t>3533 FSHPATCH RD #PLT</t>
  </si>
  <si>
    <t>300-3279-695</t>
  </si>
  <si>
    <t>2800 FSHHARNEY RD #PLT</t>
  </si>
  <si>
    <t>300-3279-694</t>
  </si>
  <si>
    <t>3189 FSHREED</t>
  </si>
  <si>
    <t>300-3279-693</t>
  </si>
  <si>
    <t>300-3279-692</t>
  </si>
  <si>
    <t>3031 FSHHARNEY RD #PLT</t>
  </si>
  <si>
    <t>300-3279-691</t>
  </si>
  <si>
    <t>2339 FSHJESSUP RD #PLT</t>
  </si>
  <si>
    <t>300-3279-690</t>
  </si>
  <si>
    <t>3950 FSHDICKMAN RD</t>
  </si>
  <si>
    <t>300-3279-689</t>
  </si>
  <si>
    <t>2155 FSH11TH ST</t>
  </si>
  <si>
    <t>300-3279-688</t>
  </si>
  <si>
    <t>2407 FSH N NEW BRAUNFELS</t>
  </si>
  <si>
    <t>300-3279-687</t>
  </si>
  <si>
    <t>3820 FSHWILLIAMS RD #LCT</t>
  </si>
  <si>
    <t>300-3279-686</t>
  </si>
  <si>
    <t>3480 FSHWILLIAMS RD #PLT</t>
  </si>
  <si>
    <t>300-3279-685</t>
  </si>
  <si>
    <t>1810 FSHBEEBE LOOP #PLT</t>
  </si>
  <si>
    <t>300-3279-684</t>
  </si>
  <si>
    <t>2711 FSHWILSON ST</t>
  </si>
  <si>
    <t>300-3279-683</t>
  </si>
  <si>
    <t>1279 FSHGARDEN AVE #2PLT</t>
  </si>
  <si>
    <t>300-3279-682</t>
  </si>
  <si>
    <t>1279 FSHGARDEN AVE #1PLT</t>
  </si>
  <si>
    <t>300-3279-681</t>
  </si>
  <si>
    <t>3620 BINZ ENGLEMAN RD</t>
  </si>
  <si>
    <t>300-3279-680</t>
  </si>
  <si>
    <t>3880 FSHWILLIAMS RD #LCT</t>
  </si>
  <si>
    <t>300-3279-679</t>
  </si>
  <si>
    <t>3620 FSHGEORGE BEACH AVE #LCT</t>
  </si>
  <si>
    <t>300-3279-678</t>
  </si>
  <si>
    <t>PART A RETROACTIVE US GOVT FORT SAM HOUS</t>
  </si>
  <si>
    <t>300-3279-677</t>
  </si>
  <si>
    <t>P00009 OCTOBER 2010 US GOVT FORT SAM #ANSL</t>
  </si>
  <si>
    <t>300-3279-676</t>
  </si>
  <si>
    <t>00000 ANSL US GOVT FORT SAM HOUSTON</t>
  </si>
  <si>
    <t>300-3279-675</t>
  </si>
  <si>
    <t>961 FSHPATCH RD</t>
  </si>
  <si>
    <t>300-3279-674</t>
  </si>
  <si>
    <t>2912 FSHHARRY WURZBACH RD</t>
  </si>
  <si>
    <t>US GOVT FT SAM HOUSTON GC ELECTRIC</t>
  </si>
  <si>
    <t>500-0020-904</t>
  </si>
  <si>
    <t>300-3279-673</t>
  </si>
  <si>
    <t>3398 FSHNURSERY RD</t>
  </si>
  <si>
    <t>300-3279-672</t>
  </si>
  <si>
    <t>3100 FSHNURSERY RD #LCT</t>
  </si>
  <si>
    <t>300-3279-671</t>
  </si>
  <si>
    <t>2905 FSHHARRY WURZBACH RD</t>
  </si>
  <si>
    <t>300-3279-670</t>
  </si>
  <si>
    <t>2900 FSHHARRY WURZBACH RD</t>
  </si>
  <si>
    <t>300-3279-669</t>
  </si>
  <si>
    <t>1058 FSHHARRY WURZBACH RD #PLT</t>
  </si>
  <si>
    <t>300-3279-668</t>
  </si>
  <si>
    <t>2902 FSHHARRY WURZBACH RD</t>
  </si>
  <si>
    <t>300-3279-667</t>
  </si>
  <si>
    <t>3100 FSHNURSERY RD #2</t>
  </si>
  <si>
    <t>300-3279-666</t>
  </si>
  <si>
    <t>3180 FSHNURSERY RD</t>
  </si>
  <si>
    <t>300-3279-665</t>
  </si>
  <si>
    <t>2907 FSHHARRY WURZBACH RD</t>
  </si>
  <si>
    <t>300-3279-664</t>
  </si>
  <si>
    <t>107 FSHARTILLERY POST RD #2</t>
  </si>
  <si>
    <t>US GOVT FT SAM HOUSTON PALIHG ELECTRIC</t>
  </si>
  <si>
    <t>500-0020-903</t>
  </si>
  <si>
    <t>300-3279-663</t>
  </si>
  <si>
    <t>107 FSHARTILLERY POST RD #1</t>
  </si>
  <si>
    <t>300-3279-662</t>
  </si>
  <si>
    <t>48 FSHSTAFF POST RD</t>
  </si>
  <si>
    <t>300-3279-661</t>
  </si>
  <si>
    <t>1384 FSHHARDEE RD</t>
  </si>
  <si>
    <t>300-3279-660</t>
  </si>
  <si>
    <t>3625 FSHGEORGE BEACH AVE #LCT</t>
  </si>
  <si>
    <t>300-3279-659</t>
  </si>
  <si>
    <t>592 FSHDICKMAN</t>
  </si>
  <si>
    <t>300-3279-658</t>
  </si>
  <si>
    <t>2375 FSHSTANLEY RD</t>
  </si>
  <si>
    <t>500-0020-902</t>
  </si>
  <si>
    <t>300-3279-657</t>
  </si>
  <si>
    <t>3941 FSHOKUBO</t>
  </si>
  <si>
    <t>300-3279-656</t>
  </si>
  <si>
    <t>2981 FSHGARDEN AVE</t>
  </si>
  <si>
    <t>300-3279-655</t>
  </si>
  <si>
    <t>3945 FSHRAWLEY CHAMBERS</t>
  </si>
  <si>
    <t>300-3279-654</t>
  </si>
  <si>
    <t>4194 FSH13TH STREET #3</t>
  </si>
  <si>
    <t>300-3279-653</t>
  </si>
  <si>
    <t>4194 FSH13TH STREET #1LCT</t>
  </si>
  <si>
    <t>300-3279-652</t>
  </si>
  <si>
    <t>4240 FSHGEORGE C BEACH AVE #1PM</t>
  </si>
  <si>
    <t>300-3279-651</t>
  </si>
  <si>
    <t>3599 FSHTROOPER RD</t>
  </si>
  <si>
    <t>300-3279-650</t>
  </si>
  <si>
    <t>2647 FSHCOMMISSARY RD</t>
  </si>
  <si>
    <t>300-3279-649</t>
  </si>
  <si>
    <t>2660 FSHSCHOFIELD RD #2</t>
  </si>
  <si>
    <t>300-3279-648</t>
  </si>
  <si>
    <t>1240 FSHHARNEY RD</t>
  </si>
  <si>
    <t>300-3279-646</t>
  </si>
  <si>
    <t>3624 FSHGEORGE BEACH AVE</t>
  </si>
  <si>
    <t>300-3279-645</t>
  </si>
  <si>
    <t>3623 FSHGEORGE BEACH AVE</t>
  </si>
  <si>
    <t>300-3279-644</t>
  </si>
  <si>
    <t>300-3279-642</t>
  </si>
  <si>
    <t>3160 FSHSCHOFIELD RD #LCT</t>
  </si>
  <si>
    <t>300-3279-641</t>
  </si>
  <si>
    <t>3425 FSHGEORGE C BEACH RD #LCT</t>
  </si>
  <si>
    <t>300-3279-640</t>
  </si>
  <si>
    <t>2630 FSHSCHOFIELD RD</t>
  </si>
  <si>
    <t>300-3279-639</t>
  </si>
  <si>
    <t>2635 FSHPATCH RD</t>
  </si>
  <si>
    <t>300-3279-638</t>
  </si>
  <si>
    <t>4194 FSH13TH STREET #2LCT</t>
  </si>
  <si>
    <t>300-3279-637</t>
  </si>
  <si>
    <t>3415 FSHGEORGE C BEACH RD #LCT</t>
  </si>
  <si>
    <t>300-3279-636</t>
  </si>
  <si>
    <t>3931 FSHCHAMBERS PASS</t>
  </si>
  <si>
    <t>300-3279-635</t>
  </si>
  <si>
    <t>5026 CMPBNW MILITARY HWY</t>
  </si>
  <si>
    <t>300-3279-634</t>
  </si>
  <si>
    <t>2545 FSHARTILLERY POST RD #PLT</t>
  </si>
  <si>
    <t>500-0020-901</t>
  </si>
  <si>
    <t>300-3279-633</t>
  </si>
  <si>
    <t>2675 FSHARTILLERY POST RD #PLT</t>
  </si>
  <si>
    <t>300-3279-632</t>
  </si>
  <si>
    <t>3020 FSHCHAFFEE RD #PLT</t>
  </si>
  <si>
    <t>300-3279-631</t>
  </si>
  <si>
    <t>3021 FSHCHAFFEE RD #PLT</t>
  </si>
  <si>
    <t>300-3279-630</t>
  </si>
  <si>
    <t>3337 FSHCHAFFEE RD #PLT</t>
  </si>
  <si>
    <t>300-3279-629</t>
  </si>
  <si>
    <t>2626 FSHCHAFFEE RD #PLT</t>
  </si>
  <si>
    <t>300-3279-628</t>
  </si>
  <si>
    <t>2627 FSHCHAFFEE RD #PLT</t>
  </si>
  <si>
    <t>300-3279-627</t>
  </si>
  <si>
    <t>2816 FSHCHAFFEE RD #PLT</t>
  </si>
  <si>
    <t>300-3279-626</t>
  </si>
  <si>
    <t>2350 FSHCHAFFEE RD #PLT</t>
  </si>
  <si>
    <t>300-3279-625</t>
  </si>
  <si>
    <t>15 FSHSTAFF POST RD #2</t>
  </si>
  <si>
    <t>300-3279-624</t>
  </si>
  <si>
    <t>12 FSHSTAFF POST RD #2</t>
  </si>
  <si>
    <t>300-3279-623</t>
  </si>
  <si>
    <t>3882 FSHGARDEN AVE #PLT</t>
  </si>
  <si>
    <t>300-3279-622</t>
  </si>
  <si>
    <t>172 FSHARTILLERY POST RD #HM</t>
  </si>
  <si>
    <t>300-3279-621</t>
  </si>
  <si>
    <t>121 FSHARTILLERY POST RD #HM</t>
  </si>
  <si>
    <t>300-3279-620</t>
  </si>
  <si>
    <t>3882 FSHGARDEN AVE</t>
  </si>
  <si>
    <t>300-3279-619</t>
  </si>
  <si>
    <t>2703 FSHARTILLERY POST RD #PLT</t>
  </si>
  <si>
    <t>300-3279-618</t>
  </si>
  <si>
    <t>14 FSHSTAFF POST RD #2</t>
  </si>
  <si>
    <t>300-3279-617</t>
  </si>
  <si>
    <t>1 FSHSTAFF POST RD #PLT</t>
  </si>
  <si>
    <t>300-3279-616</t>
  </si>
  <si>
    <t>6 FSHSTAFF POST RD #2</t>
  </si>
  <si>
    <t>300-3279-615</t>
  </si>
  <si>
    <t>1 FSHSTAFF POST RD #2</t>
  </si>
  <si>
    <t>300-3279-614</t>
  </si>
  <si>
    <t>3 FSHSTAFF POST RD #2</t>
  </si>
  <si>
    <t>300-3279-613</t>
  </si>
  <si>
    <t>2 FSHSTAFF POST RD #2</t>
  </si>
  <si>
    <t>300-3279-612</t>
  </si>
  <si>
    <t>407 FSHDICKMAN #1</t>
  </si>
  <si>
    <t>300-3279-611</t>
  </si>
  <si>
    <t>5 FSHSTAFF POST RD #2</t>
  </si>
  <si>
    <t>300-3279-610</t>
  </si>
  <si>
    <t>2721 FSHARTILLERY POST RD #PLT</t>
  </si>
  <si>
    <t>300-3279-609</t>
  </si>
  <si>
    <t>US GOVT FT SAM HOUSTON AAFES ELECTRIC</t>
  </si>
  <si>
    <t>500-0020-900</t>
  </si>
  <si>
    <t>300-3279-608</t>
  </si>
  <si>
    <t>5184 CMPBNW MILITARY HWY</t>
  </si>
  <si>
    <t>300-3279-607</t>
  </si>
  <si>
    <t>1387 FSHWILLIAMS RD</t>
  </si>
  <si>
    <t>300-3279-606</t>
  </si>
  <si>
    <t>350 FSH SCOTT RD</t>
  </si>
  <si>
    <t>300-3279-605</t>
  </si>
  <si>
    <t>2420 FSHFUNSTON RD</t>
  </si>
  <si>
    <t>300-3279-604</t>
  </si>
  <si>
    <t>2735 FSHSCOTT RD</t>
  </si>
  <si>
    <t>300-3279-603</t>
  </si>
  <si>
    <t>2610 FSHSCHOFIELD RD #2</t>
  </si>
  <si>
    <t>300-3279-602</t>
  </si>
  <si>
    <t>2610 FSHSCHOFIELD RD #1</t>
  </si>
  <si>
    <t>300-3279-601</t>
  </si>
  <si>
    <t>2540 FSHFUNSTON RD</t>
  </si>
  <si>
    <t>300-3279-600</t>
  </si>
  <si>
    <t>3216 FSHJOHNSON RD</t>
  </si>
  <si>
    <t>300-3250-399</t>
  </si>
  <si>
    <t>1395 FSHFORAGE AVE #1</t>
  </si>
  <si>
    <t>300-3250-398</t>
  </si>
  <si>
    <t>1222 FSHHARNEY RD</t>
  </si>
  <si>
    <t>300-3250-397</t>
  </si>
  <si>
    <t>320 FSHWILSON ST #PLT</t>
  </si>
  <si>
    <t>300-3250-396</t>
  </si>
  <si>
    <t>124 FSHSTANLEY RD #2</t>
  </si>
  <si>
    <t>300-3250-395</t>
  </si>
  <si>
    <t>124 FSHSTANLEY RD #1</t>
  </si>
  <si>
    <t>300-3250-394</t>
  </si>
  <si>
    <t>US GOVT FT SAM HOUSTON MISC GAS</t>
  </si>
  <si>
    <t>500-0020-912</t>
  </si>
  <si>
    <t>300-3250-391</t>
  </si>
  <si>
    <t>2901 FSH</t>
  </si>
  <si>
    <t>300-3250-390</t>
  </si>
  <si>
    <t>1881 FSH</t>
  </si>
  <si>
    <t>300-3250-389</t>
  </si>
  <si>
    <t>407 FSHDICKMAN</t>
  </si>
  <si>
    <t>300-3250-388</t>
  </si>
  <si>
    <t>300-3250-387</t>
  </si>
  <si>
    <t>4050 FSHPETROLEUM DR #IP</t>
  </si>
  <si>
    <t>300-3250-386</t>
  </si>
  <si>
    <t>3650 FSHCHAMBERS PASS #HP</t>
  </si>
  <si>
    <t>300-3250-385</t>
  </si>
  <si>
    <t>300-3250-384</t>
  </si>
  <si>
    <t>300-3250-383</t>
  </si>
  <si>
    <t>360 FSH FUNSTON #HP</t>
  </si>
  <si>
    <t>300-3250-382</t>
  </si>
  <si>
    <t>4190 FSH9TH STREET</t>
  </si>
  <si>
    <t>300-3250-381</t>
  </si>
  <si>
    <t>2840 FSHSTANLEY RD #IP</t>
  </si>
  <si>
    <t>300-3250-380</t>
  </si>
  <si>
    <t>2840 FSHSTANLEY RD #HP</t>
  </si>
  <si>
    <t>300-3250-379</t>
  </si>
  <si>
    <t>2059 FSHBUCK RD</t>
  </si>
  <si>
    <t>300-3250-378</t>
  </si>
  <si>
    <t>3853 FSHWINANS RD #GS</t>
  </si>
  <si>
    <t>US GOVT FT SAM HOUSTON MWR CAT B GAS</t>
  </si>
  <si>
    <t>500-0020-911</t>
  </si>
  <si>
    <t>300-3250-377</t>
  </si>
  <si>
    <t>2814 FSHFUNSTON RD</t>
  </si>
  <si>
    <t>300-3250-376</t>
  </si>
  <si>
    <t>300-3250-375</t>
  </si>
  <si>
    <t>300-3250-374</t>
  </si>
  <si>
    <t>2271 FSHSTANLEY RD</t>
  </si>
  <si>
    <t>300-3250-373</t>
  </si>
  <si>
    <t>300-3250-372</t>
  </si>
  <si>
    <t>300-3250-371</t>
  </si>
  <si>
    <t>1705 FSHWINANS RD #GS</t>
  </si>
  <si>
    <t>300-3250-370</t>
  </si>
  <si>
    <t>300-3250-369</t>
  </si>
  <si>
    <t>US GOVT FT SAM HOUSTON MWR CAT A GAS</t>
  </si>
  <si>
    <t>500-0020-910</t>
  </si>
  <si>
    <t>300-3250-368</t>
  </si>
  <si>
    <t>961 FSHPATCH RD #HP</t>
  </si>
  <si>
    <t>300-3250-367</t>
  </si>
  <si>
    <t>320 FSHWILSON ST #HP</t>
  </si>
  <si>
    <t>300-3250-366</t>
  </si>
  <si>
    <t>1395 FSHFORAGE AVE #1HP</t>
  </si>
  <si>
    <t>300-3250-365</t>
  </si>
  <si>
    <t>1395 FSHFORAGE AVE #2HP</t>
  </si>
  <si>
    <t>300-3250-364</t>
  </si>
  <si>
    <t>124 FSHSTANLEY RD</t>
  </si>
  <si>
    <t>300-3250-363</t>
  </si>
  <si>
    <t>300-3250-362</t>
  </si>
  <si>
    <t>592 FSHDICKMAN #HP</t>
  </si>
  <si>
    <t>US GOVT FT SAM HOUSTON PALIHG GAS</t>
  </si>
  <si>
    <t>500-0020-909</t>
  </si>
  <si>
    <t>300-3250-361</t>
  </si>
  <si>
    <t>3625 FSHGEORGE BEACH AVE #GS</t>
  </si>
  <si>
    <t>300-3250-360</t>
  </si>
  <si>
    <t>1384 FSHHARDEE RD #1HP</t>
  </si>
  <si>
    <t>300-3250-359</t>
  </si>
  <si>
    <t>300-3250-358</t>
  </si>
  <si>
    <t>300-3250-357</t>
  </si>
  <si>
    <t>107 FSHARTILLERY POST RD</t>
  </si>
  <si>
    <t>300-3250-356</t>
  </si>
  <si>
    <t>331 FSHSCOTT RD</t>
  </si>
  <si>
    <t>300-3250-355</t>
  </si>
  <si>
    <t>5112 CMPBWILKERSON RD</t>
  </si>
  <si>
    <t>300-3250-354</t>
  </si>
  <si>
    <t>2434 FSHALLEN RD</t>
  </si>
  <si>
    <t>300-3239-299</t>
  </si>
  <si>
    <t>890 FSHCHAFFEE RD</t>
  </si>
  <si>
    <t>300-3239-298</t>
  </si>
  <si>
    <t>380 FSHSCOTT RD</t>
  </si>
  <si>
    <t>300-3239-297</t>
  </si>
  <si>
    <t>2401 FSHSCOTT RD</t>
  </si>
  <si>
    <t>US GOVT FT SAM HOUSTON SAMMC GAS</t>
  </si>
  <si>
    <t>500-0021-001</t>
  </si>
  <si>
    <t>300-3239-296</t>
  </si>
  <si>
    <t>2375 FSHSTANLEY RD #GS</t>
  </si>
  <si>
    <t>300-3239-295</t>
  </si>
  <si>
    <t>3605 FSHGEORGE BEACH AVE #IP</t>
  </si>
  <si>
    <t>300-3239-294</t>
  </si>
  <si>
    <t>3425 FSHGEORGE C BEACH RD #HP</t>
  </si>
  <si>
    <t>300-3239-293</t>
  </si>
  <si>
    <t>4194 FSH13TH STREET #1GS</t>
  </si>
  <si>
    <t>300-3239-292</t>
  </si>
  <si>
    <t>2630 FSHSCHOFIELD RD #2IP</t>
  </si>
  <si>
    <t>300-3239-291</t>
  </si>
  <si>
    <t>2630 FSHSCHOFIELD RD #1HP</t>
  </si>
  <si>
    <t>300-3239-290</t>
  </si>
  <si>
    <t>2981 FSHGARDEN AVE #HP</t>
  </si>
  <si>
    <t>300-3239-289</t>
  </si>
  <si>
    <t>3160 FSHSCHOFIELD RD #1179IP</t>
  </si>
  <si>
    <t>300-3239-288</t>
  </si>
  <si>
    <t>3435 FSHGEORGE C BEACH RD</t>
  </si>
  <si>
    <t>300-3239-287</t>
  </si>
  <si>
    <t>3415 FSHGEORGE C BEACH RD</t>
  </si>
  <si>
    <t>300-3239-286</t>
  </si>
  <si>
    <t>4194 FSH13TH STREET #2HP</t>
  </si>
  <si>
    <t>300-3239-285</t>
  </si>
  <si>
    <t>3624 FSHGEORGE BEACH AVE #GS</t>
  </si>
  <si>
    <t>300-3239-284</t>
  </si>
  <si>
    <t>3623 FSHGEORGE BEACH AVE #GS</t>
  </si>
  <si>
    <t>300-3239-283</t>
  </si>
  <si>
    <t>2630 FSHSCHOFIELD RD #3HP</t>
  </si>
  <si>
    <t>300-3239-282</t>
  </si>
  <si>
    <t>300-3239-281</t>
  </si>
  <si>
    <t>2420 FSHFUNSTON RD #2HP</t>
  </si>
  <si>
    <t>US GOVT FT SAM HOUSTON AAFES GAS</t>
  </si>
  <si>
    <t>500-0021-000</t>
  </si>
  <si>
    <t>300-3239-280</t>
  </si>
  <si>
    <t>2420 FSHFUNSTON RD #1HP</t>
  </si>
  <si>
    <t>300-3239-279</t>
  </si>
  <si>
    <t>300-3239-278</t>
  </si>
  <si>
    <t>300-3239-277</t>
  </si>
  <si>
    <t>372 FSH</t>
  </si>
  <si>
    <t>300-3239-276</t>
  </si>
  <si>
    <t>350 FSH SCOTT RD #TYLND</t>
  </si>
  <si>
    <t>300-3239-275</t>
  </si>
  <si>
    <t>300-3239-274</t>
  </si>
  <si>
    <t>2610 FSHSCHOFIELD RD</t>
  </si>
  <si>
    <t>300-3239-273</t>
  </si>
  <si>
    <t>300-3239-272</t>
  </si>
  <si>
    <t>300-3239-271</t>
  </si>
  <si>
    <t>6130 CMPBMARNE RD #7</t>
  </si>
  <si>
    <t>300-3075-031</t>
  </si>
  <si>
    <t>6130 CMPBMARNE RD #6</t>
  </si>
  <si>
    <t>300-3075-030</t>
  </si>
  <si>
    <t>6130 CMPBMARNE RD #4</t>
  </si>
  <si>
    <t>300-3075-028</t>
  </si>
  <si>
    <t>6130 CMPBMARNE RD #3</t>
  </si>
  <si>
    <t>300-3075-025</t>
  </si>
  <si>
    <t>6134 CMPBMARNE RD #2</t>
  </si>
  <si>
    <t>300-3067-489</t>
  </si>
  <si>
    <t>4815 CMPBCAMP BULLIS RD</t>
  </si>
  <si>
    <t>300-3040-085</t>
  </si>
  <si>
    <t>23502 CMPBGATOR LN</t>
  </si>
  <si>
    <t>300-2997-336</t>
  </si>
  <si>
    <t>23423 CMPBMARNE RD</t>
  </si>
  <si>
    <t>300-2897-805</t>
  </si>
  <si>
    <t>23422 CMPBMARNE RD #1</t>
  </si>
  <si>
    <t>300-2897-804</t>
  </si>
  <si>
    <t>23426 CMPBMARNE RD</t>
  </si>
  <si>
    <t>300-2897-803</t>
  </si>
  <si>
    <t>23425 CMPBMARNE RD</t>
  </si>
  <si>
    <t>300-2897-801</t>
  </si>
  <si>
    <t>23414 CMPBMARNE RD #1</t>
  </si>
  <si>
    <t>300-2897-705</t>
  </si>
  <si>
    <t>23424 CMPBMARNE RD</t>
  </si>
  <si>
    <t>300-2897-499</t>
  </si>
  <si>
    <t>23420 CMPBMARNE RD</t>
  </si>
  <si>
    <t>300-2897-498</t>
  </si>
  <si>
    <t>23421 CMPBMARNE RD</t>
  </si>
  <si>
    <t>300-2897-495</t>
  </si>
  <si>
    <t>23419 CMPBMARNE RD</t>
  </si>
  <si>
    <t>300-2897-493</t>
  </si>
  <si>
    <t>23412 CMPBMARNE RD</t>
  </si>
  <si>
    <t>300-2897-491</t>
  </si>
  <si>
    <t>23405 CMPBMARNE RD</t>
  </si>
  <si>
    <t>300-2897-490</t>
  </si>
  <si>
    <t>23407 CMPBMARNE RD</t>
  </si>
  <si>
    <t>300-2897-488</t>
  </si>
  <si>
    <t>23411 CMPBMARNE RD</t>
  </si>
  <si>
    <t>300-2897-487</t>
  </si>
  <si>
    <t>23400 CMPBMARNE RD</t>
  </si>
  <si>
    <t>300-2897-285</t>
  </si>
  <si>
    <t>23410 CMPBMARNE RD</t>
  </si>
  <si>
    <t>300-2897-283</t>
  </si>
  <si>
    <t>23401 CMPBMARNE RD</t>
  </si>
  <si>
    <t>300-2897-281</t>
  </si>
  <si>
    <t>23413 CMPBMARNE RD</t>
  </si>
  <si>
    <t>300-2897-275</t>
  </si>
  <si>
    <t>23408 CMPBMARNE RD</t>
  </si>
  <si>
    <t>300-2897-273</t>
  </si>
  <si>
    <t>23403 CMPBMARNE RD</t>
  </si>
  <si>
    <t>300-2897-271</t>
  </si>
  <si>
    <t>23409 CMPBMARNE RD</t>
  </si>
  <si>
    <t>300-2897-270</t>
  </si>
  <si>
    <t>23406 CMPBMARNE RD</t>
  </si>
  <si>
    <t>300-2897-268</t>
  </si>
  <si>
    <t>23404 CMPBMARNE RD</t>
  </si>
  <si>
    <t>300-2897-267</t>
  </si>
  <si>
    <t>23402 CMPBMARNE RD</t>
  </si>
  <si>
    <t>300-2897-266</t>
  </si>
  <si>
    <t>23414 CMPBMARNE RD #2</t>
  </si>
  <si>
    <t>300-2884-779</t>
  </si>
  <si>
    <t>6131 CMPBBLACK JACK VILLAGE #4</t>
  </si>
  <si>
    <t>300-2857-331</t>
  </si>
  <si>
    <t>23430 CMPBMARNE RD</t>
  </si>
  <si>
    <t>300-2856-830</t>
  </si>
  <si>
    <t>23429 CMPBMARNE RD</t>
  </si>
  <si>
    <t>300-2856-829</t>
  </si>
  <si>
    <t>23428 CMPBMARNE RD</t>
  </si>
  <si>
    <t>300-2856-828</t>
  </si>
  <si>
    <t>23427 CMPBMARNE RD</t>
  </si>
  <si>
    <t>300-2856-825</t>
  </si>
  <si>
    <t>26355 MALABANG TRAIL #4</t>
  </si>
  <si>
    <t>300-2825-106</t>
  </si>
  <si>
    <t>26355 MALABANG TRAIL #3</t>
  </si>
  <si>
    <t>300-2825-105</t>
  </si>
  <si>
    <t>4635 CMPBWILDERNESS TRL</t>
  </si>
  <si>
    <t>300-2773-997</t>
  </si>
  <si>
    <t>26800 CMPBMIDDLETON RD #LCT</t>
  </si>
  <si>
    <t>300-2683-832</t>
  </si>
  <si>
    <t>21528 CMPBMC WILLIAMS RD</t>
  </si>
  <si>
    <t>300-2683-830</t>
  </si>
  <si>
    <t>6077 CMPBLAURIN HILL RD</t>
  </si>
  <si>
    <t>300-2683-829</t>
  </si>
  <si>
    <t>4301 CMPBWILKERSON RD</t>
  </si>
  <si>
    <t>300-2683-828</t>
  </si>
  <si>
    <t>20650 CMPBWILKERSON RD #1</t>
  </si>
  <si>
    <t>300-2683-827</t>
  </si>
  <si>
    <t>5160 CMPBDUTY</t>
  </si>
  <si>
    <t>300-2683-824</t>
  </si>
  <si>
    <t>5055 CMPBBULLIS RD #1</t>
  </si>
  <si>
    <t>300-2683-823</t>
  </si>
  <si>
    <t>5428 CMPBMARNE RD</t>
  </si>
  <si>
    <t>300-2683-814</t>
  </si>
  <si>
    <t>5425 CMPBMARNE RD</t>
  </si>
  <si>
    <t>300-2683-810</t>
  </si>
  <si>
    <t>5424 CMPBMARNE RD</t>
  </si>
  <si>
    <t>300-2683-809</t>
  </si>
  <si>
    <t>5420 CMPBMARNE RD</t>
  </si>
  <si>
    <t>300-2683-807</t>
  </si>
  <si>
    <t>5413 CMPBDUTY</t>
  </si>
  <si>
    <t>300-2683-804</t>
  </si>
  <si>
    <t>5409 CMPBDUTY</t>
  </si>
  <si>
    <t>300-2683-802</t>
  </si>
  <si>
    <t>5405 CMPBDUTY</t>
  </si>
  <si>
    <t>300-2683-399</t>
  </si>
  <si>
    <t>5401 CMPBDUTY</t>
  </si>
  <si>
    <t>300-2683-395</t>
  </si>
  <si>
    <t>6131 CMPBBLACK JACK VILLAGE #2</t>
  </si>
  <si>
    <t>300-2683-389</t>
  </si>
  <si>
    <t>5114 CMPBWILKERSON RD</t>
  </si>
  <si>
    <t>300-2589-112</t>
  </si>
  <si>
    <t>26351 CMPBMALABANG TRAIL #2</t>
  </si>
  <si>
    <t>300-2526-993</t>
  </si>
  <si>
    <t>26351 CMPBMALABANG TRAIL #1</t>
  </si>
  <si>
    <t>300-2526-991</t>
  </si>
  <si>
    <t>5250 CMPBCAMP BULLIS RD</t>
  </si>
  <si>
    <t>300-2486-378</t>
  </si>
  <si>
    <t>6001 CMPBNW MILITARY HWY</t>
  </si>
  <si>
    <t>300-2388-349</t>
  </si>
  <si>
    <t>5011 CMPBCAMP BULLIS RD</t>
  </si>
  <si>
    <t>300-2385-286</t>
  </si>
  <si>
    <t>5048 CMPBWILKERSON RD #2</t>
  </si>
  <si>
    <t>300-2362-506</t>
  </si>
  <si>
    <t>5048 CMPBWILKERSON RD #1</t>
  </si>
  <si>
    <t>300-2362-505</t>
  </si>
  <si>
    <t>5067 CMPBCAMP BULLIS RD #LCT</t>
  </si>
  <si>
    <t>300-2361-699</t>
  </si>
  <si>
    <t>4893 CMPBWILDERNESS TRL</t>
  </si>
  <si>
    <t>300-2335-213</t>
  </si>
  <si>
    <t>5118 CMPBWILKERSON RD</t>
  </si>
  <si>
    <t>300-2277-156</t>
  </si>
  <si>
    <t>5130 CMPBWILKERSON RD</t>
  </si>
  <si>
    <t>300-2156-710</t>
  </si>
  <si>
    <t>6131 CMPBBLACK JACK VILLAGE #1</t>
  </si>
  <si>
    <t>300-2139-207</t>
  </si>
  <si>
    <t>4555 CMPBWILDERNESS TRL</t>
  </si>
  <si>
    <t>300-2056-078</t>
  </si>
  <si>
    <t>6281 CMPBWILDERNESS TRL</t>
  </si>
  <si>
    <t>300-2037-592</t>
  </si>
  <si>
    <t>6284 CMPBWILDERNESS TRL</t>
  </si>
  <si>
    <t>300-2037-591</t>
  </si>
  <si>
    <t>4805 CMPBCAMP BULLIS RD</t>
  </si>
  <si>
    <t>300-1984-575</t>
  </si>
  <si>
    <t>4385 CMPBWILDERNESS TRL</t>
  </si>
  <si>
    <t>300-1902-663</t>
  </si>
  <si>
    <t>5324 CMPBDUTY #2</t>
  </si>
  <si>
    <t>300-1902-365</t>
  </si>
  <si>
    <t>6120 CMPBMCWILLIAMS RD #6</t>
  </si>
  <si>
    <t>300-1837-202</t>
  </si>
  <si>
    <t>5100 CAMP BULLIS RD #8</t>
  </si>
  <si>
    <t>300-1821-843</t>
  </si>
  <si>
    <t>6143 CMPBMARNE RD #6</t>
  </si>
  <si>
    <t>300-1811-089</t>
  </si>
  <si>
    <t>3535 CMPBSEWELL RD #15</t>
  </si>
  <si>
    <t>300-1691-314</t>
  </si>
  <si>
    <t>3535 CMPBSEWELL RD #14</t>
  </si>
  <si>
    <t>300-1691-313</t>
  </si>
  <si>
    <t>3535 CMPBSEWELL RD #13</t>
  </si>
  <si>
    <t>300-1691-312</t>
  </si>
  <si>
    <t>3535 CMPBSEWELL RD #12</t>
  </si>
  <si>
    <t>300-1691-309</t>
  </si>
  <si>
    <t>3535 CMPBSEWELL RD #11</t>
  </si>
  <si>
    <t>300-1691-307</t>
  </si>
  <si>
    <t>3535 CMPBSEWELL RD #10</t>
  </si>
  <si>
    <t>300-1691-305</t>
  </si>
  <si>
    <t>3535 CMPBSEWELL RD #9</t>
  </si>
  <si>
    <t>300-1691-303</t>
  </si>
  <si>
    <t>3535 CMPBSEWELL RD #8</t>
  </si>
  <si>
    <t>300-1691-302</t>
  </si>
  <si>
    <t>3535 CMPBSEWELL RD #7</t>
  </si>
  <si>
    <t>300-1691-300</t>
  </si>
  <si>
    <t>3535 CMPBSEWELL RD #6</t>
  </si>
  <si>
    <t>300-1690-798</t>
  </si>
  <si>
    <t>3535 CMPBSEWELL RD #5</t>
  </si>
  <si>
    <t>300-1690-797</t>
  </si>
  <si>
    <t>3535 CMPBSEWELL RD #4</t>
  </si>
  <si>
    <t>300-1690-796</t>
  </si>
  <si>
    <t>3535 CMPBSEWELL RD #3</t>
  </si>
  <si>
    <t>300-1690-794</t>
  </si>
  <si>
    <t>3535 CMPBSEWELL RD #2</t>
  </si>
  <si>
    <t>300-1690-793</t>
  </si>
  <si>
    <t>3535 CMPBSEWELL RD #1</t>
  </si>
  <si>
    <t>300-1690-791</t>
  </si>
  <si>
    <t>5219 CMPBDUTY #2</t>
  </si>
  <si>
    <t>300-1687-369</t>
  </si>
  <si>
    <t>5113 CMPBWILKERSON RD #PLT</t>
  </si>
  <si>
    <t>300-1687-368</t>
  </si>
  <si>
    <t>21400 CMPBMC WILLIAMS RD</t>
  </si>
  <si>
    <t>300-1686-559</t>
  </si>
  <si>
    <t>5206 CMPBDUTY</t>
  </si>
  <si>
    <t>300-1659-930</t>
  </si>
  <si>
    <t>6225 CMPBEAGLES NEST TRL #3</t>
  </si>
  <si>
    <t>300-1631-122</t>
  </si>
  <si>
    <t>6120 CMPBMCWILLIAMS RD #5</t>
  </si>
  <si>
    <t>300-1615-917</t>
  </si>
  <si>
    <t>6005 CMPBNW MILITARY HWY #3</t>
  </si>
  <si>
    <t>300-1596-169</t>
  </si>
  <si>
    <t>00000 ANSL CAMP BULLIS</t>
  </si>
  <si>
    <t>300-1587-677</t>
  </si>
  <si>
    <t>3535 CMPBSEWELL RD #ANSL</t>
  </si>
  <si>
    <t>300-1583-762</t>
  </si>
  <si>
    <t>00000 PVT STREET LTS CAMP BULLIS</t>
  </si>
  <si>
    <t>300-1577-869</t>
  </si>
  <si>
    <t>26505 CMPBMIDDLETON RD</t>
  </si>
  <si>
    <t>300-1542-846</t>
  </si>
  <si>
    <t>6228 CMPBBULLIS RD #SLS</t>
  </si>
  <si>
    <t>300-1408-118</t>
  </si>
  <si>
    <t>5107 CMPBWILKERSON RD</t>
  </si>
  <si>
    <t>300-1408-113</t>
  </si>
  <si>
    <t>4999 CMPBLEWIS VALLEY RD</t>
  </si>
  <si>
    <t>300-1408-106</t>
  </si>
  <si>
    <t>5908 CMPBALL AMERICAN</t>
  </si>
  <si>
    <t>300-1407-614</t>
  </si>
  <si>
    <t>5119 CMPBWILKERSON RD</t>
  </si>
  <si>
    <t>300-1407-604</t>
  </si>
  <si>
    <t>20690 CMPBWILKERSON RD</t>
  </si>
  <si>
    <t>300-1406-731</t>
  </si>
  <si>
    <t>25455 CMPBMONTERREY RD</t>
  </si>
  <si>
    <t>300-1406-722</t>
  </si>
  <si>
    <t>6291 CMPBWILDERNESS TRL</t>
  </si>
  <si>
    <t>300-1406-719</t>
  </si>
  <si>
    <t>6290 CMPBWILDERNESS TRL</t>
  </si>
  <si>
    <t>300-1406-718</t>
  </si>
  <si>
    <t>6285 CMPBWILDERNESS TRL</t>
  </si>
  <si>
    <t>300-1406-716</t>
  </si>
  <si>
    <t>6264 CMPBEAGLES NEST TRL #2</t>
  </si>
  <si>
    <t>300-1406-705</t>
  </si>
  <si>
    <t>6258 CMPBEAGLES NEST TRL</t>
  </si>
  <si>
    <t>300-1406-703</t>
  </si>
  <si>
    <t>6256 CMPBEAGLES NEST TRL</t>
  </si>
  <si>
    <t>300-1406-702</t>
  </si>
  <si>
    <t>6251 CMPBEAGLES NEST TRL</t>
  </si>
  <si>
    <t>300-1406-701</t>
  </si>
  <si>
    <t>6246 CMPBEAGLES NEST TRL</t>
  </si>
  <si>
    <t>300-1406-532</t>
  </si>
  <si>
    <t>6242 CMPBEAGLES NEST TRL</t>
  </si>
  <si>
    <t>300-1406-525</t>
  </si>
  <si>
    <t>6235 CMPBEAGLES NEST TRL #1</t>
  </si>
  <si>
    <t>300-1406-524</t>
  </si>
  <si>
    <t>6227 CMPBEAGLES NEST TRL</t>
  </si>
  <si>
    <t>300-1406-522</t>
  </si>
  <si>
    <t>6225 CMPBEAGLES NEST TRL #2</t>
  </si>
  <si>
    <t>300-1406-521</t>
  </si>
  <si>
    <t>6225 CMPBEAGLES NEST TRL #1</t>
  </si>
  <si>
    <t>300-1406-518</t>
  </si>
  <si>
    <t>6219 CMPBNEW LEWIS VALLEY RD #HM</t>
  </si>
  <si>
    <t>300-1406-516</t>
  </si>
  <si>
    <t>6219 CMPBNEW LEWIS VALLEY RD #WELL</t>
  </si>
  <si>
    <t>300-1406-512</t>
  </si>
  <si>
    <t>6215 CMPBNEW LEWIS VALLEY RD #2</t>
  </si>
  <si>
    <t>300-1406-511</t>
  </si>
  <si>
    <t>6215 CMPBNEW LEWIS VALLEY RD #1</t>
  </si>
  <si>
    <t>300-1406-509</t>
  </si>
  <si>
    <t>6210 CMPBBULLIS RD #SLS</t>
  </si>
  <si>
    <t>300-1406-505</t>
  </si>
  <si>
    <t>6208 CMPBBULLIS RD #1</t>
  </si>
  <si>
    <t>300-1406-504</t>
  </si>
  <si>
    <t>6201 CMPBBULLIS RD</t>
  </si>
  <si>
    <t>300-1406-502</t>
  </si>
  <si>
    <t>6149 CMPBBLACK JACK VILLAGE #WELL</t>
  </si>
  <si>
    <t>300-1406-501</t>
  </si>
  <si>
    <t>6250 CMPBWILDERNESS TRL #2</t>
  </si>
  <si>
    <t>300-1406-299</t>
  </si>
  <si>
    <t>6250 CMPBWILDERNESS TRL #1</t>
  </si>
  <si>
    <t>300-1406-298</t>
  </si>
  <si>
    <t>6249 CMPBEAGLES NEST TRL</t>
  </si>
  <si>
    <t>300-1406-295</t>
  </si>
  <si>
    <t>6120 CMPBMCWILLIAMS RD #1</t>
  </si>
  <si>
    <t>300-1406-034</t>
  </si>
  <si>
    <t>6120 CMPBMCWILLIAMS RD #4</t>
  </si>
  <si>
    <t>300-1406-032</t>
  </si>
  <si>
    <t>6118 CMPBMARNE RD #SLS</t>
  </si>
  <si>
    <t>300-1406-031</t>
  </si>
  <si>
    <t>6111 CMPBBULLIS RD</t>
  </si>
  <si>
    <t>300-1406-029</t>
  </si>
  <si>
    <t>6110 CMPBBULLIS RD #1</t>
  </si>
  <si>
    <t>300-1406-027</t>
  </si>
  <si>
    <t>6107 CMPBBULLIS RD</t>
  </si>
  <si>
    <t>300-1406-026</t>
  </si>
  <si>
    <t>6105 CMPBBULLIS RD #2</t>
  </si>
  <si>
    <t>300-1406-022</t>
  </si>
  <si>
    <t>6105 CMPBBULLIS RD #1</t>
  </si>
  <si>
    <t>300-1406-021</t>
  </si>
  <si>
    <t>6104 CMPBBULLIS RD</t>
  </si>
  <si>
    <t>300-1406-009</t>
  </si>
  <si>
    <t>300-1406-008</t>
  </si>
  <si>
    <t>6088 CMPBLAURIN HILL RD</t>
  </si>
  <si>
    <t>300-1406-006</t>
  </si>
  <si>
    <t>6000 CMPBALL AMERICAN #PLT</t>
  </si>
  <si>
    <t>300-1406-001</t>
  </si>
  <si>
    <t>6000 CMPBALL AMERICAN</t>
  </si>
  <si>
    <t>300-1405-851</t>
  </si>
  <si>
    <t>5925 CMPBWILDERNESS RD #2</t>
  </si>
  <si>
    <t>300-1405-849</t>
  </si>
  <si>
    <t>5925 CMPBWILDERNESS RD #1</t>
  </si>
  <si>
    <t>300-1405-845</t>
  </si>
  <si>
    <t>5920 CMPBWILKERSON RD #2</t>
  </si>
  <si>
    <t>300-1405-841</t>
  </si>
  <si>
    <t>5920 CMPBWILKERSON RD #1</t>
  </si>
  <si>
    <t>300-1405-839</t>
  </si>
  <si>
    <t>5907 CMPBALL AMERICAN</t>
  </si>
  <si>
    <t>300-1405-834</t>
  </si>
  <si>
    <t>5906 CMPBALL AMERICAN</t>
  </si>
  <si>
    <t>300-1405-833</t>
  </si>
  <si>
    <t>5905 CMPBALL AMERICAN</t>
  </si>
  <si>
    <t>300-1405-826</t>
  </si>
  <si>
    <t>5904 CMPBALL AMERICAN</t>
  </si>
  <si>
    <t>300-1405-823</t>
  </si>
  <si>
    <t>5903 CMPBALL AMERICAN</t>
  </si>
  <si>
    <t>300-1405-819</t>
  </si>
  <si>
    <t>5902 CMPBALL AMERICAN</t>
  </si>
  <si>
    <t>300-1405-816</t>
  </si>
  <si>
    <t>5901 CMPBALL AMERICAN</t>
  </si>
  <si>
    <t>300-1405-815</t>
  </si>
  <si>
    <t>6144 CMPBMARNE RD #WELL</t>
  </si>
  <si>
    <t>300-1405-798</t>
  </si>
  <si>
    <t>6143 CMPBMARNE RD #5</t>
  </si>
  <si>
    <t>300-1405-795</t>
  </si>
  <si>
    <t>6143 CMPBMARNE RD #4</t>
  </si>
  <si>
    <t>300-1405-794</t>
  </si>
  <si>
    <t>6143 CMPBMARNE RD #3</t>
  </si>
  <si>
    <t>300-1405-792</t>
  </si>
  <si>
    <t>6143 CMPBMARNE RD #2</t>
  </si>
  <si>
    <t>300-1405-790</t>
  </si>
  <si>
    <t>6143 CMPBMARNE RD #1</t>
  </si>
  <si>
    <t>300-1405-788</t>
  </si>
  <si>
    <t>6138 CMPBMARNE RD</t>
  </si>
  <si>
    <t>300-1405-787</t>
  </si>
  <si>
    <t>6134 CMPBMARNE RD #1</t>
  </si>
  <si>
    <t>300-1405-780</t>
  </si>
  <si>
    <t>6130 CMPBMARNE RD #2</t>
  </si>
  <si>
    <t>300-1405-779</t>
  </si>
  <si>
    <t>6130 CMPBMARNE RD #1</t>
  </si>
  <si>
    <t>300-1405-774</t>
  </si>
  <si>
    <t>6125 CMPBMCWILLIAMS RD</t>
  </si>
  <si>
    <t>300-1405-771</t>
  </si>
  <si>
    <t>6120 CMPBMCWILLIAMS RD #2</t>
  </si>
  <si>
    <t>300-1405-765</t>
  </si>
  <si>
    <t>5390 CMPBDUTY</t>
  </si>
  <si>
    <t>300-1405-352</t>
  </si>
  <si>
    <t>5384 CMPBDUTY #5384</t>
  </si>
  <si>
    <t>300-1405-346</t>
  </si>
  <si>
    <t>5382 CMPBDUTY #5382</t>
  </si>
  <si>
    <t>300-1405-342</t>
  </si>
  <si>
    <t>5380 CMPBDUTY #5380</t>
  </si>
  <si>
    <t>300-1405-338</t>
  </si>
  <si>
    <t>5367 CMPBDUTY #5367</t>
  </si>
  <si>
    <t>300-1405-337</t>
  </si>
  <si>
    <t>5358 CMPBDUTY #5358</t>
  </si>
  <si>
    <t>300-1405-335</t>
  </si>
  <si>
    <t>5354 CMPBDUTY #5354</t>
  </si>
  <si>
    <t>300-1405-334</t>
  </si>
  <si>
    <t>5344 CMPBDUTY #5344</t>
  </si>
  <si>
    <t>300-1405-331</t>
  </si>
  <si>
    <t>5335 CMPBDUTY #5335</t>
  </si>
  <si>
    <t>300-1405-330</t>
  </si>
  <si>
    <t>5324 CMPBDUTY #1</t>
  </si>
  <si>
    <t>300-1405-329</t>
  </si>
  <si>
    <t>5311 CMPBDUTY #5311</t>
  </si>
  <si>
    <t>300-1405-327</t>
  </si>
  <si>
    <t>5300 CMPBDUTY #5300</t>
  </si>
  <si>
    <t>300-1405-326</t>
  </si>
  <si>
    <t>5299 CMPBDUTY</t>
  </si>
  <si>
    <t>300-1405-324</t>
  </si>
  <si>
    <t>5298 CMPBDUTY</t>
  </si>
  <si>
    <t>300-1405-322</t>
  </si>
  <si>
    <t>5296 CMPBDUTY</t>
  </si>
  <si>
    <t>300-1405-320</t>
  </si>
  <si>
    <t>5283 CMPBDUTY</t>
  </si>
  <si>
    <t>300-1405-318</t>
  </si>
  <si>
    <t>5266 CMPBDUTY</t>
  </si>
  <si>
    <t>300-1405-307</t>
  </si>
  <si>
    <t>5252 CMPBDUTY</t>
  </si>
  <si>
    <t>300-1405-304</t>
  </si>
  <si>
    <t>5237 CMPBDUTY</t>
  </si>
  <si>
    <t>300-1402-780</t>
  </si>
  <si>
    <t>5235 CMPBDUTY</t>
  </si>
  <si>
    <t>300-1402-577</t>
  </si>
  <si>
    <t>5219 CMPBDUTY #1</t>
  </si>
  <si>
    <t>300-1402-543</t>
  </si>
  <si>
    <t>5204 CMPBDUTY</t>
  </si>
  <si>
    <t>300-1402-541</t>
  </si>
  <si>
    <t>5147 CMPBDUTY #PSTA</t>
  </si>
  <si>
    <t>300-1402-538</t>
  </si>
  <si>
    <t>5132 CMPBWILKERSON RD</t>
  </si>
  <si>
    <t>300-1402-536</t>
  </si>
  <si>
    <t>5124 CMPBWILKERSON RD</t>
  </si>
  <si>
    <t>300-1402-530</t>
  </si>
  <si>
    <t>5123 CMPBWILKERSON RD</t>
  </si>
  <si>
    <t>300-1402-527</t>
  </si>
  <si>
    <t>5122 CMPBWILKERSON RD</t>
  </si>
  <si>
    <t>300-1402-524</t>
  </si>
  <si>
    <t>5120 CMPBWILKERSON RD</t>
  </si>
  <si>
    <t>300-1402-514</t>
  </si>
  <si>
    <t>5117 CMPBWILKERSON RD</t>
  </si>
  <si>
    <t>300-1402-507</t>
  </si>
  <si>
    <t>5116 CMPBWILKERSON RD #1</t>
  </si>
  <si>
    <t>300-1402-505</t>
  </si>
  <si>
    <t>5115 CMPBWILKERSON RD</t>
  </si>
  <si>
    <t>300-1402-503</t>
  </si>
  <si>
    <t>5113 CMPBWILKERSON RD</t>
  </si>
  <si>
    <t>300-1402-094</t>
  </si>
  <si>
    <t>5110 CMPBNW MILITARY HWY</t>
  </si>
  <si>
    <t>300-1402-085</t>
  </si>
  <si>
    <t>5108 CMPBNW MILITARY HWY #TL</t>
  </si>
  <si>
    <t>300-1402-081</t>
  </si>
  <si>
    <t>5105 CMPBNW MILITARY HWY</t>
  </si>
  <si>
    <t>300-1401-981</t>
  </si>
  <si>
    <t>5101 CMPBNW MILITARY HWY</t>
  </si>
  <si>
    <t>300-1401-979</t>
  </si>
  <si>
    <t>5050 CMPBWILKERSON RD</t>
  </si>
  <si>
    <t>300-1401-974</t>
  </si>
  <si>
    <t>5020 CMPBNW MILITARY HWY</t>
  </si>
  <si>
    <t>300-1401-971</t>
  </si>
  <si>
    <t>5010 CMPBNW MILITARY HWY</t>
  </si>
  <si>
    <t>300-1401-968</t>
  </si>
  <si>
    <t>5000 CMPB NW MILITARY HWY</t>
  </si>
  <si>
    <t>300-1401-966</t>
  </si>
  <si>
    <t>4998 CMPBNEW LEWIS VALLEY RD</t>
  </si>
  <si>
    <t>300-1401-959</t>
  </si>
  <si>
    <t>1150 CMPBALL AMERICAN</t>
  </si>
  <si>
    <t>300-1401-946</t>
  </si>
  <si>
    <t>1120 CMPBALL AMERICAN</t>
  </si>
  <si>
    <t>300-1401-942</t>
  </si>
  <si>
    <t>888 CMPBWILKERSON RD</t>
  </si>
  <si>
    <t>300-1401-938</t>
  </si>
  <si>
    <t>887 CMPBDUTY</t>
  </si>
  <si>
    <t>300-1401-926</t>
  </si>
  <si>
    <t>5257 CAMP BULLIS RD</t>
  </si>
  <si>
    <t>300-0424-366</t>
  </si>
  <si>
    <t>5100 CAMP BULLIS RD #WEL</t>
  </si>
  <si>
    <t>300-0424-358</t>
  </si>
  <si>
    <t>5100 CAMP BULLIS RD #1</t>
  </si>
  <si>
    <t>300-0424-355</t>
  </si>
  <si>
    <t>5100 CAMP BULLIS RD #9</t>
  </si>
  <si>
    <t>300-0424-351</t>
  </si>
  <si>
    <t>19540 FM 1535 #GSTA</t>
  </si>
  <si>
    <t>300-0424-343</t>
  </si>
  <si>
    <t>Service Address1</t>
  </si>
  <si>
    <t>Customer Name1</t>
  </si>
  <si>
    <t>BP#</t>
  </si>
  <si>
    <t>Collective #</t>
  </si>
  <si>
    <t>Account number</t>
  </si>
  <si>
    <t>300-2683-833</t>
  </si>
  <si>
    <t>5055 CMPBBULLIS RD #2</t>
  </si>
  <si>
    <t>300-3290-732</t>
  </si>
  <si>
    <t>905 FSHHARNEY RD</t>
  </si>
  <si>
    <t>Row Labels</t>
  </si>
  <si>
    <t>Grand Total</t>
  </si>
  <si>
    <t>Count of Account number</t>
  </si>
  <si>
    <t>195 FSHWILSON WAY #SGN</t>
  </si>
  <si>
    <t>300-3430-166</t>
  </si>
  <si>
    <t>300-3433-262</t>
  </si>
  <si>
    <t>300-3433-265</t>
  </si>
  <si>
    <t>300-3433-260</t>
  </si>
  <si>
    <t>Jan-15</t>
  </si>
  <si>
    <t>Feb-15</t>
  </si>
  <si>
    <t>Mar-15</t>
  </si>
  <si>
    <t>Apr-15</t>
  </si>
  <si>
    <t>May-15</t>
  </si>
  <si>
    <t>Jun-15</t>
  </si>
  <si>
    <t>Jul-15</t>
  </si>
  <si>
    <t>Aug-15</t>
  </si>
  <si>
    <t>Sep-15</t>
  </si>
  <si>
    <t>Dec-14</t>
  </si>
  <si>
    <t>Nov-14</t>
  </si>
  <si>
    <t>Oct-14</t>
  </si>
  <si>
    <t>300-3416-655</t>
  </si>
  <si>
    <t>300-3416-656</t>
  </si>
  <si>
    <t>300-3417-671</t>
  </si>
  <si>
    <t>300-3438-169</t>
  </si>
  <si>
    <t>300-3503-383</t>
  </si>
  <si>
    <t>300-3503-388</t>
  </si>
  <si>
    <t>1279 FSHGARDEN AVE</t>
  </si>
  <si>
    <t>1279 FSHGARDEN AVE #GS</t>
  </si>
  <si>
    <t>3391 FSHPATCH RD</t>
  </si>
  <si>
    <t>760 FSHS23 RD #2</t>
  </si>
  <si>
    <t>2814 FSHFUNSTON RD #T1</t>
  </si>
  <si>
    <t>2814 FSHFUNSTON RD #T2</t>
  </si>
  <si>
    <t>Ebill Validation</t>
  </si>
  <si>
    <t>300-0823-638</t>
  </si>
  <si>
    <t>300-0823-640</t>
  </si>
  <si>
    <t>300-0823-698</t>
  </si>
  <si>
    <t>300-1833-520</t>
  </si>
  <si>
    <t>US GOVT 37THCES CERF</t>
  </si>
  <si>
    <t>500-0002-500</t>
  </si>
  <si>
    <t>403 LOMBARD DR #PLT</t>
  </si>
  <si>
    <t>300 MOORMAN ST #PLT</t>
  </si>
  <si>
    <t>400 N LUKE DR #PLT</t>
  </si>
  <si>
    <t>201 N LUKE DR #3</t>
  </si>
  <si>
    <t>US GOVT/37THCES/CERF</t>
  </si>
  <si>
    <t>Validation Amount</t>
  </si>
  <si>
    <t>Validated</t>
  </si>
  <si>
    <t>Analytics</t>
  </si>
  <si>
    <t>Trend</t>
  </si>
  <si>
    <t>2011-2014 Min</t>
  </si>
  <si>
    <t>2011-2014 Max</t>
  </si>
  <si>
    <t>2011-2014 Avg</t>
  </si>
  <si>
    <t>JBSA-Fort Sam Houston</t>
  </si>
  <si>
    <t>The services represented by this CPS invoice summary have been received and the accounts marked with green are proper for payment. Errors in the invoice have been identified and the utility company has been notified of these errors.</t>
  </si>
  <si>
    <t>Close Date</t>
  </si>
  <si>
    <t xml:space="preserve">Not Validated </t>
  </si>
  <si>
    <t>LACKLAND</t>
  </si>
  <si>
    <t>FORT SAM</t>
  </si>
  <si>
    <t>300-3538-807</t>
  </si>
  <si>
    <t>As of</t>
  </si>
  <si>
    <t>674 WESTOVER RD</t>
  </si>
  <si>
    <t xml:space="preserve"> 500-0018-500</t>
  </si>
  <si>
    <t>300-3561-461</t>
  </si>
  <si>
    <t>300-3561-861</t>
  </si>
  <si>
    <t>2800 FSHWINFIELD SCOTT RD #1LCT</t>
  </si>
  <si>
    <t>2800 FSHWINFIELD SCOTT RD #1IP</t>
  </si>
  <si>
    <t>300-3580-148</t>
  </si>
  <si>
    <t>US GOVT FORT SAM HOUSTON</t>
  </si>
  <si>
    <t>260 FSHLISCUM RD</t>
  </si>
  <si>
    <t>Ebill Validation Acct #</t>
  </si>
  <si>
    <t>300-3609-970</t>
  </si>
  <si>
    <t>300-3585-874</t>
  </si>
  <si>
    <t>US GOVT FORT SAM HOUSTON SAMCNORTH</t>
  </si>
  <si>
    <t>2703 FSHDICKMAN</t>
  </si>
  <si>
    <t>JBSA Utility Manager</t>
  </si>
  <si>
    <t>Total commodity cost (Jun through present includes City Service Fee "total Invoiced Amount")</t>
  </si>
  <si>
    <t xml:space="preserve">2250 FSH LUDINGTON RD </t>
  </si>
  <si>
    <t>300-3622-983</t>
  </si>
  <si>
    <t>Within Range</t>
  </si>
  <si>
    <t>Comments</t>
  </si>
  <si>
    <t>Historic Min</t>
  </si>
  <si>
    <t>Historic Max</t>
  </si>
  <si>
    <t>Historic Avg</t>
  </si>
  <si>
    <t>Seq #</t>
  </si>
  <si>
    <t>Select the month to see if cost is within normal range</t>
  </si>
  <si>
    <t>Monthly Invoice Amount $</t>
  </si>
  <si>
    <r>
      <rPr>
        <b/>
        <sz val="16"/>
        <color rgb="FF00B050"/>
        <rFont val="Calibri"/>
        <family val="2"/>
        <scheme val="minor"/>
      </rPr>
      <t>Green</t>
    </r>
    <r>
      <rPr>
        <b/>
        <sz val="16"/>
        <color theme="1"/>
        <rFont val="Calibri"/>
        <family val="2"/>
        <scheme val="minor"/>
      </rPr>
      <t xml:space="preserve"> = Validated, </t>
    </r>
    <r>
      <rPr>
        <b/>
        <sz val="16"/>
        <color rgb="FFFF0000"/>
        <rFont val="Calibri"/>
        <family val="2"/>
        <scheme val="minor"/>
      </rPr>
      <t>Red</t>
    </r>
    <r>
      <rPr>
        <b/>
        <sz val="16"/>
        <color theme="1"/>
        <rFont val="Calibri"/>
        <family val="2"/>
        <scheme val="minor"/>
      </rPr>
      <t xml:space="preserve"> = Not Validated</t>
    </r>
  </si>
  <si>
    <t>134 FSHSTANLEY RD #GS</t>
  </si>
  <si>
    <t xml:space="preserve">500-0020-902 </t>
  </si>
  <si>
    <t>300-3673-106</t>
  </si>
  <si>
    <t>1222 FSHHARNEY RD #PV</t>
  </si>
  <si>
    <t>JBSA - Fort Sam Houston CPS Invoice Validation</t>
  </si>
  <si>
    <t>300-3680-481</t>
  </si>
  <si>
    <t>300-3688-133</t>
  </si>
  <si>
    <t>300-3694-735</t>
  </si>
  <si>
    <t>3470 FSHSCOTT RD</t>
  </si>
  <si>
    <t>2-333296</t>
  </si>
  <si>
    <t>2-723762</t>
  </si>
  <si>
    <t>2-793035</t>
  </si>
  <si>
    <t>2-845849</t>
  </si>
  <si>
    <t>2-845835</t>
  </si>
  <si>
    <t>2-846171</t>
  </si>
  <si>
    <t>2-813738</t>
  </si>
  <si>
    <t>2-793935</t>
  </si>
  <si>
    <t>2-847851</t>
  </si>
  <si>
    <t>2-729436</t>
  </si>
  <si>
    <t>2-848014</t>
  </si>
  <si>
    <t>2-732139</t>
  </si>
  <si>
    <t>2-847321</t>
  </si>
  <si>
    <t>2-845312</t>
  </si>
  <si>
    <t>2-845836</t>
  </si>
  <si>
    <t>2-848777</t>
  </si>
  <si>
    <t>2-780984</t>
  </si>
  <si>
    <t>2-848675</t>
  </si>
  <si>
    <t>2-757456</t>
  </si>
  <si>
    <t>2-847850</t>
  </si>
  <si>
    <t>2-847807</t>
  </si>
  <si>
    <t>2-746335</t>
  </si>
  <si>
    <t>2-774409</t>
  </si>
  <si>
    <t>2-793213</t>
  </si>
  <si>
    <t>2-793118</t>
  </si>
  <si>
    <t>VIR0099</t>
  </si>
  <si>
    <t>2-848967</t>
  </si>
  <si>
    <t>VIR0079</t>
  </si>
  <si>
    <t>2-823190</t>
  </si>
  <si>
    <t>1-727612</t>
  </si>
  <si>
    <t>1-009303</t>
  </si>
  <si>
    <t>1-029979</t>
  </si>
  <si>
    <t>1-005934</t>
  </si>
  <si>
    <t>1-008189</t>
  </si>
  <si>
    <t>1-990909</t>
  </si>
  <si>
    <t>1-016326</t>
  </si>
  <si>
    <t>1-992137</t>
  </si>
  <si>
    <t>1-991114</t>
  </si>
  <si>
    <t>1-029931</t>
  </si>
  <si>
    <t>1-014095</t>
  </si>
  <si>
    <t>1-990877</t>
  </si>
  <si>
    <t>1-990812</t>
  </si>
  <si>
    <t>1-030669</t>
  </si>
  <si>
    <t>1-001437</t>
  </si>
  <si>
    <t>1-901304</t>
  </si>
  <si>
    <t>1-005339</t>
  </si>
  <si>
    <t>1-016980</t>
  </si>
  <si>
    <t>1-000349</t>
  </si>
  <si>
    <t>1-012975</t>
  </si>
  <si>
    <t>1-002226</t>
  </si>
  <si>
    <t>1-009175</t>
  </si>
  <si>
    <t>1-014896</t>
  </si>
  <si>
    <t>1-003900</t>
  </si>
  <si>
    <t>1-016217</t>
  </si>
  <si>
    <t>1-995245</t>
  </si>
  <si>
    <t>1-004664</t>
  </si>
  <si>
    <t>1-018150</t>
  </si>
  <si>
    <t>1-935579</t>
  </si>
  <si>
    <t>1-991164</t>
  </si>
  <si>
    <t>1-007429</t>
  </si>
  <si>
    <t>1-150008</t>
  </si>
  <si>
    <t>1-006014</t>
  </si>
  <si>
    <t>1-009820</t>
  </si>
  <si>
    <t>1-014083</t>
  </si>
  <si>
    <t>1-009842</t>
  </si>
  <si>
    <t>1-014123</t>
  </si>
  <si>
    <t>1-001041</t>
  </si>
  <si>
    <t>1-004126</t>
  </si>
  <si>
    <t>1-000554</t>
  </si>
  <si>
    <t>1-013998</t>
  </si>
  <si>
    <t>1-009358</t>
  </si>
  <si>
    <t>1-016298</t>
  </si>
  <si>
    <t>1-900430</t>
  </si>
  <si>
    <t>1-990066</t>
  </si>
  <si>
    <t>1-009253</t>
  </si>
  <si>
    <t>1-032272</t>
  </si>
  <si>
    <t>1-001337</t>
  </si>
  <si>
    <t>1-935331</t>
  </si>
  <si>
    <t>1-991187</t>
  </si>
  <si>
    <t>1-118552</t>
  </si>
  <si>
    <t>1-000219</t>
  </si>
  <si>
    <t>1-000769</t>
  </si>
  <si>
    <t>1-935466</t>
  </si>
  <si>
    <t>1-508488</t>
  </si>
  <si>
    <t>1-901354</t>
  </si>
  <si>
    <t>1-065080</t>
  </si>
  <si>
    <t>1-990046</t>
  </si>
  <si>
    <t>1-717100</t>
  </si>
  <si>
    <t>1-040327</t>
  </si>
  <si>
    <t>1-002994</t>
  </si>
  <si>
    <t>1-504757</t>
  </si>
  <si>
    <t>1-063426</t>
  </si>
  <si>
    <t>1-032216</t>
  </si>
  <si>
    <t>1-009777</t>
  </si>
  <si>
    <t>1-015496</t>
  </si>
  <si>
    <t>1-960227</t>
  </si>
  <si>
    <t>1-009755</t>
  </si>
  <si>
    <t>1-991045</t>
  </si>
  <si>
    <t>1-002628</t>
  </si>
  <si>
    <t>1-901040</t>
  </si>
  <si>
    <t>1-700958</t>
  </si>
  <si>
    <t>1-015009</t>
  </si>
  <si>
    <t>1-291951</t>
  </si>
  <si>
    <t>1-724111</t>
  </si>
  <si>
    <t>1-067022</t>
  </si>
  <si>
    <t>1-272000</t>
  </si>
  <si>
    <t>1-015998</t>
  </si>
  <si>
    <t>1-303106</t>
  </si>
  <si>
    <t>1-317343</t>
  </si>
  <si>
    <t>1-005984</t>
  </si>
  <si>
    <t>1-006583</t>
  </si>
  <si>
    <t>1-901347</t>
  </si>
  <si>
    <t>1-901384</t>
  </si>
  <si>
    <t>1-954129</t>
  </si>
  <si>
    <t>1-009012</t>
  </si>
  <si>
    <t>1-703794</t>
  </si>
  <si>
    <t>1-900619</t>
  </si>
  <si>
    <t>1-003813</t>
  </si>
  <si>
    <t>1-001412</t>
  </si>
  <si>
    <t>1-991255</t>
  </si>
  <si>
    <t>1-000261</t>
  </si>
  <si>
    <t>1-009345</t>
  </si>
  <si>
    <t>1-992307</t>
  </si>
  <si>
    <t>1-000119</t>
  </si>
  <si>
    <t>1-993750</t>
  </si>
  <si>
    <t>1-000538</t>
  </si>
  <si>
    <t>1-013833</t>
  </si>
  <si>
    <t>1-993715</t>
  </si>
  <si>
    <t>1-004292</t>
  </si>
  <si>
    <t>1-029074</t>
  </si>
  <si>
    <t>1-992280</t>
  </si>
  <si>
    <t>1-000527</t>
  </si>
  <si>
    <t>1-000020</t>
  </si>
  <si>
    <t>1-031057</t>
  </si>
  <si>
    <t>1-901345</t>
  </si>
  <si>
    <t>1-009208</t>
  </si>
  <si>
    <t>1-258219</t>
  </si>
  <si>
    <t>1-900014</t>
  </si>
  <si>
    <t>1-001830</t>
  </si>
  <si>
    <t>1-935528</t>
  </si>
  <si>
    <t>1-714811</t>
  </si>
  <si>
    <t>1-001985</t>
  </si>
  <si>
    <t>1-002072</t>
  </si>
  <si>
    <t>1-013760</t>
  </si>
  <si>
    <t>1-002352</t>
  </si>
  <si>
    <t>1-044908</t>
  </si>
  <si>
    <t>1-701690</t>
  </si>
  <si>
    <t>1-004207</t>
  </si>
  <si>
    <t>1-954053</t>
  </si>
  <si>
    <t>1-704742</t>
  </si>
  <si>
    <t>1-009975</t>
  </si>
  <si>
    <t>1-095073</t>
  </si>
  <si>
    <t>1-006665</t>
  </si>
  <si>
    <t>1-507272</t>
  </si>
  <si>
    <t>1-012027</t>
  </si>
  <si>
    <t>1-722008</t>
  </si>
  <si>
    <t>1-276343</t>
  </si>
  <si>
    <t>1-006891</t>
  </si>
  <si>
    <t>1-247717</t>
  </si>
  <si>
    <t>1-006254</t>
  </si>
  <si>
    <t>1-014170</t>
  </si>
  <si>
    <t>1-006708</t>
  </si>
  <si>
    <t>1-005600</t>
  </si>
  <si>
    <t>1-015428</t>
  </si>
  <si>
    <t>1-990025</t>
  </si>
  <si>
    <t>1-007310</t>
  </si>
  <si>
    <t>1-008219</t>
  </si>
  <si>
    <t>1-001787</t>
  </si>
  <si>
    <t>1-991128</t>
  </si>
  <si>
    <t>1-015723</t>
  </si>
  <si>
    <t>1-031958</t>
  </si>
  <si>
    <t>1-030843</t>
  </si>
  <si>
    <t>1-309474</t>
  </si>
  <si>
    <t>1-722488</t>
  </si>
  <si>
    <t>1-016461</t>
  </si>
  <si>
    <t>1-991456</t>
  </si>
  <si>
    <t>1-009409</t>
  </si>
  <si>
    <t>1-003530</t>
  </si>
  <si>
    <t>1-008444</t>
  </si>
  <si>
    <t>1-010777</t>
  </si>
  <si>
    <t>1-010768</t>
  </si>
  <si>
    <t>1-002486</t>
  </si>
  <si>
    <t>1-995225</t>
  </si>
  <si>
    <t>1-009785</t>
  </si>
  <si>
    <t>1-029006</t>
  </si>
  <si>
    <t>1-901134</t>
  </si>
  <si>
    <t>1-992249</t>
  </si>
  <si>
    <t>1-000571</t>
  </si>
  <si>
    <t>1-992174</t>
  </si>
  <si>
    <t>1-992108</t>
  </si>
  <si>
    <t>1-935551</t>
  </si>
  <si>
    <t>1-005921</t>
  </si>
  <si>
    <t>1-009116</t>
  </si>
  <si>
    <t>1-008530</t>
  </si>
  <si>
    <t>1-991163</t>
  </si>
  <si>
    <t>1-009000</t>
  </si>
  <si>
    <t>1-000999</t>
  </si>
  <si>
    <t>1-032270</t>
  </si>
  <si>
    <t>1-014354</t>
  </si>
  <si>
    <t>2-848066</t>
  </si>
  <si>
    <t>2-849322</t>
  </si>
  <si>
    <t>2-604853</t>
  </si>
  <si>
    <t>2-674343</t>
  </si>
  <si>
    <t>2-848874</t>
  </si>
  <si>
    <t>2-584319</t>
  </si>
  <si>
    <t>2-848902</t>
  </si>
  <si>
    <t>2-706203</t>
  </si>
  <si>
    <t>2-793194</t>
  </si>
  <si>
    <t>2-831073</t>
  </si>
  <si>
    <t>2-848521</t>
  </si>
  <si>
    <t>2-819136</t>
  </si>
  <si>
    <t>2-550889</t>
  </si>
  <si>
    <t>2-849041</t>
  </si>
  <si>
    <t>2-848101</t>
  </si>
  <si>
    <t>2-848072</t>
  </si>
  <si>
    <t>2-848534</t>
  </si>
  <si>
    <t>2-847743</t>
  </si>
  <si>
    <t>2-848531</t>
  </si>
  <si>
    <t>2-819042</t>
  </si>
  <si>
    <t>2-847786</t>
  </si>
  <si>
    <t>2-762794</t>
  </si>
  <si>
    <t>2-846005</t>
  </si>
  <si>
    <t>2-705417</t>
  </si>
  <si>
    <t>2-812602</t>
  </si>
  <si>
    <t>2-823512</t>
  </si>
  <si>
    <t>2-793183</t>
  </si>
  <si>
    <t>2-849506</t>
  </si>
  <si>
    <t>1-006701</t>
  </si>
  <si>
    <t>Old Meter #
May 2015</t>
  </si>
  <si>
    <t>New Meter #
Mar 2016</t>
  </si>
  <si>
    <t>Number of Accounts</t>
  </si>
  <si>
    <t>(blank)</t>
  </si>
  <si>
    <t>Base</t>
  </si>
  <si>
    <t>Contract Acct</t>
  </si>
  <si>
    <t>Premise</t>
  </si>
  <si>
    <t>Bus Partner</t>
  </si>
  <si>
    <t>MeterReadingUnit</t>
  </si>
  <si>
    <t>NumberForMobileDataEntry</t>
  </si>
  <si>
    <t>InstallationDate</t>
  </si>
  <si>
    <t>AdvancedMeteringSystem</t>
  </si>
  <si>
    <t>Camp Bullis</t>
  </si>
  <si>
    <t>3000424343</t>
  </si>
  <si>
    <t>618862</t>
  </si>
  <si>
    <t>105515018</t>
  </si>
  <si>
    <t>1827305</t>
  </si>
  <si>
    <t>008</t>
  </si>
  <si>
    <t>4374467</t>
  </si>
  <si>
    <t/>
  </si>
  <si>
    <t>3000424351</t>
  </si>
  <si>
    <t>618873</t>
  </si>
  <si>
    <t>1827300</t>
  </si>
  <si>
    <t>2333296</t>
  </si>
  <si>
    <t>3000424355</t>
  </si>
  <si>
    <t>618879</t>
  </si>
  <si>
    <t>4408116</t>
  </si>
  <si>
    <t>3000424358</t>
  </si>
  <si>
    <t>618911</t>
  </si>
  <si>
    <t>2723762</t>
  </si>
  <si>
    <t>3000424366</t>
  </si>
  <si>
    <t>618926</t>
  </si>
  <si>
    <t>6301880</t>
  </si>
  <si>
    <t>3001401926</t>
  </si>
  <si>
    <t>785767</t>
  </si>
  <si>
    <t>6301660</t>
  </si>
  <si>
    <t>3001401938</t>
  </si>
  <si>
    <t>756003</t>
  </si>
  <si>
    <t>6162306</t>
  </si>
  <si>
    <t>3001401942</t>
  </si>
  <si>
    <t>757601</t>
  </si>
  <si>
    <t>6301869</t>
  </si>
  <si>
    <t>3001401946</t>
  </si>
  <si>
    <t>757602</t>
  </si>
  <si>
    <t>4008394</t>
  </si>
  <si>
    <t>3001401959</t>
  </si>
  <si>
    <t>756005</t>
  </si>
  <si>
    <t>4027033</t>
  </si>
  <si>
    <t>3001401966</t>
  </si>
  <si>
    <t>750671</t>
  </si>
  <si>
    <t>2845849</t>
  </si>
  <si>
    <t>3001401968</t>
  </si>
  <si>
    <t>750673</t>
  </si>
  <si>
    <t>4008557</t>
  </si>
  <si>
    <t>3001401971</t>
  </si>
  <si>
    <t>750674</t>
  </si>
  <si>
    <t>4409234</t>
  </si>
  <si>
    <t>3001401974</t>
  </si>
  <si>
    <t>750677</t>
  </si>
  <si>
    <t>4027983</t>
  </si>
  <si>
    <t>3001401979</t>
  </si>
  <si>
    <t>750679</t>
  </si>
  <si>
    <t>4008551</t>
  </si>
  <si>
    <t>3001401981</t>
  </si>
  <si>
    <t>750681</t>
  </si>
  <si>
    <t>4028110</t>
  </si>
  <si>
    <t>3001402081</t>
  </si>
  <si>
    <t>750685</t>
  </si>
  <si>
    <t>6301649</t>
  </si>
  <si>
    <t>3001402085</t>
  </si>
  <si>
    <t>750686</t>
  </si>
  <si>
    <t>6301648</t>
  </si>
  <si>
    <t>3001402094</t>
  </si>
  <si>
    <t>750688</t>
  </si>
  <si>
    <t>4008370</t>
  </si>
  <si>
    <t>3001402503</t>
  </si>
  <si>
    <t>750690</t>
  </si>
  <si>
    <t>2845835</t>
  </si>
  <si>
    <t>3001402505</t>
  </si>
  <si>
    <t>750691</t>
  </si>
  <si>
    <t>4008388</t>
  </si>
  <si>
    <t>3001402507</t>
  </si>
  <si>
    <t>755203</t>
  </si>
  <si>
    <t>2846171</t>
  </si>
  <si>
    <t>3001402514</t>
  </si>
  <si>
    <t>755206</t>
  </si>
  <si>
    <t>6246570</t>
  </si>
  <si>
    <t>3001402524</t>
  </si>
  <si>
    <t>755207</t>
  </si>
  <si>
    <t>6301679</t>
  </si>
  <si>
    <t>3001402527</t>
  </si>
  <si>
    <t>755208</t>
  </si>
  <si>
    <t>6301678</t>
  </si>
  <si>
    <t>3001402530</t>
  </si>
  <si>
    <t>755209</t>
  </si>
  <si>
    <t>4028011</t>
  </si>
  <si>
    <t>3001402536</t>
  </si>
  <si>
    <t>751314</t>
  </si>
  <si>
    <t>4247497</t>
  </si>
  <si>
    <t>3001402538</t>
  </si>
  <si>
    <t>791349</t>
  </si>
  <si>
    <t>2847851</t>
  </si>
  <si>
    <t>3001402541</t>
  </si>
  <si>
    <t>751316</t>
  </si>
  <si>
    <t>6301723</t>
  </si>
  <si>
    <t>3001402543</t>
  </si>
  <si>
    <t>786254</t>
  </si>
  <si>
    <t>6301682</t>
  </si>
  <si>
    <t>3001402577</t>
  </si>
  <si>
    <t>751317</t>
  </si>
  <si>
    <t>6301662</t>
  </si>
  <si>
    <t>3001402780</t>
  </si>
  <si>
    <t>786255</t>
  </si>
  <si>
    <t>4347336</t>
  </si>
  <si>
    <t>3001405304</t>
  </si>
  <si>
    <t>786256</t>
  </si>
  <si>
    <t>6301661</t>
  </si>
  <si>
    <t>3001405307</t>
  </si>
  <si>
    <t>786257</t>
  </si>
  <si>
    <t>4293964</t>
  </si>
  <si>
    <t>3001405318</t>
  </si>
  <si>
    <t>786258</t>
  </si>
  <si>
    <t>6301663</t>
  </si>
  <si>
    <t>3001405320</t>
  </si>
  <si>
    <t>751320</t>
  </si>
  <si>
    <t>6301868</t>
  </si>
  <si>
    <t>3001405322</t>
  </si>
  <si>
    <t>751321</t>
  </si>
  <si>
    <t>6301681</t>
  </si>
  <si>
    <t>3001405324</t>
  </si>
  <si>
    <t>751322</t>
  </si>
  <si>
    <t>6301683</t>
  </si>
  <si>
    <t>3001405326</t>
  </si>
  <si>
    <t>757604</t>
  </si>
  <si>
    <t>6301644</t>
  </si>
  <si>
    <t>3001405327</t>
  </si>
  <si>
    <t>791500</t>
  </si>
  <si>
    <t>6301720</t>
  </si>
  <si>
    <t>3001405329</t>
  </si>
  <si>
    <t>791501</t>
  </si>
  <si>
    <t>4293999</t>
  </si>
  <si>
    <t>3001405330</t>
  </si>
  <si>
    <t>791503</t>
  </si>
  <si>
    <t>4294015</t>
  </si>
  <si>
    <t>3001405331</t>
  </si>
  <si>
    <t>791504</t>
  </si>
  <si>
    <t>6345679</t>
  </si>
  <si>
    <t>3001405334</t>
  </si>
  <si>
    <t>791505</t>
  </si>
  <si>
    <t>6301722</t>
  </si>
  <si>
    <t>3001405335</t>
  </si>
  <si>
    <t>791506</t>
  </si>
  <si>
    <t>6191994</t>
  </si>
  <si>
    <t>3001405337</t>
  </si>
  <si>
    <t>791507</t>
  </si>
  <si>
    <t>4383013</t>
  </si>
  <si>
    <t>3001405338</t>
  </si>
  <si>
    <t>783220</t>
  </si>
  <si>
    <t>6301721</t>
  </si>
  <si>
    <t>3001405342</t>
  </si>
  <si>
    <t>783221</t>
  </si>
  <si>
    <t>6301646</t>
  </si>
  <si>
    <t>3001405346</t>
  </si>
  <si>
    <t>783222</t>
  </si>
  <si>
    <t>6301647</t>
  </si>
  <si>
    <t>3001405352</t>
  </si>
  <si>
    <t>751324</t>
  </si>
  <si>
    <t>6301645</t>
  </si>
  <si>
    <t>3001405765</t>
  </si>
  <si>
    <t>751331</t>
  </si>
  <si>
    <t>4028035</t>
  </si>
  <si>
    <t>3001405771</t>
  </si>
  <si>
    <t>755226</t>
  </si>
  <si>
    <t>2848014</t>
  </si>
  <si>
    <t>3001405774</t>
  </si>
  <si>
    <t>755227</t>
  </si>
  <si>
    <t>4583259</t>
  </si>
  <si>
    <t>3001405779</t>
  </si>
  <si>
    <t>751332</t>
  </si>
  <si>
    <t>4409279</t>
  </si>
  <si>
    <t>3001405780</t>
  </si>
  <si>
    <t>789633</t>
  </si>
  <si>
    <t>4552713</t>
  </si>
  <si>
    <t>3001405787</t>
  </si>
  <si>
    <t>788032</t>
  </si>
  <si>
    <t>4552712</t>
  </si>
  <si>
    <t>3001405788</t>
  </si>
  <si>
    <t>755228</t>
  </si>
  <si>
    <t>4027982</t>
  </si>
  <si>
    <t>3001405790</t>
  </si>
  <si>
    <t>751333</t>
  </si>
  <si>
    <t>4026610</t>
  </si>
  <si>
    <t>3001405792</t>
  </si>
  <si>
    <t>751334</t>
  </si>
  <si>
    <t>4027998</t>
  </si>
  <si>
    <t>3001405794</t>
  </si>
  <si>
    <t>751335</t>
  </si>
  <si>
    <t>4027996</t>
  </si>
  <si>
    <t>3001405795</t>
  </si>
  <si>
    <t>751336</t>
  </si>
  <si>
    <t>4027986</t>
  </si>
  <si>
    <t>3001405798</t>
  </si>
  <si>
    <t>791499</t>
  </si>
  <si>
    <t>6301872</t>
  </si>
  <si>
    <t>3001405815</t>
  </si>
  <si>
    <t>757609</t>
  </si>
  <si>
    <t>6246716</t>
  </si>
  <si>
    <t>3001405816</t>
  </si>
  <si>
    <t>757610</t>
  </si>
  <si>
    <t>6246718</t>
  </si>
  <si>
    <t>3001405819</t>
  </si>
  <si>
    <t>786438</t>
  </si>
  <si>
    <t>6301925</t>
  </si>
  <si>
    <t>3001405823</t>
  </si>
  <si>
    <t>757611</t>
  </si>
  <si>
    <t>6301926</t>
  </si>
  <si>
    <t>3001405826</t>
  </si>
  <si>
    <t>757612</t>
  </si>
  <si>
    <t>6301924</t>
  </si>
  <si>
    <t>3001405833</t>
  </si>
  <si>
    <t>757613</t>
  </si>
  <si>
    <t>6301927</t>
  </si>
  <si>
    <t>3001405834</t>
  </si>
  <si>
    <t>757614</t>
  </si>
  <si>
    <t>6246715</t>
  </si>
  <si>
    <t>3001405839</t>
  </si>
  <si>
    <t>757616</t>
  </si>
  <si>
    <t>4028032</t>
  </si>
  <si>
    <t>3001405841</t>
  </si>
  <si>
    <t>787294</t>
  </si>
  <si>
    <t>4027220</t>
  </si>
  <si>
    <t>3001405849</t>
  </si>
  <si>
    <t>787295</t>
  </si>
  <si>
    <t>4375667</t>
  </si>
  <si>
    <t>3001405851</t>
  </si>
  <si>
    <t>757618</t>
  </si>
  <si>
    <t>4574183</t>
  </si>
  <si>
    <t>3001406001</t>
  </si>
  <si>
    <t>833694</t>
  </si>
  <si>
    <t>6302568</t>
  </si>
  <si>
    <t>3001406006</t>
  </si>
  <si>
    <t>785769</t>
  </si>
  <si>
    <t>6301671</t>
  </si>
  <si>
    <t>3001406008</t>
  </si>
  <si>
    <t>755221</t>
  </si>
  <si>
    <t>4028103</t>
  </si>
  <si>
    <t>3001406009</t>
  </si>
  <si>
    <t>751328</t>
  </si>
  <si>
    <t>6301914</t>
  </si>
  <si>
    <t>3001406021</t>
  </si>
  <si>
    <t>755222</t>
  </si>
  <si>
    <t>2845836</t>
  </si>
  <si>
    <t>3001406022</t>
  </si>
  <si>
    <t>792605</t>
  </si>
  <si>
    <t>4008539</t>
  </si>
  <si>
    <t>3001406026</t>
  </si>
  <si>
    <t>852897</t>
  </si>
  <si>
    <t>4088822</t>
  </si>
  <si>
    <t>3001406027</t>
  </si>
  <si>
    <t>755223</t>
  </si>
  <si>
    <t>6301715</t>
  </si>
  <si>
    <t>3001406029</t>
  </si>
  <si>
    <t>755224</t>
  </si>
  <si>
    <t>6301650</t>
  </si>
  <si>
    <t>3001406031</t>
  </si>
  <si>
    <t>785768</t>
  </si>
  <si>
    <t>4007241</t>
  </si>
  <si>
    <t>3001406032</t>
  </si>
  <si>
    <t>788034</t>
  </si>
  <si>
    <t>4294228</t>
  </si>
  <si>
    <t>3001406034</t>
  </si>
  <si>
    <t>755225</t>
  </si>
  <si>
    <t>4409430</t>
  </si>
  <si>
    <t>3001406295</t>
  </si>
  <si>
    <t>751358</t>
  </si>
  <si>
    <t>4027161</t>
  </si>
  <si>
    <t>3001406298</t>
  </si>
  <si>
    <t>786431</t>
  </si>
  <si>
    <t>6301915</t>
  </si>
  <si>
    <t>3001406299</t>
  </si>
  <si>
    <t>786443</t>
  </si>
  <si>
    <t>4026731</t>
  </si>
  <si>
    <t>3001406501</t>
  </si>
  <si>
    <t>786261</t>
  </si>
  <si>
    <t>4246920</t>
  </si>
  <si>
    <t>3001406502</t>
  </si>
  <si>
    <t>755229</t>
  </si>
  <si>
    <t>6301704</t>
  </si>
  <si>
    <t>3001406504</t>
  </si>
  <si>
    <t>751338</t>
  </si>
  <si>
    <t>4028320</t>
  </si>
  <si>
    <t>3001406505</t>
  </si>
  <si>
    <t>755234</t>
  </si>
  <si>
    <t>2780984</t>
  </si>
  <si>
    <t>3001406509</t>
  </si>
  <si>
    <t>756002</t>
  </si>
  <si>
    <t>6301714</t>
  </si>
  <si>
    <t>3001406511</t>
  </si>
  <si>
    <t>751345</t>
  </si>
  <si>
    <t>6301706</t>
  </si>
  <si>
    <t>3001406512</t>
  </si>
  <si>
    <t>751346</t>
  </si>
  <si>
    <t>4007187</t>
  </si>
  <si>
    <t>3001406516</t>
  </si>
  <si>
    <t>786260</t>
  </si>
  <si>
    <t>4574545</t>
  </si>
  <si>
    <t>3001406518</t>
  </si>
  <si>
    <t>751347</t>
  </si>
  <si>
    <t>6301726</t>
  </si>
  <si>
    <t>3001406521</t>
  </si>
  <si>
    <t>751348</t>
  </si>
  <si>
    <t>6301724</t>
  </si>
  <si>
    <t>3001406522</t>
  </si>
  <si>
    <t>751349</t>
  </si>
  <si>
    <t>6301657</t>
  </si>
  <si>
    <t>3001406524</t>
  </si>
  <si>
    <t>751351</t>
  </si>
  <si>
    <t>6301727</t>
  </si>
  <si>
    <t>3001406525</t>
  </si>
  <si>
    <t>751354</t>
  </si>
  <si>
    <t>4027178</t>
  </si>
  <si>
    <t>3001406532</t>
  </si>
  <si>
    <t>751356</t>
  </si>
  <si>
    <t>6301707</t>
  </si>
  <si>
    <t>3001406701</t>
  </si>
  <si>
    <t>751359</t>
  </si>
  <si>
    <t>6301920</t>
  </si>
  <si>
    <t>3001406702</t>
  </si>
  <si>
    <t>751361</t>
  </si>
  <si>
    <t>6301921</t>
  </si>
  <si>
    <t>3001406703</t>
  </si>
  <si>
    <t>751362</t>
  </si>
  <si>
    <t>6301923</t>
  </si>
  <si>
    <t>3001406705</t>
  </si>
  <si>
    <t>751364</t>
  </si>
  <si>
    <t>6301922</t>
  </si>
  <si>
    <t>3001406716</t>
  </si>
  <si>
    <t>786432</t>
  </si>
  <si>
    <t>6301659</t>
  </si>
  <si>
    <t>3001406718</t>
  </si>
  <si>
    <t>757620</t>
  </si>
  <si>
    <t>6301881</t>
  </si>
  <si>
    <t>3001406719</t>
  </si>
  <si>
    <t>757621</t>
  </si>
  <si>
    <t>6301883</t>
  </si>
  <si>
    <t>3001406722</t>
  </si>
  <si>
    <t>788035</t>
  </si>
  <si>
    <t>4374231</t>
  </si>
  <si>
    <t>3001406731</t>
  </si>
  <si>
    <t>786444</t>
  </si>
  <si>
    <t>6301870</t>
  </si>
  <si>
    <t>3001407604</t>
  </si>
  <si>
    <t>755205</t>
  </si>
  <si>
    <t>6246567</t>
  </si>
  <si>
    <t>3001407614</t>
  </si>
  <si>
    <t>757615</t>
  </si>
  <si>
    <t>6301871</t>
  </si>
  <si>
    <t>3001408106</t>
  </si>
  <si>
    <t>786437</t>
  </si>
  <si>
    <t>6301651</t>
  </si>
  <si>
    <t>3001408113</t>
  </si>
  <si>
    <t>750683</t>
  </si>
  <si>
    <t>4028111</t>
  </si>
  <si>
    <t>3001408118</t>
  </si>
  <si>
    <t>751350</t>
  </si>
  <si>
    <t>2847850</t>
  </si>
  <si>
    <t>3001542846</t>
  </si>
  <si>
    <t>878600</t>
  </si>
  <si>
    <t>4089316</t>
  </si>
  <si>
    <t>3001596169</t>
  </si>
  <si>
    <t>876938</t>
  </si>
  <si>
    <t>4089120</t>
  </si>
  <si>
    <t>3001615917</t>
  </si>
  <si>
    <t>879431</t>
  </si>
  <si>
    <t>4247305</t>
  </si>
  <si>
    <t>3001631122</t>
  </si>
  <si>
    <t>874448</t>
  </si>
  <si>
    <t>6301725</t>
  </si>
  <si>
    <t>3001659930</t>
  </si>
  <si>
    <t>755237</t>
  </si>
  <si>
    <t>6301680</t>
  </si>
  <si>
    <t>3001686559</t>
  </si>
  <si>
    <t>788031</t>
  </si>
  <si>
    <t>4247141</t>
  </si>
  <si>
    <t>3001687368</t>
  </si>
  <si>
    <t>828864</t>
  </si>
  <si>
    <t>6302538</t>
  </si>
  <si>
    <t>3001687369</t>
  </si>
  <si>
    <t>827756</t>
  </si>
  <si>
    <t>4008945</t>
  </si>
  <si>
    <t>3001690791</t>
  </si>
  <si>
    <t>851587</t>
  </si>
  <si>
    <t>4009300</t>
  </si>
  <si>
    <t>3001690793</t>
  </si>
  <si>
    <t>851588</t>
  </si>
  <si>
    <t>6246724</t>
  </si>
  <si>
    <t>3001690794</t>
  </si>
  <si>
    <t>851589</t>
  </si>
  <si>
    <t>6246725</t>
  </si>
  <si>
    <t>3001690796</t>
  </si>
  <si>
    <t>851590</t>
  </si>
  <si>
    <t>6246726</t>
  </si>
  <si>
    <t>3001690797</t>
  </si>
  <si>
    <t>851591</t>
  </si>
  <si>
    <t>6301708</t>
  </si>
  <si>
    <t>3001690798</t>
  </si>
  <si>
    <t>851592</t>
  </si>
  <si>
    <t>6301710</t>
  </si>
  <si>
    <t>3001691300</t>
  </si>
  <si>
    <t>851593</t>
  </si>
  <si>
    <t>6301711</t>
  </si>
  <si>
    <t>3001691302</t>
  </si>
  <si>
    <t>851594</t>
  </si>
  <si>
    <t>6301709</t>
  </si>
  <si>
    <t>3001691303</t>
  </si>
  <si>
    <t>851595</t>
  </si>
  <si>
    <t>6301640</t>
  </si>
  <si>
    <t>3001691305</t>
  </si>
  <si>
    <t>851596</t>
  </si>
  <si>
    <t>6301731</t>
  </si>
  <si>
    <t>3001691307</t>
  </si>
  <si>
    <t>852556</t>
  </si>
  <si>
    <t>6301728</t>
  </si>
  <si>
    <t>3001691309</t>
  </si>
  <si>
    <t>852557</t>
  </si>
  <si>
    <t>6301730</t>
  </si>
  <si>
    <t>3001691312</t>
  </si>
  <si>
    <t>852558</t>
  </si>
  <si>
    <t>6301729</t>
  </si>
  <si>
    <t>3001691313</t>
  </si>
  <si>
    <t>852559</t>
  </si>
  <si>
    <t>6301658</t>
  </si>
  <si>
    <t>3001691314</t>
  </si>
  <si>
    <t>852560</t>
  </si>
  <si>
    <t>6246723</t>
  </si>
  <si>
    <t>3001811089</t>
  </si>
  <si>
    <t>751337</t>
  </si>
  <si>
    <t>4246955</t>
  </si>
  <si>
    <t>3001821843</t>
  </si>
  <si>
    <t>248909</t>
  </si>
  <si>
    <t>4067146</t>
  </si>
  <si>
    <t>3001837202</t>
  </si>
  <si>
    <t>927390</t>
  </si>
  <si>
    <t>4247447</t>
  </si>
  <si>
    <t>3001902365</t>
  </si>
  <si>
    <t>827755</t>
  </si>
  <si>
    <t>2847807</t>
  </si>
  <si>
    <t>3001902663</t>
  </si>
  <si>
    <t>826938</t>
  </si>
  <si>
    <t>6321071</t>
  </si>
  <si>
    <t>3001984575</t>
  </si>
  <si>
    <t>951292</t>
  </si>
  <si>
    <t>4253388</t>
  </si>
  <si>
    <t>3002037591</t>
  </si>
  <si>
    <t>757619</t>
  </si>
  <si>
    <t>6321068</t>
  </si>
  <si>
    <t>3002037592</t>
  </si>
  <si>
    <t>968254</t>
  </si>
  <si>
    <t>6301656</t>
  </si>
  <si>
    <t>3002056078</t>
  </si>
  <si>
    <t>971746</t>
  </si>
  <si>
    <t>4278920</t>
  </si>
  <si>
    <t>3002139207</t>
  </si>
  <si>
    <t>970806</t>
  </si>
  <si>
    <t>4273345</t>
  </si>
  <si>
    <t>3002156710</t>
  </si>
  <si>
    <t>751313</t>
  </si>
  <si>
    <t>4247495</t>
  </si>
  <si>
    <t>3002277156</t>
  </si>
  <si>
    <t>755204</t>
  </si>
  <si>
    <t>6246569</t>
  </si>
  <si>
    <t>3002335213</t>
  </si>
  <si>
    <t>933583</t>
  </si>
  <si>
    <t>6321070</t>
  </si>
  <si>
    <t>3002361699</t>
  </si>
  <si>
    <t>983094</t>
  </si>
  <si>
    <t>2793213</t>
  </si>
  <si>
    <t>3002362505</t>
  </si>
  <si>
    <t>987835</t>
  </si>
  <si>
    <t>4273346</t>
  </si>
  <si>
    <t>3002362506</t>
  </si>
  <si>
    <t>987836</t>
  </si>
  <si>
    <t>2793118</t>
  </si>
  <si>
    <t>3002385286</t>
  </si>
  <si>
    <t>982755</t>
  </si>
  <si>
    <t>6301705</t>
  </si>
  <si>
    <t>3002388349</t>
  </si>
  <si>
    <t>1005583</t>
  </si>
  <si>
    <t>4273397</t>
  </si>
  <si>
    <t>3002486378</t>
  </si>
  <si>
    <t>896118</t>
  </si>
  <si>
    <t>4247015</t>
  </si>
  <si>
    <t>3002526991</t>
  </si>
  <si>
    <t>1010202</t>
  </si>
  <si>
    <t>4345151</t>
  </si>
  <si>
    <t>3002526993</t>
  </si>
  <si>
    <t>1010203</t>
  </si>
  <si>
    <t>4347624</t>
  </si>
  <si>
    <t>3002589112</t>
  </si>
  <si>
    <t>750689</t>
  </si>
  <si>
    <t>4337088</t>
  </si>
  <si>
    <t>3002683389</t>
  </si>
  <si>
    <t>1025125</t>
  </si>
  <si>
    <t>4374314</t>
  </si>
  <si>
    <t>3002683395</t>
  </si>
  <si>
    <t>755210</t>
  </si>
  <si>
    <t>4088846</t>
  </si>
  <si>
    <t>3002683399</t>
  </si>
  <si>
    <t>755211</t>
  </si>
  <si>
    <t>4088849</t>
  </si>
  <si>
    <t>3002683802</t>
  </si>
  <si>
    <t>755212</t>
  </si>
  <si>
    <t>4088850</t>
  </si>
  <si>
    <t>3002683804</t>
  </si>
  <si>
    <t>755213</t>
  </si>
  <si>
    <t>4088845</t>
  </si>
  <si>
    <t>3002683807</t>
  </si>
  <si>
    <t>755214</t>
  </si>
  <si>
    <t>4088855</t>
  </si>
  <si>
    <t>3002683809</t>
  </si>
  <si>
    <t>755215</t>
  </si>
  <si>
    <t>4088848</t>
  </si>
  <si>
    <t>3002683810</t>
  </si>
  <si>
    <t>755216</t>
  </si>
  <si>
    <t>4088854</t>
  </si>
  <si>
    <t>3002683814</t>
  </si>
  <si>
    <t>755217</t>
  </si>
  <si>
    <t>4088847</t>
  </si>
  <si>
    <t>3002683823</t>
  </si>
  <si>
    <t>852735</t>
  </si>
  <si>
    <t>6301713</t>
  </si>
  <si>
    <t>3002683824</t>
  </si>
  <si>
    <t>751315</t>
  </si>
  <si>
    <t>6246568</t>
  </si>
  <si>
    <t>3002683827</t>
  </si>
  <si>
    <t>787296</t>
  </si>
  <si>
    <t>6301676</t>
  </si>
  <si>
    <t>3002683828</t>
  </si>
  <si>
    <t>841247</t>
  </si>
  <si>
    <t>6301677</t>
  </si>
  <si>
    <t>3002683829</t>
  </si>
  <si>
    <t>785770</t>
  </si>
  <si>
    <t>6301875</t>
  </si>
  <si>
    <t>3002683830</t>
  </si>
  <si>
    <t>858333</t>
  </si>
  <si>
    <t>4088955</t>
  </si>
  <si>
    <t>3002683832</t>
  </si>
  <si>
    <t>869416</t>
  </si>
  <si>
    <t>4089101</t>
  </si>
  <si>
    <t>3002683833</t>
  </si>
  <si>
    <t>1001980</t>
  </si>
  <si>
    <t>4327341</t>
  </si>
  <si>
    <t>3002773997</t>
  </si>
  <si>
    <t>987815</t>
  </si>
  <si>
    <t>6322462</t>
  </si>
  <si>
    <t>3002825105</t>
  </si>
  <si>
    <t>1024073</t>
  </si>
  <si>
    <t>4347684</t>
  </si>
  <si>
    <t>3002825106</t>
  </si>
  <si>
    <t>1024074</t>
  </si>
  <si>
    <t>4347683</t>
  </si>
  <si>
    <t>3002856825</t>
  </si>
  <si>
    <t>1031585</t>
  </si>
  <si>
    <t>4089721</t>
  </si>
  <si>
    <t>3002856828</t>
  </si>
  <si>
    <t>1031586</t>
  </si>
  <si>
    <t>4373925</t>
  </si>
  <si>
    <t>3002856829</t>
  </si>
  <si>
    <t>1031451</t>
  </si>
  <si>
    <t>4374176</t>
  </si>
  <si>
    <t>3002856830</t>
  </si>
  <si>
    <t>1040204</t>
  </si>
  <si>
    <t>4383022</t>
  </si>
  <si>
    <t>3002857331</t>
  </si>
  <si>
    <t>1042652</t>
  </si>
  <si>
    <t>4367467</t>
  </si>
  <si>
    <t>3002884779</t>
  </si>
  <si>
    <t>1044068</t>
  </si>
  <si>
    <t>4382983</t>
  </si>
  <si>
    <t>3002897266</t>
  </si>
  <si>
    <t>1008294</t>
  </si>
  <si>
    <t>4336831</t>
  </si>
  <si>
    <t>3002897267</t>
  </si>
  <si>
    <t>1008296</t>
  </si>
  <si>
    <t>4327681</t>
  </si>
  <si>
    <t>3002897268</t>
  </si>
  <si>
    <t>1008297</t>
  </si>
  <si>
    <t>4327722</t>
  </si>
  <si>
    <t>3002897270</t>
  </si>
  <si>
    <t>1008299</t>
  </si>
  <si>
    <t>4327308</t>
  </si>
  <si>
    <t>3002897271</t>
  </si>
  <si>
    <t>1008295</t>
  </si>
  <si>
    <t>4327679</t>
  </si>
  <si>
    <t>3002897273</t>
  </si>
  <si>
    <t>1008298</t>
  </si>
  <si>
    <t>4327583</t>
  </si>
  <si>
    <t>3002897275</t>
  </si>
  <si>
    <t>1011958</t>
  </si>
  <si>
    <t>4327727</t>
  </si>
  <si>
    <t>3002897281</t>
  </si>
  <si>
    <t>1008293</t>
  </si>
  <si>
    <t>4327678</t>
  </si>
  <si>
    <t>3002897283</t>
  </si>
  <si>
    <t>1008300</t>
  </si>
  <si>
    <t>4273353</t>
  </si>
  <si>
    <t>3002897285</t>
  </si>
  <si>
    <t>1004378</t>
  </si>
  <si>
    <t>4336835</t>
  </si>
  <si>
    <t>3002897487</t>
  </si>
  <si>
    <t>1008301</t>
  </si>
  <si>
    <t>4574166</t>
  </si>
  <si>
    <t>3002897488</t>
  </si>
  <si>
    <t>1011956</t>
  </si>
  <si>
    <t>4327726</t>
  </si>
  <si>
    <t>3002897490</t>
  </si>
  <si>
    <t>1011955</t>
  </si>
  <si>
    <t>4327728</t>
  </si>
  <si>
    <t>3002897491</t>
  </si>
  <si>
    <t>1011957</t>
  </si>
  <si>
    <t>4336813</t>
  </si>
  <si>
    <t>3002897493</t>
  </si>
  <si>
    <t>1008304</t>
  </si>
  <si>
    <t>4574164</t>
  </si>
  <si>
    <t>3002897495</t>
  </si>
  <si>
    <t>1012189</t>
  </si>
  <si>
    <t>4327261</t>
  </si>
  <si>
    <t>3002897498</t>
  </si>
  <si>
    <t>1008305</t>
  </si>
  <si>
    <t>4327372</t>
  </si>
  <si>
    <t>3002897499</t>
  </si>
  <si>
    <t>1008307</t>
  </si>
  <si>
    <t>4337297</t>
  </si>
  <si>
    <t>3002897705</t>
  </si>
  <si>
    <t>1008302</t>
  </si>
  <si>
    <t>4574222</t>
  </si>
  <si>
    <t>3002897801</t>
  </si>
  <si>
    <t>1008308</t>
  </si>
  <si>
    <t>4327675</t>
  </si>
  <si>
    <t>3002897803</t>
  </si>
  <si>
    <t>1012188</t>
  </si>
  <si>
    <t>4327676</t>
  </si>
  <si>
    <t>3002897804</t>
  </si>
  <si>
    <t>1008306</t>
  </si>
  <si>
    <t>4596535</t>
  </si>
  <si>
    <t>3002897805</t>
  </si>
  <si>
    <t>1019056</t>
  </si>
  <si>
    <t>4327582</t>
  </si>
  <si>
    <t>3002997336</t>
  </si>
  <si>
    <t>1047855</t>
  </si>
  <si>
    <t>4416104</t>
  </si>
  <si>
    <t>3003040085</t>
  </si>
  <si>
    <t>1047828</t>
  </si>
  <si>
    <t>4416236</t>
  </si>
  <si>
    <t>3003067489</t>
  </si>
  <si>
    <t>1061726</t>
  </si>
  <si>
    <t>4409390</t>
  </si>
  <si>
    <t>3003075025</t>
  </si>
  <si>
    <t>1037854</t>
  </si>
  <si>
    <t>4384882</t>
  </si>
  <si>
    <t>3003075028</t>
  </si>
  <si>
    <t>1037855</t>
  </si>
  <si>
    <t>4408762</t>
  </si>
  <si>
    <t>3003075030</t>
  </si>
  <si>
    <t>1037924</t>
  </si>
  <si>
    <t>4408699</t>
  </si>
  <si>
    <t>3003075031</t>
  </si>
  <si>
    <t>1037925</t>
  </si>
  <si>
    <t>4562254</t>
  </si>
  <si>
    <t>3003292120</t>
  </si>
  <si>
    <t>788033</t>
  </si>
  <si>
    <t>4574329</t>
  </si>
  <si>
    <t>1078800</t>
  </si>
  <si>
    <t>000</t>
  </si>
  <si>
    <t>1028800</t>
  </si>
  <si>
    <t>001</t>
  </si>
  <si>
    <t>FSH</t>
  </si>
  <si>
    <t>3003239271</t>
  </si>
  <si>
    <t>610791</t>
  </si>
  <si>
    <t>106814471</t>
  </si>
  <si>
    <t>1078600</t>
  </si>
  <si>
    <t>1727612</t>
  </si>
  <si>
    <t>3003239272</t>
  </si>
  <si>
    <t>610814</t>
  </si>
  <si>
    <t>1009303</t>
  </si>
  <si>
    <t>3003239273</t>
  </si>
  <si>
    <t>610841</t>
  </si>
  <si>
    <t>1028600</t>
  </si>
  <si>
    <t>005</t>
  </si>
  <si>
    <t>1029979</t>
  </si>
  <si>
    <t>3003239274</t>
  </si>
  <si>
    <t>611117</t>
  </si>
  <si>
    <t>1078700</t>
  </si>
  <si>
    <t>1005934</t>
  </si>
  <si>
    <t>3003239275</t>
  </si>
  <si>
    <t>611143</t>
  </si>
  <si>
    <t>1008189</t>
  </si>
  <si>
    <t>3003239276</t>
  </si>
  <si>
    <t>611341</t>
  </si>
  <si>
    <t>1990909</t>
  </si>
  <si>
    <t>3003239277</t>
  </si>
  <si>
    <t>611374</t>
  </si>
  <si>
    <t>1028700</t>
  </si>
  <si>
    <t>1016326</t>
  </si>
  <si>
    <t>3003239278</t>
  </si>
  <si>
    <t>618755</t>
  </si>
  <si>
    <t>3010153</t>
  </si>
  <si>
    <t>3003239279</t>
  </si>
  <si>
    <t>610760</t>
  </si>
  <si>
    <t>1992137</t>
  </si>
  <si>
    <t>3003239280</t>
  </si>
  <si>
    <t>610768</t>
  </si>
  <si>
    <t>1991114</t>
  </si>
  <si>
    <t>3003239281</t>
  </si>
  <si>
    <t>609692</t>
  </si>
  <si>
    <t>106814472</t>
  </si>
  <si>
    <t>1078900</t>
  </si>
  <si>
    <t>3047655</t>
  </si>
  <si>
    <t>3003239282</t>
  </si>
  <si>
    <t>610856</t>
  </si>
  <si>
    <t>1029931</t>
  </si>
  <si>
    <t>3003239283</t>
  </si>
  <si>
    <t>611189</t>
  </si>
  <si>
    <t>3005537</t>
  </si>
  <si>
    <t>3003239284</t>
  </si>
  <si>
    <t>611200</t>
  </si>
  <si>
    <t>1014095</t>
  </si>
  <si>
    <t>3003239285</t>
  </si>
  <si>
    <t>611708</t>
  </si>
  <si>
    <t>1990877</t>
  </si>
  <si>
    <t>3003239286</t>
  </si>
  <si>
    <t>904208</t>
  </si>
  <si>
    <t>3021034</t>
  </si>
  <si>
    <t>3003239287</t>
  </si>
  <si>
    <t>904207</t>
  </si>
  <si>
    <t>3021035</t>
  </si>
  <si>
    <t>3003239288</t>
  </si>
  <si>
    <t>1006265</t>
  </si>
  <si>
    <t>3049065</t>
  </si>
  <si>
    <t>3003239289</t>
  </si>
  <si>
    <t>1020938</t>
  </si>
  <si>
    <t>3046898</t>
  </si>
  <si>
    <t>3003239290</t>
  </si>
  <si>
    <t>610847</t>
  </si>
  <si>
    <t>1990812</t>
  </si>
  <si>
    <t>3003239291</t>
  </si>
  <si>
    <t>610852</t>
  </si>
  <si>
    <t>3054643</t>
  </si>
  <si>
    <t>3003239292</t>
  </si>
  <si>
    <t>611703</t>
  </si>
  <si>
    <t>1030669</t>
  </si>
  <si>
    <t>3003239293</t>
  </si>
  <si>
    <t>904209</t>
  </si>
  <si>
    <t>3049123</t>
  </si>
  <si>
    <t>3003239294</t>
  </si>
  <si>
    <t>611173</t>
  </si>
  <si>
    <t>1028900</t>
  </si>
  <si>
    <t>003</t>
  </si>
  <si>
    <t>1001437</t>
  </si>
  <si>
    <t>1999503</t>
  </si>
  <si>
    <t>3003239295</t>
  </si>
  <si>
    <t>610693</t>
  </si>
  <si>
    <t>3054593</t>
  </si>
  <si>
    <t>3003239296</t>
  </si>
  <si>
    <t>610744</t>
  </si>
  <si>
    <t>1901304</t>
  </si>
  <si>
    <t>3003239297</t>
  </si>
  <si>
    <t>757004</t>
  </si>
  <si>
    <t>106813882</t>
  </si>
  <si>
    <t>6207385</t>
  </si>
  <si>
    <t>3003239298</t>
  </si>
  <si>
    <t>762874</t>
  </si>
  <si>
    <t>6207438</t>
  </si>
  <si>
    <t>3003239299</t>
  </si>
  <si>
    <t>764093</t>
  </si>
  <si>
    <t>6209115</t>
  </si>
  <si>
    <t>3003250354</t>
  </si>
  <si>
    <t>750687</t>
  </si>
  <si>
    <t>4409301</t>
  </si>
  <si>
    <t>3003250355</t>
  </si>
  <si>
    <t>756996</t>
  </si>
  <si>
    <t>6207767</t>
  </si>
  <si>
    <t>3003250356</t>
  </si>
  <si>
    <t>608585</t>
  </si>
  <si>
    <t>106814193</t>
  </si>
  <si>
    <t>1078500</t>
  </si>
  <si>
    <t>1005339</t>
  </si>
  <si>
    <t>3003250357</t>
  </si>
  <si>
    <t>612932</t>
  </si>
  <si>
    <t>1028500</t>
  </si>
  <si>
    <t>004</t>
  </si>
  <si>
    <t>1016980</t>
  </si>
  <si>
    <t>3003250358</t>
  </si>
  <si>
    <t>743543</t>
  </si>
  <si>
    <t>1000349</t>
  </si>
  <si>
    <t>3003250359</t>
  </si>
  <si>
    <t>609879</t>
  </si>
  <si>
    <t>1012975</t>
  </si>
  <si>
    <t>3003250360</t>
  </si>
  <si>
    <t>611211</t>
  </si>
  <si>
    <t>3081859</t>
  </si>
  <si>
    <t>3003250361</t>
  </si>
  <si>
    <t>614257</t>
  </si>
  <si>
    <t>1002226</t>
  </si>
  <si>
    <t>3003250362</t>
  </si>
  <si>
    <t>609673</t>
  </si>
  <si>
    <t>106814194</t>
  </si>
  <si>
    <t>1009175</t>
  </si>
  <si>
    <t>3003250363</t>
  </si>
  <si>
    <t>609685</t>
  </si>
  <si>
    <t>1014896</t>
  </si>
  <si>
    <t>3003250364</t>
  </si>
  <si>
    <t>609887</t>
  </si>
  <si>
    <t>1003900</t>
  </si>
  <si>
    <t>3003250365</t>
  </si>
  <si>
    <t>609894</t>
  </si>
  <si>
    <t>1016217</t>
  </si>
  <si>
    <t>3003250366</t>
  </si>
  <si>
    <t>611087</t>
  </si>
  <si>
    <t>1995245</t>
  </si>
  <si>
    <t>3003250367</t>
  </si>
  <si>
    <t>618815</t>
  </si>
  <si>
    <t>1004664</t>
  </si>
  <si>
    <t>3003250368</t>
  </si>
  <si>
    <t>1048747</t>
  </si>
  <si>
    <t>3081833</t>
  </si>
  <si>
    <t>6207267</t>
  </si>
  <si>
    <t>3003250369</t>
  </si>
  <si>
    <t>608683</t>
  </si>
  <si>
    <t>106814195</t>
  </si>
  <si>
    <t>1018150</t>
  </si>
  <si>
    <t>1018241</t>
  </si>
  <si>
    <t>3003250370</t>
  </si>
  <si>
    <t>610226</t>
  </si>
  <si>
    <t>1935579</t>
  </si>
  <si>
    <t>3003250371</t>
  </si>
  <si>
    <t>610244</t>
  </si>
  <si>
    <t>1991164</t>
  </si>
  <si>
    <t>3003250372</t>
  </si>
  <si>
    <t>610540</t>
  </si>
  <si>
    <t>1007429</t>
  </si>
  <si>
    <t>1033699</t>
  </si>
  <si>
    <t>3003250373</t>
  </si>
  <si>
    <t>610639</t>
  </si>
  <si>
    <t>1150008</t>
  </si>
  <si>
    <t>3003250374</t>
  </si>
  <si>
    <t>610805</t>
  </si>
  <si>
    <t>1006014</t>
  </si>
  <si>
    <t>3003250375</t>
  </si>
  <si>
    <t>610924</t>
  </si>
  <si>
    <t>1009820</t>
  </si>
  <si>
    <t>3003250376</t>
  </si>
  <si>
    <t>992738</t>
  </si>
  <si>
    <t>3046782</t>
  </si>
  <si>
    <t>3003250377</t>
  </si>
  <si>
    <t>1028872</t>
  </si>
  <si>
    <t>1014083</t>
  </si>
  <si>
    <t>3003250378</t>
  </si>
  <si>
    <t>610460</t>
  </si>
  <si>
    <t>106814196</t>
  </si>
  <si>
    <t>1009842</t>
  </si>
  <si>
    <t>3003250379</t>
  </si>
  <si>
    <t>610991</t>
  </si>
  <si>
    <t>1014123</t>
  </si>
  <si>
    <t>3003250380</t>
  </si>
  <si>
    <t>611000</t>
  </si>
  <si>
    <t>1001041</t>
  </si>
  <si>
    <t>1001042</t>
  </si>
  <si>
    <t>3003250381</t>
  </si>
  <si>
    <t>611676</t>
  </si>
  <si>
    <t>1004126</t>
  </si>
  <si>
    <t>3003250382</t>
  </si>
  <si>
    <t>611165</t>
  </si>
  <si>
    <t>1000554</t>
  </si>
  <si>
    <t>3003250383</t>
  </si>
  <si>
    <t>611298</t>
  </si>
  <si>
    <t>1013998</t>
  </si>
  <si>
    <t>3003250384</t>
  </si>
  <si>
    <t>611310</t>
  </si>
  <si>
    <t>1009358</t>
  </si>
  <si>
    <t>3003250385</t>
  </si>
  <si>
    <t>1009553</t>
  </si>
  <si>
    <t>3037372</t>
  </si>
  <si>
    <t>3003250386</t>
  </si>
  <si>
    <t>1012603</t>
  </si>
  <si>
    <t>3049215</t>
  </si>
  <si>
    <t>3003250387</t>
  </si>
  <si>
    <t>611403</t>
  </si>
  <si>
    <t>1016298</t>
  </si>
  <si>
    <t>3003250388</t>
  </si>
  <si>
    <t>611515</t>
  </si>
  <si>
    <t>1900430</t>
  </si>
  <si>
    <t>3003250389</t>
  </si>
  <si>
    <t>610360</t>
  </si>
  <si>
    <t>1990066</t>
  </si>
  <si>
    <t>3003250390</t>
  </si>
  <si>
    <t>611007</t>
  </si>
  <si>
    <t>1009253</t>
  </si>
  <si>
    <t>3003250391</t>
  </si>
  <si>
    <t>610798</t>
  </si>
  <si>
    <t>1032272</t>
  </si>
  <si>
    <t>3003250394</t>
  </si>
  <si>
    <t>756923</t>
  </si>
  <si>
    <t>106813887</t>
  </si>
  <si>
    <t>6207842</t>
  </si>
  <si>
    <t>3003250395</t>
  </si>
  <si>
    <t>756924</t>
  </si>
  <si>
    <t>6207867</t>
  </si>
  <si>
    <t>3003250396</t>
  </si>
  <si>
    <t>756992</t>
  </si>
  <si>
    <t>6091419</t>
  </si>
  <si>
    <t>3003250397</t>
  </si>
  <si>
    <t>762941</t>
  </si>
  <si>
    <t>1050000</t>
  </si>
  <si>
    <t>4601814</t>
  </si>
  <si>
    <t>3003250398</t>
  </si>
  <si>
    <t>762965</t>
  </si>
  <si>
    <t>6207382</t>
  </si>
  <si>
    <t>3003250399</t>
  </si>
  <si>
    <t>3003279600</t>
  </si>
  <si>
    <t>764109</t>
  </si>
  <si>
    <t>6207400</t>
  </si>
  <si>
    <t>3003279601</t>
  </si>
  <si>
    <t>764111</t>
  </si>
  <si>
    <t>6207255</t>
  </si>
  <si>
    <t>3003279602</t>
  </si>
  <si>
    <t>764112</t>
  </si>
  <si>
    <t>6140454</t>
  </si>
  <si>
    <t>3003279603</t>
  </si>
  <si>
    <t>764129</t>
  </si>
  <si>
    <t>6207249</t>
  </si>
  <si>
    <t>3003279604</t>
  </si>
  <si>
    <t>764087</t>
  </si>
  <si>
    <t>4090555</t>
  </si>
  <si>
    <t>3003279605</t>
  </si>
  <si>
    <t>756997</t>
  </si>
  <si>
    <t>6210797</t>
  </si>
  <si>
    <t>3003279606</t>
  </si>
  <si>
    <t>762962</t>
  </si>
  <si>
    <t>6207422</t>
  </si>
  <si>
    <t>3003279607</t>
  </si>
  <si>
    <t>1025508</t>
  </si>
  <si>
    <t>4375573</t>
  </si>
  <si>
    <t>3003279608</t>
  </si>
  <si>
    <t>756999</t>
  </si>
  <si>
    <t>6208647</t>
  </si>
  <si>
    <t>3003279634</t>
  </si>
  <si>
    <t>989769</t>
  </si>
  <si>
    <t>106813884</t>
  </si>
  <si>
    <t>4326431</t>
  </si>
  <si>
    <t>3003279635</t>
  </si>
  <si>
    <t>1018083</t>
  </si>
  <si>
    <t>6207259</t>
  </si>
  <si>
    <t>3003279636</t>
  </si>
  <si>
    <t>903763</t>
  </si>
  <si>
    <t>6207261</t>
  </si>
  <si>
    <t>3003279637</t>
  </si>
  <si>
    <t>764215</t>
  </si>
  <si>
    <t>6207428</t>
  </si>
  <si>
    <t>3003279638</t>
  </si>
  <si>
    <t>764120</t>
  </si>
  <si>
    <t>6207295</t>
  </si>
  <si>
    <t>3003279639</t>
  </si>
  <si>
    <t>764116</t>
  </si>
  <si>
    <t>6207769</t>
  </si>
  <si>
    <t>3003279640</t>
  </si>
  <si>
    <t>903762</t>
  </si>
  <si>
    <t>4273864</t>
  </si>
  <si>
    <t>3003279641</t>
  </si>
  <si>
    <t>1000409</t>
  </si>
  <si>
    <t>4308054</t>
  </si>
  <si>
    <t>3003279642</t>
  </si>
  <si>
    <t>764084</t>
  </si>
  <si>
    <t>6210117</t>
  </si>
  <si>
    <t>3003279644</t>
  </si>
  <si>
    <t>611195</t>
  </si>
  <si>
    <t>6091264</t>
  </si>
  <si>
    <t>3003279645</t>
  </si>
  <si>
    <t>611207</t>
  </si>
  <si>
    <t>6090956</t>
  </si>
  <si>
    <t>3003279646</t>
  </si>
  <si>
    <t>762942</t>
  </si>
  <si>
    <t>6207316</t>
  </si>
  <si>
    <t>3003279648</t>
  </si>
  <si>
    <t>764128</t>
  </si>
  <si>
    <t>6140453</t>
  </si>
  <si>
    <t>3003279649</t>
  </si>
  <si>
    <t>1039031</t>
  </si>
  <si>
    <t>6134974</t>
  </si>
  <si>
    <t>3003279650</t>
  </si>
  <si>
    <t>1018084</t>
  </si>
  <si>
    <t>6207315</t>
  </si>
  <si>
    <t>3003279651</t>
  </si>
  <si>
    <t>1014249</t>
  </si>
  <si>
    <t>4328251</t>
  </si>
  <si>
    <t>4328252</t>
  </si>
  <si>
    <t>3003279652</t>
  </si>
  <si>
    <t>764214</t>
  </si>
  <si>
    <t>6207430</t>
  </si>
  <si>
    <t>3003279653</t>
  </si>
  <si>
    <t>800032</t>
  </si>
  <si>
    <t>6207427</t>
  </si>
  <si>
    <t>3003279654</t>
  </si>
  <si>
    <t>979849</t>
  </si>
  <si>
    <t>6207260</t>
  </si>
  <si>
    <t>3003279655</t>
  </si>
  <si>
    <t>1000288</t>
  </si>
  <si>
    <t>6207317</t>
  </si>
  <si>
    <t>3003279656</t>
  </si>
  <si>
    <t>979394</t>
  </si>
  <si>
    <t>6207280</t>
  </si>
  <si>
    <t>3003279657</t>
  </si>
  <si>
    <t>764076</t>
  </si>
  <si>
    <t>6207326</t>
  </si>
  <si>
    <t>3003279658</t>
  </si>
  <si>
    <t>757155</t>
  </si>
  <si>
    <t>106813885</t>
  </si>
  <si>
    <t>6207257</t>
  </si>
  <si>
    <t>3003279659</t>
  </si>
  <si>
    <t>611219</t>
  </si>
  <si>
    <t>6207281</t>
  </si>
  <si>
    <t>3003279660</t>
  </si>
  <si>
    <t>762960</t>
  </si>
  <si>
    <t>6207375</t>
  </si>
  <si>
    <t>3003279661</t>
  </si>
  <si>
    <t>756891</t>
  </si>
  <si>
    <t>6207330</t>
  </si>
  <si>
    <t>3003279662</t>
  </si>
  <si>
    <t>756899</t>
  </si>
  <si>
    <t>6207826</t>
  </si>
  <si>
    <t>3003279663</t>
  </si>
  <si>
    <t>756900</t>
  </si>
  <si>
    <t>6099285</t>
  </si>
  <si>
    <t>3003279664</t>
  </si>
  <si>
    <t>764147</t>
  </si>
  <si>
    <t>106813886</t>
  </si>
  <si>
    <t>6207394</t>
  </si>
  <si>
    <t>3003279665</t>
  </si>
  <si>
    <t>764150</t>
  </si>
  <si>
    <t>6136112</t>
  </si>
  <si>
    <t>3003279666</t>
  </si>
  <si>
    <t>796338</t>
  </si>
  <si>
    <t>6090414</t>
  </si>
  <si>
    <t>3003279667</t>
  </si>
  <si>
    <t>811353</t>
  </si>
  <si>
    <t>6207291</t>
  </si>
  <si>
    <t>3003279668</t>
  </si>
  <si>
    <t>862459</t>
  </si>
  <si>
    <t>6091379</t>
  </si>
  <si>
    <t>3003279669</t>
  </si>
  <si>
    <t>764144</t>
  </si>
  <si>
    <t>6207268</t>
  </si>
  <si>
    <t>3003279670</t>
  </si>
  <si>
    <t>764145</t>
  </si>
  <si>
    <t>6207353</t>
  </si>
  <si>
    <t>3003279671</t>
  </si>
  <si>
    <t>764149</t>
  </si>
  <si>
    <t>6207392</t>
  </si>
  <si>
    <t>3003279672</t>
  </si>
  <si>
    <t>764167</t>
  </si>
  <si>
    <t>6137582</t>
  </si>
  <si>
    <t>3003279673</t>
  </si>
  <si>
    <t>764148</t>
  </si>
  <si>
    <t>6208601</t>
  </si>
  <si>
    <t>3003279674</t>
  </si>
  <si>
    <t>343686</t>
  </si>
  <si>
    <t>6208630</t>
  </si>
  <si>
    <t>3003279678</t>
  </si>
  <si>
    <t>876</t>
  </si>
  <si>
    <t>106814475</t>
  </si>
  <si>
    <t>6207288</t>
  </si>
  <si>
    <t>3003279679</t>
  </si>
  <si>
    <t>1018430</t>
  </si>
  <si>
    <t>6207287</t>
  </si>
  <si>
    <t>3003279680</t>
  </si>
  <si>
    <t>460317</t>
  </si>
  <si>
    <t>6208606</t>
  </si>
  <si>
    <t>3003279681</t>
  </si>
  <si>
    <t>762945</t>
  </si>
  <si>
    <t>6130712</t>
  </si>
  <si>
    <t>3003279682</t>
  </si>
  <si>
    <t>836038</t>
  </si>
  <si>
    <t>6130715</t>
  </si>
  <si>
    <t>3003279683</t>
  </si>
  <si>
    <t>885534</t>
  </si>
  <si>
    <t>6090955</t>
  </si>
  <si>
    <t>3003279684</t>
  </si>
  <si>
    <t>1009323</t>
  </si>
  <si>
    <t>6209293</t>
  </si>
  <si>
    <t>3003279685</t>
  </si>
  <si>
    <t>1012700</t>
  </si>
  <si>
    <t>6136114</t>
  </si>
  <si>
    <t>3003279686</t>
  </si>
  <si>
    <t>1019472</t>
  </si>
  <si>
    <t>6207266</t>
  </si>
  <si>
    <t>3003279687</t>
  </si>
  <si>
    <t>1022363</t>
  </si>
  <si>
    <t>6207824</t>
  </si>
  <si>
    <t>3003279688</t>
  </si>
  <si>
    <t>1029955</t>
  </si>
  <si>
    <t>6207389</t>
  </si>
  <si>
    <t>3003279689</t>
  </si>
  <si>
    <t>1026769</t>
  </si>
  <si>
    <t>6133593</t>
  </si>
  <si>
    <t>3003279690</t>
  </si>
  <si>
    <t>1027312</t>
  </si>
  <si>
    <t>6209085</t>
  </si>
  <si>
    <t>3003279691</t>
  </si>
  <si>
    <t>1027313</t>
  </si>
  <si>
    <t>6208649</t>
  </si>
  <si>
    <t>3003279693</t>
  </si>
  <si>
    <t>1028195</t>
  </si>
  <si>
    <t>6209140</t>
  </si>
  <si>
    <t>3003279694</t>
  </si>
  <si>
    <t>1028928</t>
  </si>
  <si>
    <t>6140455</t>
  </si>
  <si>
    <t>3003279695</t>
  </si>
  <si>
    <t>1028927</t>
  </si>
  <si>
    <t>6144320</t>
  </si>
  <si>
    <t>3003279696</t>
  </si>
  <si>
    <t>608536</t>
  </si>
  <si>
    <t>106814476</t>
  </si>
  <si>
    <t>1001337</t>
  </si>
  <si>
    <t>3003279697</t>
  </si>
  <si>
    <t>608560</t>
  </si>
  <si>
    <t>1935331</t>
  </si>
  <si>
    <t>3003279698</t>
  </si>
  <si>
    <t>609806</t>
  </si>
  <si>
    <t>3054642</t>
  </si>
  <si>
    <t>3003279699</t>
  </si>
  <si>
    <t>609910</t>
  </si>
  <si>
    <t>1991187</t>
  </si>
  <si>
    <t>3003282400</t>
  </si>
  <si>
    <t>1039727</t>
  </si>
  <si>
    <t>6207278</t>
  </si>
  <si>
    <t>3003282401</t>
  </si>
  <si>
    <t>900728</t>
  </si>
  <si>
    <t>106813888</t>
  </si>
  <si>
    <t>6099250</t>
  </si>
  <si>
    <t>3003282402</t>
  </si>
  <si>
    <t>762928</t>
  </si>
  <si>
    <t>6207404</t>
  </si>
  <si>
    <t>3003282403</t>
  </si>
  <si>
    <t>762997</t>
  </si>
  <si>
    <t>6207311</t>
  </si>
  <si>
    <t>3003282404</t>
  </si>
  <si>
    <t>763003</t>
  </si>
  <si>
    <t>6207369</t>
  </si>
  <si>
    <t>3003282405</t>
  </si>
  <si>
    <t>764062</t>
  </si>
  <si>
    <t>6142558</t>
  </si>
  <si>
    <t>3003282406</t>
  </si>
  <si>
    <t>764107</t>
  </si>
  <si>
    <t>6207429</t>
  </si>
  <si>
    <t>3003282407</t>
  </si>
  <si>
    <t>764153</t>
  </si>
  <si>
    <t>6207423</t>
  </si>
  <si>
    <t>3003282408</t>
  </si>
  <si>
    <t>776069</t>
  </si>
  <si>
    <t>6134489</t>
  </si>
  <si>
    <t>3003282409</t>
  </si>
  <si>
    <t>988990</t>
  </si>
  <si>
    <t>6207338</t>
  </si>
  <si>
    <t>3003282410</t>
  </si>
  <si>
    <t>1012544</t>
  </si>
  <si>
    <t>6207312</t>
  </si>
  <si>
    <t>3003282411</t>
  </si>
  <si>
    <t>1027227</t>
  </si>
  <si>
    <t>6208655</t>
  </si>
  <si>
    <t>3003282412</t>
  </si>
  <si>
    <t>764096</t>
  </si>
  <si>
    <t>106813889</t>
  </si>
  <si>
    <t>6207336</t>
  </si>
  <si>
    <t>3003282413</t>
  </si>
  <si>
    <t>764174</t>
  </si>
  <si>
    <t>6088688</t>
  </si>
  <si>
    <t>3003282414</t>
  </si>
  <si>
    <t>794673</t>
  </si>
  <si>
    <t>6142534</t>
  </si>
  <si>
    <t>3003282415</t>
  </si>
  <si>
    <t>794674</t>
  </si>
  <si>
    <t>6142535</t>
  </si>
  <si>
    <t>3003282416</t>
  </si>
  <si>
    <t>794675</t>
  </si>
  <si>
    <t>6142533</t>
  </si>
  <si>
    <t>3003282417</t>
  </si>
  <si>
    <t>794676</t>
  </si>
  <si>
    <t>6142532</t>
  </si>
  <si>
    <t>3003282418</t>
  </si>
  <si>
    <t>852710</t>
  </si>
  <si>
    <t>6137207</t>
  </si>
  <si>
    <t>3003282419</t>
  </si>
  <si>
    <t>852711</t>
  </si>
  <si>
    <t>6137205</t>
  </si>
  <si>
    <t>3003282420</t>
  </si>
  <si>
    <t>852712</t>
  </si>
  <si>
    <t>6137211</t>
  </si>
  <si>
    <t>3003282421</t>
  </si>
  <si>
    <t>859330</t>
  </si>
  <si>
    <t>6137209</t>
  </si>
  <si>
    <t>3003282422</t>
  </si>
  <si>
    <t>1027824</t>
  </si>
  <si>
    <t>6161404</t>
  </si>
  <si>
    <t>3003282423</t>
  </si>
  <si>
    <t>764073</t>
  </si>
  <si>
    <t>106814190</t>
  </si>
  <si>
    <t>6207248</t>
  </si>
  <si>
    <t>3003282424</t>
  </si>
  <si>
    <t>839334</t>
  </si>
  <si>
    <t>6113814</t>
  </si>
  <si>
    <t>3003282425</t>
  </si>
  <si>
    <t>764036</t>
  </si>
  <si>
    <t>6098860</t>
  </si>
  <si>
    <t>3003282426</t>
  </si>
  <si>
    <t>764037</t>
  </si>
  <si>
    <t>6207853</t>
  </si>
  <si>
    <t>3003282427</t>
  </si>
  <si>
    <t>764208</t>
  </si>
  <si>
    <t>4269421</t>
  </si>
  <si>
    <t>3003282428</t>
  </si>
  <si>
    <t>764209</t>
  </si>
  <si>
    <t>6207409</t>
  </si>
  <si>
    <t>3003282429</t>
  </si>
  <si>
    <t>764140</t>
  </si>
  <si>
    <t>4606757</t>
  </si>
  <si>
    <t>3003282430</t>
  </si>
  <si>
    <t>756998</t>
  </si>
  <si>
    <t>4606740</t>
  </si>
  <si>
    <t>3003282431</t>
  </si>
  <si>
    <t>757001</t>
  </si>
  <si>
    <t>6207398</t>
  </si>
  <si>
    <t>3003282432</t>
  </si>
  <si>
    <t>764052</t>
  </si>
  <si>
    <t>6207347</t>
  </si>
  <si>
    <t>3003282433</t>
  </si>
  <si>
    <t>764216</t>
  </si>
  <si>
    <t>6207300</t>
  </si>
  <si>
    <t>3003282434</t>
  </si>
  <si>
    <t>764223</t>
  </si>
  <si>
    <t>6208098</t>
  </si>
  <si>
    <t>3003282435</t>
  </si>
  <si>
    <t>826630</t>
  </si>
  <si>
    <t>6207355</t>
  </si>
  <si>
    <t>3003282436</t>
  </si>
  <si>
    <t>985953</t>
  </si>
  <si>
    <t>6209114</t>
  </si>
  <si>
    <t>3003282437</t>
  </si>
  <si>
    <t>757002</t>
  </si>
  <si>
    <t>6207419</t>
  </si>
  <si>
    <t>3003282438</t>
  </si>
  <si>
    <t>995261</t>
  </si>
  <si>
    <t>6207262</t>
  </si>
  <si>
    <t>3003282439</t>
  </si>
  <si>
    <t>995262</t>
  </si>
  <si>
    <t>4308063</t>
  </si>
  <si>
    <t>3003282440</t>
  </si>
  <si>
    <t>1019673</t>
  </si>
  <si>
    <t>6207271</t>
  </si>
  <si>
    <t>3003282441</t>
  </si>
  <si>
    <t>1012390</t>
  </si>
  <si>
    <t>4575473</t>
  </si>
  <si>
    <t>3003282442</t>
  </si>
  <si>
    <t>1012389</t>
  </si>
  <si>
    <t>6207276</t>
  </si>
  <si>
    <t>3003282443</t>
  </si>
  <si>
    <t>1043863</t>
  </si>
  <si>
    <t>6207272</t>
  </si>
  <si>
    <t>3003282444</t>
  </si>
  <si>
    <t>755218</t>
  </si>
  <si>
    <t>4374294</t>
  </si>
  <si>
    <t>3003282445</t>
  </si>
  <si>
    <t>755219</t>
  </si>
  <si>
    <t>2848967</t>
  </si>
  <si>
    <t>3003282446</t>
  </si>
  <si>
    <t>751327</t>
  </si>
  <si>
    <t>4007050</t>
  </si>
  <si>
    <t>3003282449</t>
  </si>
  <si>
    <t>764175</t>
  </si>
  <si>
    <t>4328250</t>
  </si>
  <si>
    <t>4416566</t>
  </si>
  <si>
    <t>3003282451</t>
  </si>
  <si>
    <t>490914</t>
  </si>
  <si>
    <t>1118552</t>
  </si>
  <si>
    <t>3003282452</t>
  </si>
  <si>
    <t>608358</t>
  </si>
  <si>
    <t>3049247</t>
  </si>
  <si>
    <t>3003282453</t>
  </si>
  <si>
    <t>609833</t>
  </si>
  <si>
    <t>1000219</t>
  </si>
  <si>
    <t>1000240</t>
  </si>
  <si>
    <t>3003282454</t>
  </si>
  <si>
    <t>618769</t>
  </si>
  <si>
    <t>1000769</t>
  </si>
  <si>
    <t>1001259</t>
  </si>
  <si>
    <t>3003282455</t>
  </si>
  <si>
    <t>608528</t>
  </si>
  <si>
    <t>1935466</t>
  </si>
  <si>
    <t>3003282456</t>
  </si>
  <si>
    <t>608733</t>
  </si>
  <si>
    <t>1508328</t>
  </si>
  <si>
    <t>1508488</t>
  </si>
  <si>
    <t>3003282457</t>
  </si>
  <si>
    <t>608742</t>
  </si>
  <si>
    <t>1901354</t>
  </si>
  <si>
    <t>1901404</t>
  </si>
  <si>
    <t>3003282458</t>
  </si>
  <si>
    <t>608750</t>
  </si>
  <si>
    <t>1039022</t>
  </si>
  <si>
    <t>1065080</t>
  </si>
  <si>
    <t>3003282459</t>
  </si>
  <si>
    <t>608758</t>
  </si>
  <si>
    <t>1990046</t>
  </si>
  <si>
    <t>3003282460</t>
  </si>
  <si>
    <t>608775</t>
  </si>
  <si>
    <t>1717100</t>
  </si>
  <si>
    <t>1717285</t>
  </si>
  <si>
    <t>3003282461</t>
  </si>
  <si>
    <t>608782</t>
  </si>
  <si>
    <t>1040229</t>
  </si>
  <si>
    <t>1040327</t>
  </si>
  <si>
    <t>3003282462</t>
  </si>
  <si>
    <t>608796</t>
  </si>
  <si>
    <t>1002994</t>
  </si>
  <si>
    <t>1039238</t>
  </si>
  <si>
    <t>3003282463</t>
  </si>
  <si>
    <t>609603</t>
  </si>
  <si>
    <t>1504757</t>
  </si>
  <si>
    <t>1504886</t>
  </si>
  <si>
    <t>3003282464</t>
  </si>
  <si>
    <t>609627</t>
  </si>
  <si>
    <t>3006306</t>
  </si>
  <si>
    <t>3003282465</t>
  </si>
  <si>
    <t>609678</t>
  </si>
  <si>
    <t>1057721</t>
  </si>
  <si>
    <t>1063426</t>
  </si>
  <si>
    <t>3003282466</t>
  </si>
  <si>
    <t>609698</t>
  </si>
  <si>
    <t>1032216</t>
  </si>
  <si>
    <t>3003282467</t>
  </si>
  <si>
    <t>609705</t>
  </si>
  <si>
    <t>1009777</t>
  </si>
  <si>
    <t>1041987</t>
  </si>
  <si>
    <t>3003282468</t>
  </si>
  <si>
    <t>609725</t>
  </si>
  <si>
    <t>1015496</t>
  </si>
  <si>
    <t>3003282469</t>
  </si>
  <si>
    <t>609739</t>
  </si>
  <si>
    <t>1960227</t>
  </si>
  <si>
    <t>3003282470</t>
  </si>
  <si>
    <t>609783</t>
  </si>
  <si>
    <t>1009755</t>
  </si>
  <si>
    <t>3003282471</t>
  </si>
  <si>
    <t>609812</t>
  </si>
  <si>
    <t>1991045</t>
  </si>
  <si>
    <t>3003282472</t>
  </si>
  <si>
    <t>609820</t>
  </si>
  <si>
    <t>3046809</t>
  </si>
  <si>
    <t>3003282473</t>
  </si>
  <si>
    <t>609827</t>
  </si>
  <si>
    <t>3005568</t>
  </si>
  <si>
    <t>3003282474</t>
  </si>
  <si>
    <t>609902</t>
  </si>
  <si>
    <t>3067348</t>
  </si>
  <si>
    <t>3082087</t>
  </si>
  <si>
    <t>3003282475</t>
  </si>
  <si>
    <t>609918</t>
  </si>
  <si>
    <t>1002628</t>
  </si>
  <si>
    <t>3003282476</t>
  </si>
  <si>
    <t>609945</t>
  </si>
  <si>
    <t>5004614</t>
  </si>
  <si>
    <t>3003282477</t>
  </si>
  <si>
    <t>609955</t>
  </si>
  <si>
    <t>3082628</t>
  </si>
  <si>
    <t>3003282478</t>
  </si>
  <si>
    <t>610101</t>
  </si>
  <si>
    <t>1901040</t>
  </si>
  <si>
    <t>3003282479</t>
  </si>
  <si>
    <t>610130</t>
  </si>
  <si>
    <t>1700958</t>
  </si>
  <si>
    <t>3003282480</t>
  </si>
  <si>
    <t>610173</t>
  </si>
  <si>
    <t>1015009</t>
  </si>
  <si>
    <t>3003282483</t>
  </si>
  <si>
    <t>610395</t>
  </si>
  <si>
    <t>1291951</t>
  </si>
  <si>
    <t>3003282484</t>
  </si>
  <si>
    <t>610400</t>
  </si>
  <si>
    <t>3063918</t>
  </si>
  <si>
    <t>3003282485</t>
  </si>
  <si>
    <t>610411</t>
  </si>
  <si>
    <t>1724111</t>
  </si>
  <si>
    <t>3003282486</t>
  </si>
  <si>
    <t>610431</t>
  </si>
  <si>
    <t>3082057</t>
  </si>
  <si>
    <t>3003282487</t>
  </si>
  <si>
    <t>610445</t>
  </si>
  <si>
    <t>1067022</t>
  </si>
  <si>
    <t>3003282488</t>
  </si>
  <si>
    <t>610452</t>
  </si>
  <si>
    <t>1272000</t>
  </si>
  <si>
    <t>3003282489</t>
  </si>
  <si>
    <t>610475</t>
  </si>
  <si>
    <t>1015998</t>
  </si>
  <si>
    <t>3003282490</t>
  </si>
  <si>
    <t>610481</t>
  </si>
  <si>
    <t>1303106</t>
  </si>
  <si>
    <t>3003282491</t>
  </si>
  <si>
    <t>610488</t>
  </si>
  <si>
    <t>1317343</t>
  </si>
  <si>
    <t>3003282492</t>
  </si>
  <si>
    <t>610496</t>
  </si>
  <si>
    <t>1005984</t>
  </si>
  <si>
    <t>3003282493</t>
  </si>
  <si>
    <t>610503</t>
  </si>
  <si>
    <t>1006583</t>
  </si>
  <si>
    <t>3003282494</t>
  </si>
  <si>
    <t>610524</t>
  </si>
  <si>
    <t>1901347</t>
  </si>
  <si>
    <t>3003282495</t>
  </si>
  <si>
    <t>610516</t>
  </si>
  <si>
    <t>1901384</t>
  </si>
  <si>
    <t>3003282496</t>
  </si>
  <si>
    <t>610531</t>
  </si>
  <si>
    <t>1954129</t>
  </si>
  <si>
    <t>3003282497</t>
  </si>
  <si>
    <t>610547</t>
  </si>
  <si>
    <t>1009012</t>
  </si>
  <si>
    <t>3003282498</t>
  </si>
  <si>
    <t>610553</t>
  </si>
  <si>
    <t>1703794</t>
  </si>
  <si>
    <t>3003282499</t>
  </si>
  <si>
    <t>610606</t>
  </si>
  <si>
    <t>1600801</t>
  </si>
  <si>
    <t>1900619</t>
  </si>
  <si>
    <t>3003285500</t>
  </si>
  <si>
    <t>610138</t>
  </si>
  <si>
    <t>1003813</t>
  </si>
  <si>
    <t>3003285501</t>
  </si>
  <si>
    <t>610147</t>
  </si>
  <si>
    <t>1001412</t>
  </si>
  <si>
    <t>3003285502</t>
  </si>
  <si>
    <t>610404</t>
  </si>
  <si>
    <t>1991255</t>
  </si>
  <si>
    <t>3003285503</t>
  </si>
  <si>
    <t>610439</t>
  </si>
  <si>
    <t>1000261</t>
  </si>
  <si>
    <t>3003285504</t>
  </si>
  <si>
    <t>610509</t>
  </si>
  <si>
    <t>1009345</t>
  </si>
  <si>
    <t>3003285505</t>
  </si>
  <si>
    <t>610946</t>
  </si>
  <si>
    <t>1992307</t>
  </si>
  <si>
    <t>3003285506</t>
  </si>
  <si>
    <t>610974</t>
  </si>
  <si>
    <t>1000119</t>
  </si>
  <si>
    <t>3003285507</t>
  </si>
  <si>
    <t>611241</t>
  </si>
  <si>
    <t>1993750</t>
  </si>
  <si>
    <t>3003285508</t>
  </si>
  <si>
    <t>611476</t>
  </si>
  <si>
    <t>1000538</t>
  </si>
  <si>
    <t>3003285509</t>
  </si>
  <si>
    <t>611641</t>
  </si>
  <si>
    <t>1013833</t>
  </si>
  <si>
    <t>3003285510</t>
  </si>
  <si>
    <t>611510</t>
  </si>
  <si>
    <t>1993715</t>
  </si>
  <si>
    <t>1993716</t>
  </si>
  <si>
    <t>3003285511</t>
  </si>
  <si>
    <t>611719</t>
  </si>
  <si>
    <t>1004292</t>
  </si>
  <si>
    <t>1004682</t>
  </si>
  <si>
    <t>3003285512</t>
  </si>
  <si>
    <t>611757</t>
  </si>
  <si>
    <t>1029074</t>
  </si>
  <si>
    <t>3003285513</t>
  </si>
  <si>
    <t>241893</t>
  </si>
  <si>
    <t>3049112</t>
  </si>
  <si>
    <t>3003285514</t>
  </si>
  <si>
    <t>672946</t>
  </si>
  <si>
    <t>1992280</t>
  </si>
  <si>
    <t>3003285515</t>
  </si>
  <si>
    <t>776071</t>
  </si>
  <si>
    <t>6207306</t>
  </si>
  <si>
    <t>3003285516</t>
  </si>
  <si>
    <t>803323</t>
  </si>
  <si>
    <t>6207340</t>
  </si>
  <si>
    <t>3003285517</t>
  </si>
  <si>
    <t>891489</t>
  </si>
  <si>
    <t>4561505</t>
  </si>
  <si>
    <t>3003285518</t>
  </si>
  <si>
    <t>914317</t>
  </si>
  <si>
    <t>4088451</t>
  </si>
  <si>
    <t>3003285519</t>
  </si>
  <si>
    <t>990454</t>
  </si>
  <si>
    <t>4606781</t>
  </si>
  <si>
    <t>3003285520</t>
  </si>
  <si>
    <t>994790</t>
  </si>
  <si>
    <t>4561498</t>
  </si>
  <si>
    <t>3003285521</t>
  </si>
  <si>
    <t>994791</t>
  </si>
  <si>
    <t>4561514</t>
  </si>
  <si>
    <t>3003285522</t>
  </si>
  <si>
    <t>999172</t>
  </si>
  <si>
    <t>6207408</t>
  </si>
  <si>
    <t>3003285523</t>
  </si>
  <si>
    <t>1000441</t>
  </si>
  <si>
    <t>6207858</t>
  </si>
  <si>
    <t>3003285524</t>
  </si>
  <si>
    <t>1001112</t>
  </si>
  <si>
    <t>6207293</t>
  </si>
  <si>
    <t>3003285525</t>
  </si>
  <si>
    <t>610885</t>
  </si>
  <si>
    <t>1000527</t>
  </si>
  <si>
    <t>3003285526</t>
  </si>
  <si>
    <t>610909</t>
  </si>
  <si>
    <t>1000020</t>
  </si>
  <si>
    <t>3003285527</t>
  </si>
  <si>
    <t>610917</t>
  </si>
  <si>
    <t>1031057</t>
  </si>
  <si>
    <t>3003285528</t>
  </si>
  <si>
    <t>610931</t>
  </si>
  <si>
    <t>1011001</t>
  </si>
  <si>
    <t>1901345</t>
  </si>
  <si>
    <t>3003285529</t>
  </si>
  <si>
    <t>610982</t>
  </si>
  <si>
    <t>1000763</t>
  </si>
  <si>
    <t>1009208</t>
  </si>
  <si>
    <t>1014974</t>
  </si>
  <si>
    <t>3003285530</t>
  </si>
  <si>
    <t>611103</t>
  </si>
  <si>
    <t>1935341</t>
  </si>
  <si>
    <t>1258219</t>
  </si>
  <si>
    <t>3003285531</t>
  </si>
  <si>
    <t>611271</t>
  </si>
  <si>
    <t>1003032</t>
  </si>
  <si>
    <t>1900014</t>
  </si>
  <si>
    <t>3003285532</t>
  </si>
  <si>
    <t>611871</t>
  </si>
  <si>
    <t>1001830</t>
  </si>
  <si>
    <t>1031899</t>
  </si>
  <si>
    <t>3003285533</t>
  </si>
  <si>
    <t>877</t>
  </si>
  <si>
    <t>3001913</t>
  </si>
  <si>
    <t>3001925</t>
  </si>
  <si>
    <t>3003285534</t>
  </si>
  <si>
    <t>1023429</t>
  </si>
  <si>
    <t>1935528</t>
  </si>
  <si>
    <t>3003285535</t>
  </si>
  <si>
    <t>1028653</t>
  </si>
  <si>
    <t>3001540</t>
  </si>
  <si>
    <t>3003285536</t>
  </si>
  <si>
    <t>1025116</t>
  </si>
  <si>
    <t>3054613</t>
  </si>
  <si>
    <t>3003285537</t>
  </si>
  <si>
    <t>1025851</t>
  </si>
  <si>
    <t>1714811</t>
  </si>
  <si>
    <t>3003285538</t>
  </si>
  <si>
    <t>1001985</t>
  </si>
  <si>
    <t>3003285539</t>
  </si>
  <si>
    <t>1036678</t>
  </si>
  <si>
    <t>3049298</t>
  </si>
  <si>
    <t>3003285540</t>
  </si>
  <si>
    <t>1038229</t>
  </si>
  <si>
    <t>1002072</t>
  </si>
  <si>
    <t>3003285541</t>
  </si>
  <si>
    <t>1047239</t>
  </si>
  <si>
    <t>1013760</t>
  </si>
  <si>
    <t>3003285542</t>
  </si>
  <si>
    <t>1052501</t>
  </si>
  <si>
    <t>3082100</t>
  </si>
  <si>
    <t>3003285543</t>
  </si>
  <si>
    <t>1053636</t>
  </si>
  <si>
    <t>3081830</t>
  </si>
  <si>
    <t>3003285544</t>
  </si>
  <si>
    <t>611823</t>
  </si>
  <si>
    <t>0273600</t>
  </si>
  <si>
    <t>1002352</t>
  </si>
  <si>
    <t>3003285545</t>
  </si>
  <si>
    <t>609961</t>
  </si>
  <si>
    <t>1044908</t>
  </si>
  <si>
    <t>3003285546</t>
  </si>
  <si>
    <t>610040</t>
  </si>
  <si>
    <t>1296262</t>
  </si>
  <si>
    <t>1701690</t>
  </si>
  <si>
    <t>3003285547</t>
  </si>
  <si>
    <t>610048</t>
  </si>
  <si>
    <t>1004207</t>
  </si>
  <si>
    <t>3003285548</t>
  </si>
  <si>
    <t>610056</t>
  </si>
  <si>
    <t>1954053</t>
  </si>
  <si>
    <t>3003285549</t>
  </si>
  <si>
    <t>610063</t>
  </si>
  <si>
    <t>1704742</t>
  </si>
  <si>
    <t>3003286800</t>
  </si>
  <si>
    <t>610619</t>
  </si>
  <si>
    <t>1009975</t>
  </si>
  <si>
    <t>1068353</t>
  </si>
  <si>
    <t>3003286801</t>
  </si>
  <si>
    <t>610626</t>
  </si>
  <si>
    <t>1095073</t>
  </si>
  <si>
    <t>3003286802</t>
  </si>
  <si>
    <t>610651</t>
  </si>
  <si>
    <t>5029333</t>
  </si>
  <si>
    <t>3003286803</t>
  </si>
  <si>
    <t>610736</t>
  </si>
  <si>
    <t>3048733</t>
  </si>
  <si>
    <t>3003286804</t>
  </si>
  <si>
    <t>610821</t>
  </si>
  <si>
    <t>1507272</t>
  </si>
  <si>
    <t>3003286805</t>
  </si>
  <si>
    <t>610828</t>
  </si>
  <si>
    <t>1012027</t>
  </si>
  <si>
    <t>3003286806</t>
  </si>
  <si>
    <t>610835</t>
  </si>
  <si>
    <t>1722008</t>
  </si>
  <si>
    <t>3003286807</t>
  </si>
  <si>
    <t>610860</t>
  </si>
  <si>
    <t>1276343</t>
  </si>
  <si>
    <t>3003286808</t>
  </si>
  <si>
    <t>610937</t>
  </si>
  <si>
    <t>5029334</t>
  </si>
  <si>
    <t>3003286809</t>
  </si>
  <si>
    <t>610953</t>
  </si>
  <si>
    <t>1247717</t>
  </si>
  <si>
    <t>3003286810</t>
  </si>
  <si>
    <t>611109</t>
  </si>
  <si>
    <t>3054664</t>
  </si>
  <si>
    <t>3003286811</t>
  </si>
  <si>
    <t>611150</t>
  </si>
  <si>
    <t>1006254</t>
  </si>
  <si>
    <t>3003286812</t>
  </si>
  <si>
    <t>611157</t>
  </si>
  <si>
    <t>1014170</t>
  </si>
  <si>
    <t>3003286813</t>
  </si>
  <si>
    <t>611256</t>
  </si>
  <si>
    <t>1006708</t>
  </si>
  <si>
    <t>3003286814</t>
  </si>
  <si>
    <t>611264</t>
  </si>
  <si>
    <t>1005600</t>
  </si>
  <si>
    <t>3003286815</t>
  </si>
  <si>
    <t>611335</t>
  </si>
  <si>
    <t>1015428</t>
  </si>
  <si>
    <t>3003286816</t>
  </si>
  <si>
    <t>611387</t>
  </si>
  <si>
    <t>1990025</t>
  </si>
  <si>
    <t>3003286818</t>
  </si>
  <si>
    <t>611658</t>
  </si>
  <si>
    <t>5029281</t>
  </si>
  <si>
    <t>3003286819</t>
  </si>
  <si>
    <t>611661</t>
  </si>
  <si>
    <t>1008219</t>
  </si>
  <si>
    <t>3003286820</t>
  </si>
  <si>
    <t>611665</t>
  </si>
  <si>
    <t>1001787</t>
  </si>
  <si>
    <t>3003286821</t>
  </si>
  <si>
    <t>611690</t>
  </si>
  <si>
    <t>1991128</t>
  </si>
  <si>
    <t>3003286822</t>
  </si>
  <si>
    <t>611697</t>
  </si>
  <si>
    <t>1015723</t>
  </si>
  <si>
    <t>3003286823</t>
  </si>
  <si>
    <t>615248</t>
  </si>
  <si>
    <t>1031958</t>
  </si>
  <si>
    <t>3003286824</t>
  </si>
  <si>
    <t>615255</t>
  </si>
  <si>
    <t>1030843</t>
  </si>
  <si>
    <t>3003286825</t>
  </si>
  <si>
    <t>615372</t>
  </si>
  <si>
    <t>3061467</t>
  </si>
  <si>
    <t>3003286826</t>
  </si>
  <si>
    <t>615458</t>
  </si>
  <si>
    <t>3046678</t>
  </si>
  <si>
    <t>3003286827</t>
  </si>
  <si>
    <t>615483</t>
  </si>
  <si>
    <t>1309474</t>
  </si>
  <si>
    <t>3003286828</t>
  </si>
  <si>
    <t>615489</t>
  </si>
  <si>
    <t>1722488</t>
  </si>
  <si>
    <t>3003286829</t>
  </si>
  <si>
    <t>616670</t>
  </si>
  <si>
    <t>1016461</t>
  </si>
  <si>
    <t>3003286830</t>
  </si>
  <si>
    <t>717380</t>
  </si>
  <si>
    <t>1991456</t>
  </si>
  <si>
    <t>3003286831</t>
  </si>
  <si>
    <t>241887</t>
  </si>
  <si>
    <t>1009409</t>
  </si>
  <si>
    <t>3003286832</t>
  </si>
  <si>
    <t>618776</t>
  </si>
  <si>
    <t>1003530</t>
  </si>
  <si>
    <t>3003286833</t>
  </si>
  <si>
    <t>618788</t>
  </si>
  <si>
    <t>1008444</t>
  </si>
  <si>
    <t>3003286834</t>
  </si>
  <si>
    <t>618794</t>
  </si>
  <si>
    <t>1010777</t>
  </si>
  <si>
    <t>3003286835</t>
  </si>
  <si>
    <t>618801</t>
  </si>
  <si>
    <t>1010768</t>
  </si>
  <si>
    <t>3003286836</t>
  </si>
  <si>
    <t>618808</t>
  </si>
  <si>
    <t>5029152</t>
  </si>
  <si>
    <t>3003286837</t>
  </si>
  <si>
    <t>811257</t>
  </si>
  <si>
    <t>3001748</t>
  </si>
  <si>
    <t>3003286838</t>
  </si>
  <si>
    <t>609999</t>
  </si>
  <si>
    <t>3056341</t>
  </si>
  <si>
    <t>3003286839</t>
  </si>
  <si>
    <t>610020</t>
  </si>
  <si>
    <t>3055576</t>
  </si>
  <si>
    <t>3003286840</t>
  </si>
  <si>
    <t>610026</t>
  </si>
  <si>
    <t>3055575</t>
  </si>
  <si>
    <t>3003286841</t>
  </si>
  <si>
    <t>610591</t>
  </si>
  <si>
    <t>1995225</t>
  </si>
  <si>
    <t>3003286842</t>
  </si>
  <si>
    <t>1024920</t>
  </si>
  <si>
    <t>3046987</t>
  </si>
  <si>
    <t>3003286843</t>
  </si>
  <si>
    <t>1002166</t>
  </si>
  <si>
    <t>3048938</t>
  </si>
  <si>
    <t>3003286844</t>
  </si>
  <si>
    <t>611135</t>
  </si>
  <si>
    <t>3043017</t>
  </si>
  <si>
    <t>3003286845</t>
  </si>
  <si>
    <t>1003467</t>
  </si>
  <si>
    <t>3046834</t>
  </si>
  <si>
    <t>3003286846</t>
  </si>
  <si>
    <t>1003697</t>
  </si>
  <si>
    <t>3046844</t>
  </si>
  <si>
    <t>3003286847</t>
  </si>
  <si>
    <t>1075668</t>
  </si>
  <si>
    <t>3082481</t>
  </si>
  <si>
    <t>3003286848</t>
  </si>
  <si>
    <t>1075669</t>
  </si>
  <si>
    <t>3082482</t>
  </si>
  <si>
    <t>3003286849</t>
  </si>
  <si>
    <t>1033390</t>
  </si>
  <si>
    <t>1009785</t>
  </si>
  <si>
    <t>3003286850</t>
  </si>
  <si>
    <t>918580</t>
  </si>
  <si>
    <t>3001854</t>
  </si>
  <si>
    <t>3003286851</t>
  </si>
  <si>
    <t>1008574</t>
  </si>
  <si>
    <t>1029006</t>
  </si>
  <si>
    <t>3003286852</t>
  </si>
  <si>
    <t>1009506</t>
  </si>
  <si>
    <t>1901134</t>
  </si>
  <si>
    <t>3003286853</t>
  </si>
  <si>
    <t>1002377</t>
  </si>
  <si>
    <t>1992249</t>
  </si>
  <si>
    <t>3003286854</t>
  </si>
  <si>
    <t>989744</t>
  </si>
  <si>
    <t>1000571</t>
  </si>
  <si>
    <t>3003286855</t>
  </si>
  <si>
    <t>994734</t>
  </si>
  <si>
    <t>3001974</t>
  </si>
  <si>
    <t>3003286856</t>
  </si>
  <si>
    <t>999284</t>
  </si>
  <si>
    <t>3048864</t>
  </si>
  <si>
    <t>3003286857</t>
  </si>
  <si>
    <t>1017861</t>
  </si>
  <si>
    <t>3001844</t>
  </si>
  <si>
    <t>3003286858</t>
  </si>
  <si>
    <t>1003387</t>
  </si>
  <si>
    <t>3048905</t>
  </si>
  <si>
    <t>3003286859</t>
  </si>
  <si>
    <t>1003420</t>
  </si>
  <si>
    <t>1992174</t>
  </si>
  <si>
    <t>3003286860</t>
  </si>
  <si>
    <t>1003421</t>
  </si>
  <si>
    <t>3048993</t>
  </si>
  <si>
    <t>3003286861</t>
  </si>
  <si>
    <t>1003418</t>
  </si>
  <si>
    <t>3049099</t>
  </si>
  <si>
    <t>3003286862</t>
  </si>
  <si>
    <t>1003419</t>
  </si>
  <si>
    <t>3049055</t>
  </si>
  <si>
    <t>3003286863</t>
  </si>
  <si>
    <t>1003506</t>
  </si>
  <si>
    <t>1992108</t>
  </si>
  <si>
    <t>3003286864</t>
  </si>
  <si>
    <t>1003504</t>
  </si>
  <si>
    <t>3049057</t>
  </si>
  <si>
    <t>3003286865</t>
  </si>
  <si>
    <t>1019005</t>
  </si>
  <si>
    <t>3049255</t>
  </si>
  <si>
    <t>3003286866</t>
  </si>
  <si>
    <t>1019006</t>
  </si>
  <si>
    <t>3049246</t>
  </si>
  <si>
    <t>3003286867</t>
  </si>
  <si>
    <t>1022468</t>
  </si>
  <si>
    <t>3049264</t>
  </si>
  <si>
    <t>3003286868</t>
  </si>
  <si>
    <t>1028057</t>
  </si>
  <si>
    <t>3081858</t>
  </si>
  <si>
    <t>3003286869</t>
  </si>
  <si>
    <t>1018044</t>
  </si>
  <si>
    <t>3049274</t>
  </si>
  <si>
    <t>3003286870</t>
  </si>
  <si>
    <t>1028056</t>
  </si>
  <si>
    <t>3047061</t>
  </si>
  <si>
    <t>3003286871</t>
  </si>
  <si>
    <t>1023852</t>
  </si>
  <si>
    <t>3054564</t>
  </si>
  <si>
    <t>3003286872</t>
  </si>
  <si>
    <t>1023266</t>
  </si>
  <si>
    <t>3054631</t>
  </si>
  <si>
    <t>3003286873</t>
  </si>
  <si>
    <t>1023265</t>
  </si>
  <si>
    <t>3054634</t>
  </si>
  <si>
    <t>3003286874</t>
  </si>
  <si>
    <t>1028616</t>
  </si>
  <si>
    <t>1935551</t>
  </si>
  <si>
    <t>3003286875</t>
  </si>
  <si>
    <t>1023350</t>
  </si>
  <si>
    <t>3048834</t>
  </si>
  <si>
    <t>3003286876</t>
  </si>
  <si>
    <t>1023349</t>
  </si>
  <si>
    <t>3054632</t>
  </si>
  <si>
    <t>3003286877</t>
  </si>
  <si>
    <t>1041118</t>
  </si>
  <si>
    <t>3060394</t>
  </si>
  <si>
    <t>3003286878</t>
  </si>
  <si>
    <t>1025249</t>
  </si>
  <si>
    <t>3049188</t>
  </si>
  <si>
    <t>3003286880</t>
  </si>
  <si>
    <t>1024522</t>
  </si>
  <si>
    <t>3054620</t>
  </si>
  <si>
    <t>3003286881</t>
  </si>
  <si>
    <t>1026525</t>
  </si>
  <si>
    <t>3048712</t>
  </si>
  <si>
    <t>3003286882</t>
  </si>
  <si>
    <t>1028491</t>
  </si>
  <si>
    <t>3063059</t>
  </si>
  <si>
    <t>4308027</t>
  </si>
  <si>
    <t>3003286883</t>
  </si>
  <si>
    <t>1002368</t>
  </si>
  <si>
    <t>6207286</t>
  </si>
  <si>
    <t>3003286884</t>
  </si>
  <si>
    <t>762900</t>
  </si>
  <si>
    <t>6207859</t>
  </si>
  <si>
    <t>3003286885</t>
  </si>
  <si>
    <t>762901</t>
  </si>
  <si>
    <t>6207861</t>
  </si>
  <si>
    <t>3003286886</t>
  </si>
  <si>
    <t>762917</t>
  </si>
  <si>
    <t>6207371</t>
  </si>
  <si>
    <t>3003286887</t>
  </si>
  <si>
    <t>756881</t>
  </si>
  <si>
    <t>6207897</t>
  </si>
  <si>
    <t>3003286888</t>
  </si>
  <si>
    <t>762876</t>
  </si>
  <si>
    <t>4273879</t>
  </si>
  <si>
    <t>3003286889</t>
  </si>
  <si>
    <t>762887</t>
  </si>
  <si>
    <t>3003286890</t>
  </si>
  <si>
    <t>762894</t>
  </si>
  <si>
    <t>6207833</t>
  </si>
  <si>
    <t>3003286891</t>
  </si>
  <si>
    <t>762918</t>
  </si>
  <si>
    <t>6207048</t>
  </si>
  <si>
    <t>3003286892</t>
  </si>
  <si>
    <t>762922</t>
  </si>
  <si>
    <t>6207848</t>
  </si>
  <si>
    <t>3003286893</t>
  </si>
  <si>
    <t>756930</t>
  </si>
  <si>
    <t>6207863</t>
  </si>
  <si>
    <t>3003286894</t>
  </si>
  <si>
    <t>762949</t>
  </si>
  <si>
    <t>4269444</t>
  </si>
  <si>
    <t>3003286895</t>
  </si>
  <si>
    <t>762952</t>
  </si>
  <si>
    <t>6207426</t>
  </si>
  <si>
    <t>3003286896</t>
  </si>
  <si>
    <t>762953</t>
  </si>
  <si>
    <t>6207425</t>
  </si>
  <si>
    <t>3003286897</t>
  </si>
  <si>
    <t>762954</t>
  </si>
  <si>
    <t>4221355</t>
  </si>
  <si>
    <t>3003286898</t>
  </si>
  <si>
    <t>762955</t>
  </si>
  <si>
    <t>4273866</t>
  </si>
  <si>
    <t>3003286899</t>
  </si>
  <si>
    <t>762956</t>
  </si>
  <si>
    <t>4356519</t>
  </si>
  <si>
    <t>3003286900</t>
  </si>
  <si>
    <t>762968</t>
  </si>
  <si>
    <t>6207865</t>
  </si>
  <si>
    <t>3003286901</t>
  </si>
  <si>
    <t>762986</t>
  </si>
  <si>
    <t>6207270</t>
  </si>
  <si>
    <t>3003286902</t>
  </si>
  <si>
    <t>756883</t>
  </si>
  <si>
    <t>6207872</t>
  </si>
  <si>
    <t>3003286903</t>
  </si>
  <si>
    <t>803322</t>
  </si>
  <si>
    <t>6207829</t>
  </si>
  <si>
    <t>3003286904</t>
  </si>
  <si>
    <t>764045</t>
  </si>
  <si>
    <t>6207328</t>
  </si>
  <si>
    <t>3003286905</t>
  </si>
  <si>
    <t>764055</t>
  </si>
  <si>
    <t>6207348</t>
  </si>
  <si>
    <t>3003286906</t>
  </si>
  <si>
    <t>764065</t>
  </si>
  <si>
    <t>4328240</t>
  </si>
  <si>
    <t>3003286907</t>
  </si>
  <si>
    <t>756990</t>
  </si>
  <si>
    <t>6207877</t>
  </si>
  <si>
    <t>3003286908</t>
  </si>
  <si>
    <t>764133</t>
  </si>
  <si>
    <t>6207247</t>
  </si>
  <si>
    <t>3003286909</t>
  </si>
  <si>
    <t>764134</t>
  </si>
  <si>
    <t>4090636</t>
  </si>
  <si>
    <t>3003286911</t>
  </si>
  <si>
    <t>764192</t>
  </si>
  <si>
    <t>6207377</t>
  </si>
  <si>
    <t>3003286912</t>
  </si>
  <si>
    <t>764200</t>
  </si>
  <si>
    <t>6207401</t>
  </si>
  <si>
    <t>3003286913</t>
  </si>
  <si>
    <t>764205</t>
  </si>
  <si>
    <t>6207410</t>
  </si>
  <si>
    <t>3003286914</t>
  </si>
  <si>
    <t>764217</t>
  </si>
  <si>
    <t>6207302</t>
  </si>
  <si>
    <t>3003286915</t>
  </si>
  <si>
    <t>764220</t>
  </si>
  <si>
    <t>6207381</t>
  </si>
  <si>
    <t>3003286916</t>
  </si>
  <si>
    <t>756890</t>
  </si>
  <si>
    <t>6207309</t>
  </si>
  <si>
    <t>3003286917</t>
  </si>
  <si>
    <t>1001110</t>
  </si>
  <si>
    <t>4308056</t>
  </si>
  <si>
    <t>3003286918</t>
  </si>
  <si>
    <t>1035503</t>
  </si>
  <si>
    <t>4606782</t>
  </si>
  <si>
    <t>3003286919</t>
  </si>
  <si>
    <t>1011468</t>
  </si>
  <si>
    <t>4582552</t>
  </si>
  <si>
    <t>3003286920</t>
  </si>
  <si>
    <t>1011467</t>
  </si>
  <si>
    <t>4582555</t>
  </si>
  <si>
    <t>3003286921</t>
  </si>
  <si>
    <t>1003941</t>
  </si>
  <si>
    <t>4606780</t>
  </si>
  <si>
    <t>3003286922</t>
  </si>
  <si>
    <t>1017488</t>
  </si>
  <si>
    <t>4606756</t>
  </si>
  <si>
    <t>3003286923</t>
  </si>
  <si>
    <t>1017382</t>
  </si>
  <si>
    <t>6207303</t>
  </si>
  <si>
    <t>3003286924</t>
  </si>
  <si>
    <t>1017383</t>
  </si>
  <si>
    <t>6207305</t>
  </si>
  <si>
    <t>3003286925</t>
  </si>
  <si>
    <t>1018685</t>
  </si>
  <si>
    <t>6207289</t>
  </si>
  <si>
    <t>3003286926</t>
  </si>
  <si>
    <t>1018684</t>
  </si>
  <si>
    <t>6208150</t>
  </si>
  <si>
    <t>3003286927</t>
  </si>
  <si>
    <t>1024362</t>
  </si>
  <si>
    <t>6207860</t>
  </si>
  <si>
    <t>3003286928</t>
  </si>
  <si>
    <t>816942</t>
  </si>
  <si>
    <t>4273881</t>
  </si>
  <si>
    <t>3003286929</t>
  </si>
  <si>
    <t>611682</t>
  </si>
  <si>
    <t>1009116</t>
  </si>
  <si>
    <t>1009833</t>
  </si>
  <si>
    <t>1727670</t>
  </si>
  <si>
    <t>3003290600</t>
  </si>
  <si>
    <t>611027</t>
  </si>
  <si>
    <t>6099282</t>
  </si>
  <si>
    <t>3003290601</t>
  </si>
  <si>
    <t>611095</t>
  </si>
  <si>
    <t>6091007</t>
  </si>
  <si>
    <t>3003290602</t>
  </si>
  <si>
    <t>611127</t>
  </si>
  <si>
    <t>6099281</t>
  </si>
  <si>
    <t>3003290603</t>
  </si>
  <si>
    <t>891165</t>
  </si>
  <si>
    <t>6208600</t>
  </si>
  <si>
    <t>3003290604</t>
  </si>
  <si>
    <t>1020035</t>
  </si>
  <si>
    <t>6207285</t>
  </si>
  <si>
    <t>3003290605</t>
  </si>
  <si>
    <t>764034</t>
  </si>
  <si>
    <t>6130635</t>
  </si>
  <si>
    <t>3003290606</t>
  </si>
  <si>
    <t>823444</t>
  </si>
  <si>
    <t>6130634</t>
  </si>
  <si>
    <t>3003290607</t>
  </si>
  <si>
    <t>764035</t>
  </si>
  <si>
    <t>6130633</t>
  </si>
  <si>
    <t>3003290608</t>
  </si>
  <si>
    <t>762612</t>
  </si>
  <si>
    <t>6207363</t>
  </si>
  <si>
    <t>3003290610</t>
  </si>
  <si>
    <t>762890</t>
  </si>
  <si>
    <t>6207834</t>
  </si>
  <si>
    <t>3003290611</t>
  </si>
  <si>
    <t>985861</t>
  </si>
  <si>
    <t>6136058</t>
  </si>
  <si>
    <t>3003290612</t>
  </si>
  <si>
    <t>762919</t>
  </si>
  <si>
    <t>6142498</t>
  </si>
  <si>
    <t>3003290613</t>
  </si>
  <si>
    <t>762920</t>
  </si>
  <si>
    <t>6207850</t>
  </si>
  <si>
    <t>3003290614</t>
  </si>
  <si>
    <t>762931</t>
  </si>
  <si>
    <t>6208679</t>
  </si>
  <si>
    <t>3003290615</t>
  </si>
  <si>
    <t>762932</t>
  </si>
  <si>
    <t>6208644</t>
  </si>
  <si>
    <t>3003290616</t>
  </si>
  <si>
    <t>762933</t>
  </si>
  <si>
    <t>6208645</t>
  </si>
  <si>
    <t>3003290617</t>
  </si>
  <si>
    <t>762934</t>
  </si>
  <si>
    <t>6208646</t>
  </si>
  <si>
    <t>3003290618</t>
  </si>
  <si>
    <t>762936</t>
  </si>
  <si>
    <t>6208680</t>
  </si>
  <si>
    <t>3003290619</t>
  </si>
  <si>
    <t>762937</t>
  </si>
  <si>
    <t>6208681</t>
  </si>
  <si>
    <t>3003290620</t>
  </si>
  <si>
    <t>762938</t>
  </si>
  <si>
    <t>6208682</t>
  </si>
  <si>
    <t>3003290621</t>
  </si>
  <si>
    <t>762939</t>
  </si>
  <si>
    <t>6208607</t>
  </si>
  <si>
    <t>3003290622</t>
  </si>
  <si>
    <t>762940</t>
  </si>
  <si>
    <t>6208608</t>
  </si>
  <si>
    <t>3003290623</t>
  </si>
  <si>
    <t>756920</t>
  </si>
  <si>
    <t>6207839</t>
  </si>
  <si>
    <t>3003290624</t>
  </si>
  <si>
    <t>756921</t>
  </si>
  <si>
    <t>6207868</t>
  </si>
  <si>
    <t>3003290625</t>
  </si>
  <si>
    <t>756922</t>
  </si>
  <si>
    <t>2823190</t>
  </si>
  <si>
    <t>3003290626</t>
  </si>
  <si>
    <t>756925</t>
  </si>
  <si>
    <t>6207840</t>
  </si>
  <si>
    <t>3003290627</t>
  </si>
  <si>
    <t>756926</t>
  </si>
  <si>
    <t>6207866</t>
  </si>
  <si>
    <t>3003290628</t>
  </si>
  <si>
    <t>756927</t>
  </si>
  <si>
    <t>6207864</t>
  </si>
  <si>
    <t>3003290629</t>
  </si>
  <si>
    <t>756929</t>
  </si>
  <si>
    <t>6207823</t>
  </si>
  <si>
    <t>3003290630</t>
  </si>
  <si>
    <t>117275</t>
  </si>
  <si>
    <t>6208668</t>
  </si>
  <si>
    <t>3003290632</t>
  </si>
  <si>
    <t>762967</t>
  </si>
  <si>
    <t>6207436</t>
  </si>
  <si>
    <t>3003290633</t>
  </si>
  <si>
    <t>762969</t>
  </si>
  <si>
    <t>6207263</t>
  </si>
  <si>
    <t>3003290634</t>
  </si>
  <si>
    <t>762970</t>
  </si>
  <si>
    <t>6207827</t>
  </si>
  <si>
    <t>3003290635</t>
  </si>
  <si>
    <t>756933</t>
  </si>
  <si>
    <t>6207890</t>
  </si>
  <si>
    <t>3003290636</t>
  </si>
  <si>
    <t>756934</t>
  </si>
  <si>
    <t>6207888</t>
  </si>
  <si>
    <t>3003290637</t>
  </si>
  <si>
    <t>756935</t>
  </si>
  <si>
    <t>6207870</t>
  </si>
  <si>
    <t>3003290638</t>
  </si>
  <si>
    <t>756940</t>
  </si>
  <si>
    <t>6207889</t>
  </si>
  <si>
    <t>3003290639</t>
  </si>
  <si>
    <t>762987</t>
  </si>
  <si>
    <t>4050841</t>
  </si>
  <si>
    <t>3003290640</t>
  </si>
  <si>
    <t>762988</t>
  </si>
  <si>
    <t>6207304</t>
  </si>
  <si>
    <t>3003290641</t>
  </si>
  <si>
    <t>756941</t>
  </si>
  <si>
    <t>6207825</t>
  </si>
  <si>
    <t>3003290642</t>
  </si>
  <si>
    <t>756943</t>
  </si>
  <si>
    <t>6098883</t>
  </si>
  <si>
    <t>3003290643</t>
  </si>
  <si>
    <t>756944</t>
  </si>
  <si>
    <t>6207874</t>
  </si>
  <si>
    <t>3003290644</t>
  </si>
  <si>
    <t>756945</t>
  </si>
  <si>
    <t>6209135</t>
  </si>
  <si>
    <t>3003290645</t>
  </si>
  <si>
    <t>756886</t>
  </si>
  <si>
    <t>6207307</t>
  </si>
  <si>
    <t>3003290646</t>
  </si>
  <si>
    <t>762992</t>
  </si>
  <si>
    <t>6207264</t>
  </si>
  <si>
    <t>3003290647</t>
  </si>
  <si>
    <t>762993</t>
  </si>
  <si>
    <t>6207845</t>
  </si>
  <si>
    <t>3003290648</t>
  </si>
  <si>
    <t>762994</t>
  </si>
  <si>
    <t>6090957</t>
  </si>
  <si>
    <t>3003290649</t>
  </si>
  <si>
    <t>763004</t>
  </si>
  <si>
    <t>6207352</t>
  </si>
  <si>
    <t>3003290650</t>
  </si>
  <si>
    <t>776067</t>
  </si>
  <si>
    <t>6208625</t>
  </si>
  <si>
    <t>3003290651</t>
  </si>
  <si>
    <t>756981</t>
  </si>
  <si>
    <t>6209291</t>
  </si>
  <si>
    <t>3003290652</t>
  </si>
  <si>
    <t>756982</t>
  </si>
  <si>
    <t>6207841</t>
  </si>
  <si>
    <t>3003290653</t>
  </si>
  <si>
    <t>763015</t>
  </si>
  <si>
    <t>6209108</t>
  </si>
  <si>
    <t>3003290654</t>
  </si>
  <si>
    <t>824286</t>
  </si>
  <si>
    <t>6209137</t>
  </si>
  <si>
    <t>3003290655</t>
  </si>
  <si>
    <t>763016</t>
  </si>
  <si>
    <t>6207851</t>
  </si>
  <si>
    <t>3003290656</t>
  </si>
  <si>
    <t>763017</t>
  </si>
  <si>
    <t>6207854</t>
  </si>
  <si>
    <t>3003290657</t>
  </si>
  <si>
    <t>763018</t>
  </si>
  <si>
    <t>6099297</t>
  </si>
  <si>
    <t>3003290658</t>
  </si>
  <si>
    <t>763020</t>
  </si>
  <si>
    <t>6207830</t>
  </si>
  <si>
    <t>3003290659</t>
  </si>
  <si>
    <t>763021</t>
  </si>
  <si>
    <t>6209136</t>
  </si>
  <si>
    <t>3003290660</t>
  </si>
  <si>
    <t>1072077</t>
  </si>
  <si>
    <t>6130632</t>
  </si>
  <si>
    <t>3003290661</t>
  </si>
  <si>
    <t>764040</t>
  </si>
  <si>
    <t>6208121</t>
  </si>
  <si>
    <t>3003290662</t>
  </si>
  <si>
    <t>764043</t>
  </si>
  <si>
    <t>6140452</t>
  </si>
  <si>
    <t>3003290663</t>
  </si>
  <si>
    <t>764046</t>
  </si>
  <si>
    <t>6207327</t>
  </si>
  <si>
    <t>3003290664</t>
  </si>
  <si>
    <t>764047</t>
  </si>
  <si>
    <t>6207402</t>
  </si>
  <si>
    <t>3003290665</t>
  </si>
  <si>
    <t>863617</t>
  </si>
  <si>
    <t>4009135</t>
  </si>
  <si>
    <t>3003290666</t>
  </si>
  <si>
    <t>764049</t>
  </si>
  <si>
    <t>6207358</t>
  </si>
  <si>
    <t>3003290667</t>
  </si>
  <si>
    <t>172543</t>
  </si>
  <si>
    <t>6207387</t>
  </si>
  <si>
    <t>3003290668</t>
  </si>
  <si>
    <t>172546</t>
  </si>
  <si>
    <t>6207027</t>
  </si>
  <si>
    <t>3003290669</t>
  </si>
  <si>
    <t>1020899</t>
  </si>
  <si>
    <t>6210082</t>
  </si>
  <si>
    <t>3003290670</t>
  </si>
  <si>
    <t>764054</t>
  </si>
  <si>
    <t>4221296</t>
  </si>
  <si>
    <t>3003290671</t>
  </si>
  <si>
    <t>1020901</t>
  </si>
  <si>
    <t>6207349</t>
  </si>
  <si>
    <t>3003290672</t>
  </si>
  <si>
    <t>764057</t>
  </si>
  <si>
    <t>6207053</t>
  </si>
  <si>
    <t>3003290673</t>
  </si>
  <si>
    <t>764058</t>
  </si>
  <si>
    <t>6141126</t>
  </si>
  <si>
    <t>3003290674</t>
  </si>
  <si>
    <t>764059</t>
  </si>
  <si>
    <t>6207397</t>
  </si>
  <si>
    <t>3003290675</t>
  </si>
  <si>
    <t>764061</t>
  </si>
  <si>
    <t>3054696</t>
  </si>
  <si>
    <t>6207396</t>
  </si>
  <si>
    <t>3003290676</t>
  </si>
  <si>
    <t>1025290</t>
  </si>
  <si>
    <t>6208602</t>
  </si>
  <si>
    <t>3003290677</t>
  </si>
  <si>
    <t>756986</t>
  </si>
  <si>
    <t>6209292</t>
  </si>
  <si>
    <t>3003290678</t>
  </si>
  <si>
    <t>756988</t>
  </si>
  <si>
    <t>6207837</t>
  </si>
  <si>
    <t>3003290679</t>
  </si>
  <si>
    <t>764121</t>
  </si>
  <si>
    <t>6207339</t>
  </si>
  <si>
    <t>3003290680</t>
  </si>
  <si>
    <t>764123</t>
  </si>
  <si>
    <t>6209117</t>
  </si>
  <si>
    <t>3003290681</t>
  </si>
  <si>
    <t>764124</t>
  </si>
  <si>
    <t>6136463</t>
  </si>
  <si>
    <t>3003290682</t>
  </si>
  <si>
    <t>839350</t>
  </si>
  <si>
    <t>6136462</t>
  </si>
  <si>
    <t>3003290684</t>
  </si>
  <si>
    <t>764127</t>
  </si>
  <si>
    <t>6207296</t>
  </si>
  <si>
    <t>3003290685</t>
  </si>
  <si>
    <t>756989</t>
  </si>
  <si>
    <t>6207835</t>
  </si>
  <si>
    <t>3003290686</t>
  </si>
  <si>
    <t>764131</t>
  </si>
  <si>
    <t>6208650</t>
  </si>
  <si>
    <t>3003290687</t>
  </si>
  <si>
    <t>764135</t>
  </si>
  <si>
    <t>6207324</t>
  </si>
  <si>
    <t>3003290688</t>
  </si>
  <si>
    <t>764137</t>
  </si>
  <si>
    <t>6207325</t>
  </si>
  <si>
    <t>3003290689</t>
  </si>
  <si>
    <t>764138</t>
  </si>
  <si>
    <t>6207506</t>
  </si>
  <si>
    <t>3003290690</t>
  </si>
  <si>
    <t>756993</t>
  </si>
  <si>
    <t>6207378</t>
  </si>
  <si>
    <t>3003290691</t>
  </si>
  <si>
    <t>756994</t>
  </si>
  <si>
    <t>6136059</t>
  </si>
  <si>
    <t>3003290692</t>
  </si>
  <si>
    <t>764166</t>
  </si>
  <si>
    <t>6163070</t>
  </si>
  <si>
    <t>3003290693</t>
  </si>
  <si>
    <t>764169</t>
  </si>
  <si>
    <t>6207391</t>
  </si>
  <si>
    <t>3003290694</t>
  </si>
  <si>
    <t>764172</t>
  </si>
  <si>
    <t>6207367</t>
  </si>
  <si>
    <t>3003290695</t>
  </si>
  <si>
    <t>858754</t>
  </si>
  <si>
    <t>6207354</t>
  </si>
  <si>
    <t>3003290696</t>
  </si>
  <si>
    <t>757000</t>
  </si>
  <si>
    <t>6091409</t>
  </si>
  <si>
    <t>3003290697</t>
  </si>
  <si>
    <t>757003</t>
  </si>
  <si>
    <t>6207399</t>
  </si>
  <si>
    <t>3003290698</t>
  </si>
  <si>
    <t>764187</t>
  </si>
  <si>
    <t>6207332</t>
  </si>
  <si>
    <t>3003290699</t>
  </si>
  <si>
    <t>611397</t>
  </si>
  <si>
    <t>6208605</t>
  </si>
  <si>
    <t>3003290700</t>
  </si>
  <si>
    <t>764193</t>
  </si>
  <si>
    <t>6207390</t>
  </si>
  <si>
    <t>3003290701</t>
  </si>
  <si>
    <t>764194</t>
  </si>
  <si>
    <t>6207366</t>
  </si>
  <si>
    <t>3003290702</t>
  </si>
  <si>
    <t>764204</t>
  </si>
  <si>
    <t>6142215</t>
  </si>
  <si>
    <t>3003290703</t>
  </si>
  <si>
    <t>764206</t>
  </si>
  <si>
    <t>6207407</t>
  </si>
  <si>
    <t>3003290704</t>
  </si>
  <si>
    <t>1082157</t>
  </si>
  <si>
    <t>6207384</t>
  </si>
  <si>
    <t>3003290705</t>
  </si>
  <si>
    <t>764211</t>
  </si>
  <si>
    <t>6209113</t>
  </si>
  <si>
    <t>3003290706</t>
  </si>
  <si>
    <t>764212</t>
  </si>
  <si>
    <t>6207386</t>
  </si>
  <si>
    <t>3003290707</t>
  </si>
  <si>
    <t>764213</t>
  </si>
  <si>
    <t>6207415</t>
  </si>
  <si>
    <t>3003290708</t>
  </si>
  <si>
    <t>764218</t>
  </si>
  <si>
    <t>6207301</t>
  </si>
  <si>
    <t>3003290709</t>
  </si>
  <si>
    <t>764219</t>
  </si>
  <si>
    <t>6207299</t>
  </si>
  <si>
    <t>3003290710</t>
  </si>
  <si>
    <t>764221</t>
  </si>
  <si>
    <t>6207379</t>
  </si>
  <si>
    <t>3003290711</t>
  </si>
  <si>
    <t>764229</t>
  </si>
  <si>
    <t>6207405</t>
  </si>
  <si>
    <t>3003290713</t>
  </si>
  <si>
    <t>757152</t>
  </si>
  <si>
    <t>6207847</t>
  </si>
  <si>
    <t>3003290714</t>
  </si>
  <si>
    <t>757154</t>
  </si>
  <si>
    <t>6207849</t>
  </si>
  <si>
    <t>3003290715</t>
  </si>
  <si>
    <t>757162</t>
  </si>
  <si>
    <t>6212038</t>
  </si>
  <si>
    <t>3003290716</t>
  </si>
  <si>
    <t>757163</t>
  </si>
  <si>
    <t>6208030</t>
  </si>
  <si>
    <t>3003290717</t>
  </si>
  <si>
    <t>760010</t>
  </si>
  <si>
    <t>6208029</t>
  </si>
  <si>
    <t>3003290718</t>
  </si>
  <si>
    <t>239890</t>
  </si>
  <si>
    <t>6209110</t>
  </si>
  <si>
    <t>3003290719</t>
  </si>
  <si>
    <t>239895</t>
  </si>
  <si>
    <t>6207432</t>
  </si>
  <si>
    <t>3003290720</t>
  </si>
  <si>
    <t>239969</t>
  </si>
  <si>
    <t>6208035</t>
  </si>
  <si>
    <t>3003290721</t>
  </si>
  <si>
    <t>241639</t>
  </si>
  <si>
    <t>6137206</t>
  </si>
  <si>
    <t>3003290722</t>
  </si>
  <si>
    <t>762882</t>
  </si>
  <si>
    <t>6207320</t>
  </si>
  <si>
    <t>3003290723</t>
  </si>
  <si>
    <t>762883</t>
  </si>
  <si>
    <t>6207319</t>
  </si>
  <si>
    <t>3003290724</t>
  </si>
  <si>
    <t>762884</t>
  </si>
  <si>
    <t>6208629</t>
  </si>
  <si>
    <t>3003290725</t>
  </si>
  <si>
    <t>762885</t>
  </si>
  <si>
    <t>6208628</t>
  </si>
  <si>
    <t>3003290726</t>
  </si>
  <si>
    <t>843554</t>
  </si>
  <si>
    <t>6207321</t>
  </si>
  <si>
    <t>3003290727</t>
  </si>
  <si>
    <t>762886</t>
  </si>
  <si>
    <t>6207298</t>
  </si>
  <si>
    <t>3003290728</t>
  </si>
  <si>
    <t>760003</t>
  </si>
  <si>
    <t>6136117</t>
  </si>
  <si>
    <t>3003290729</t>
  </si>
  <si>
    <t>760033</t>
  </si>
  <si>
    <t>6208096</t>
  </si>
  <si>
    <t>3003290730</t>
  </si>
  <si>
    <t>760034</t>
  </si>
  <si>
    <t>6209109</t>
  </si>
  <si>
    <t>3003290731</t>
  </si>
  <si>
    <t>761654</t>
  </si>
  <si>
    <t>6131853</t>
  </si>
  <si>
    <t>3003290732</t>
  </si>
  <si>
    <t>1113124</t>
  </si>
  <si>
    <t>6207768</t>
  </si>
  <si>
    <t>3003290733</t>
  </si>
  <si>
    <t>762927</t>
  </si>
  <si>
    <t>6091367</t>
  </si>
  <si>
    <t>3003290734</t>
  </si>
  <si>
    <t>762961</t>
  </si>
  <si>
    <t>6207420</t>
  </si>
  <si>
    <t>3003290735</t>
  </si>
  <si>
    <t>762991</t>
  </si>
  <si>
    <t>6207265</t>
  </si>
  <si>
    <t>3003290736</t>
  </si>
  <si>
    <t>763019</t>
  </si>
  <si>
    <t>6099298</t>
  </si>
  <si>
    <t>3003290737</t>
  </si>
  <si>
    <t>763022</t>
  </si>
  <si>
    <t>6207857</t>
  </si>
  <si>
    <t>3003290738</t>
  </si>
  <si>
    <t>764032</t>
  </si>
  <si>
    <t>6207852</t>
  </si>
  <si>
    <t>3003290739</t>
  </si>
  <si>
    <t>764033</t>
  </si>
  <si>
    <t>6137938</t>
  </si>
  <si>
    <t>3003290740</t>
  </si>
  <si>
    <t>764038</t>
  </si>
  <si>
    <t>6207894</t>
  </si>
  <si>
    <t>3003290741</t>
  </si>
  <si>
    <t>764039</t>
  </si>
  <si>
    <t>6207855</t>
  </si>
  <si>
    <t>3003290742</t>
  </si>
  <si>
    <t>764051</t>
  </si>
  <si>
    <t>6207365</t>
  </si>
  <si>
    <t>3003290743</t>
  </si>
  <si>
    <t>764095</t>
  </si>
  <si>
    <t>6207323</t>
  </si>
  <si>
    <t>3003290744</t>
  </si>
  <si>
    <t>764110</t>
  </si>
  <si>
    <t>6136461</t>
  </si>
  <si>
    <t>3003290745</t>
  </si>
  <si>
    <t>975210</t>
  </si>
  <si>
    <t>6098886</t>
  </si>
  <si>
    <t>3003290746</t>
  </si>
  <si>
    <t>764151</t>
  </si>
  <si>
    <t>6207393</t>
  </si>
  <si>
    <t>3003290747</t>
  </si>
  <si>
    <t>764165</t>
  </si>
  <si>
    <t>6208603</t>
  </si>
  <si>
    <t>3003290748</t>
  </si>
  <si>
    <t>842558</t>
  </si>
  <si>
    <t>6141844</t>
  </si>
  <si>
    <t>3003290749</t>
  </si>
  <si>
    <t>764168</t>
  </si>
  <si>
    <t>6134488</t>
  </si>
  <si>
    <t>3003290750</t>
  </si>
  <si>
    <t>842398</t>
  </si>
  <si>
    <t>6134491</t>
  </si>
  <si>
    <t>3003290751</t>
  </si>
  <si>
    <t>852709</t>
  </si>
  <si>
    <t>6088685</t>
  </si>
  <si>
    <t>3003290752</t>
  </si>
  <si>
    <t>764196</t>
  </si>
  <si>
    <t>6209086</t>
  </si>
  <si>
    <t>3003290753</t>
  </si>
  <si>
    <t>764197</t>
  </si>
  <si>
    <t>6209118</t>
  </si>
  <si>
    <t>3003290754</t>
  </si>
  <si>
    <t>764224</t>
  </si>
  <si>
    <t>6207380</t>
  </si>
  <si>
    <t>3003290755</t>
  </si>
  <si>
    <t>764225</t>
  </si>
  <si>
    <t>6098850</t>
  </si>
  <si>
    <t>3003290756</t>
  </si>
  <si>
    <t>764226</t>
  </si>
  <si>
    <t>6210523</t>
  </si>
  <si>
    <t>3003290757</t>
  </si>
  <si>
    <t>764227</t>
  </si>
  <si>
    <t>6209112</t>
  </si>
  <si>
    <t>3003290759</t>
  </si>
  <si>
    <t>770547</t>
  </si>
  <si>
    <t>6207308</t>
  </si>
  <si>
    <t>3003290760</t>
  </si>
  <si>
    <t>794925</t>
  </si>
  <si>
    <t>6207258</t>
  </si>
  <si>
    <t>3003290761</t>
  </si>
  <si>
    <t>800038</t>
  </si>
  <si>
    <t>6137580</t>
  </si>
  <si>
    <t>3003290762</t>
  </si>
  <si>
    <t>863743</t>
  </si>
  <si>
    <t>6134490</t>
  </si>
  <si>
    <t>3003290763</t>
  </si>
  <si>
    <t>800808</t>
  </si>
  <si>
    <t>6209141</t>
  </si>
  <si>
    <t>3003290764</t>
  </si>
  <si>
    <t>803257</t>
  </si>
  <si>
    <t>6208627</t>
  </si>
  <si>
    <t>3003290765</t>
  </si>
  <si>
    <t>803324</t>
  </si>
  <si>
    <t>6099279</t>
  </si>
  <si>
    <t>3003290766</t>
  </si>
  <si>
    <t>809633</t>
  </si>
  <si>
    <t>6113812</t>
  </si>
  <si>
    <t>3003290767</t>
  </si>
  <si>
    <t>809634</t>
  </si>
  <si>
    <t>6131660</t>
  </si>
  <si>
    <t>3003290768</t>
  </si>
  <si>
    <t>809635</t>
  </si>
  <si>
    <t>6132205</t>
  </si>
  <si>
    <t>3003290769</t>
  </si>
  <si>
    <t>810492</t>
  </si>
  <si>
    <t>6207862</t>
  </si>
  <si>
    <t>3003290770</t>
  </si>
  <si>
    <t>811250</t>
  </si>
  <si>
    <t>6207421</t>
  </si>
  <si>
    <t>3003290771</t>
  </si>
  <si>
    <t>811251</t>
  </si>
  <si>
    <t>6098885</t>
  </si>
  <si>
    <t>3003290772</t>
  </si>
  <si>
    <t>824290</t>
  </si>
  <si>
    <t>6208623</t>
  </si>
  <si>
    <t>3003290773</t>
  </si>
  <si>
    <t>824291</t>
  </si>
  <si>
    <t>6208624</t>
  </si>
  <si>
    <t>3003290774</t>
  </si>
  <si>
    <t>833328</t>
  </si>
  <si>
    <t>6131855</t>
  </si>
  <si>
    <t>3003290775</t>
  </si>
  <si>
    <t>842041</t>
  </si>
  <si>
    <t>6208604</t>
  </si>
  <si>
    <t>3003290776</t>
  </si>
  <si>
    <t>844184</t>
  </si>
  <si>
    <t>6099247</t>
  </si>
  <si>
    <t>3003290777</t>
  </si>
  <si>
    <t>847207</t>
  </si>
  <si>
    <t>6209138</t>
  </si>
  <si>
    <t>3003290778</t>
  </si>
  <si>
    <t>847208</t>
  </si>
  <si>
    <t>6136115</t>
  </si>
  <si>
    <t>3003290779</t>
  </si>
  <si>
    <t>848396</t>
  </si>
  <si>
    <t>4090235</t>
  </si>
  <si>
    <t>3003290780</t>
  </si>
  <si>
    <t>855973</t>
  </si>
  <si>
    <t>6163071</t>
  </si>
  <si>
    <t>3003290781</t>
  </si>
  <si>
    <t>864196</t>
  </si>
  <si>
    <t>6139237</t>
  </si>
  <si>
    <t>3003290782</t>
  </si>
  <si>
    <t>864197</t>
  </si>
  <si>
    <t>6137581</t>
  </si>
  <si>
    <t>3003290783</t>
  </si>
  <si>
    <t>864202</t>
  </si>
  <si>
    <t>6141742</t>
  </si>
  <si>
    <t>3003290784</t>
  </si>
  <si>
    <t>864204</t>
  </si>
  <si>
    <t>6141740</t>
  </si>
  <si>
    <t>3003290785</t>
  </si>
  <si>
    <t>866121</t>
  </si>
  <si>
    <t>6129293</t>
  </si>
  <si>
    <t>3003290786</t>
  </si>
  <si>
    <t>911607</t>
  </si>
  <si>
    <t>6091030</t>
  </si>
  <si>
    <t>3003290788</t>
  </si>
  <si>
    <t>914315</t>
  </si>
  <si>
    <t>6207828</t>
  </si>
  <si>
    <t>3003290789</t>
  </si>
  <si>
    <t>914316</t>
  </si>
  <si>
    <t>6207273</t>
  </si>
  <si>
    <t>3003290790</t>
  </si>
  <si>
    <t>915795</t>
  </si>
  <si>
    <t>6207873</t>
  </si>
  <si>
    <t>3003290791</t>
  </si>
  <si>
    <t>942885</t>
  </si>
  <si>
    <t>6142213</t>
  </si>
  <si>
    <t>3003290792</t>
  </si>
  <si>
    <t>985967</t>
  </si>
  <si>
    <t>6207856</t>
  </si>
  <si>
    <t>3003290793</t>
  </si>
  <si>
    <t>975281</t>
  </si>
  <si>
    <t>6207275</t>
  </si>
  <si>
    <t>3003290794</t>
  </si>
  <si>
    <t>975284</t>
  </si>
  <si>
    <t>6207843</t>
  </si>
  <si>
    <t>3003290795</t>
  </si>
  <si>
    <t>979862</t>
  </si>
  <si>
    <t>6207882</t>
  </si>
  <si>
    <t>3003290796</t>
  </si>
  <si>
    <t>979863</t>
  </si>
  <si>
    <t>6207880</t>
  </si>
  <si>
    <t>3003290797</t>
  </si>
  <si>
    <t>980130</t>
  </si>
  <si>
    <t>6208648</t>
  </si>
  <si>
    <t>3003290798</t>
  </si>
  <si>
    <t>988454</t>
  </si>
  <si>
    <t>6088652</t>
  </si>
  <si>
    <t>3003290799</t>
  </si>
  <si>
    <t>986655</t>
  </si>
  <si>
    <t>6208658</t>
  </si>
  <si>
    <t>3003290800</t>
  </si>
  <si>
    <t>986653</t>
  </si>
  <si>
    <t>6208643</t>
  </si>
  <si>
    <t>3003290801</t>
  </si>
  <si>
    <t>989770</t>
  </si>
  <si>
    <t>6207437</t>
  </si>
  <si>
    <t>3003290802</t>
  </si>
  <si>
    <t>988290</t>
  </si>
  <si>
    <t>6142185</t>
  </si>
  <si>
    <t>3003290803</t>
  </si>
  <si>
    <t>989562</t>
  </si>
  <si>
    <t>6209111</t>
  </si>
  <si>
    <t>3003290804</t>
  </si>
  <si>
    <t>991740</t>
  </si>
  <si>
    <t>6091009</t>
  </si>
  <si>
    <t>3003290805</t>
  </si>
  <si>
    <t>994840</t>
  </si>
  <si>
    <t>6207334</t>
  </si>
  <si>
    <t>3003290806</t>
  </si>
  <si>
    <t>995433</t>
  </si>
  <si>
    <t>6091028</t>
  </si>
  <si>
    <t>3003290807</t>
  </si>
  <si>
    <t>997538</t>
  </si>
  <si>
    <t>6207297</t>
  </si>
  <si>
    <t>3003290808</t>
  </si>
  <si>
    <t>1002394</t>
  </si>
  <si>
    <t>4356533</t>
  </si>
  <si>
    <t>3003290809</t>
  </si>
  <si>
    <t>1001111</t>
  </si>
  <si>
    <t>6207294</t>
  </si>
  <si>
    <t>3003290810</t>
  </si>
  <si>
    <t>1004783</t>
  </si>
  <si>
    <t>6207435</t>
  </si>
  <si>
    <t>3003290811</t>
  </si>
  <si>
    <t>1010262</t>
  </si>
  <si>
    <t>6142556</t>
  </si>
  <si>
    <t>3003290812</t>
  </si>
  <si>
    <t>1020666</t>
  </si>
  <si>
    <t>4347351</t>
  </si>
  <si>
    <t>3003290813</t>
  </si>
  <si>
    <t>1018043</t>
  </si>
  <si>
    <t>6207424</t>
  </si>
  <si>
    <t>3003290814</t>
  </si>
  <si>
    <t>1016795</t>
  </si>
  <si>
    <t>6207364</t>
  </si>
  <si>
    <t>3003290815</t>
  </si>
  <si>
    <t>1025023</t>
  </si>
  <si>
    <t>6208028</t>
  </si>
  <si>
    <t>3003290816</t>
  </si>
  <si>
    <t>1018077</t>
  </si>
  <si>
    <t>6207337</t>
  </si>
  <si>
    <t>3003290817</t>
  </si>
  <si>
    <t>1018085</t>
  </si>
  <si>
    <t>6207250</t>
  </si>
  <si>
    <t>3003290818</t>
  </si>
  <si>
    <t>1020791</t>
  </si>
  <si>
    <t>6207356</t>
  </si>
  <si>
    <t>3003290819</t>
  </si>
  <si>
    <t>1024407</t>
  </si>
  <si>
    <t>6207838</t>
  </si>
  <si>
    <t>3003290820</t>
  </si>
  <si>
    <t>1025117</t>
  </si>
  <si>
    <t>6207277</t>
  </si>
  <si>
    <t>3003290821</t>
  </si>
  <si>
    <t>1027850</t>
  </si>
  <si>
    <t>6207290</t>
  </si>
  <si>
    <t>3003290822</t>
  </si>
  <si>
    <t>1025852</t>
  </si>
  <si>
    <t>6207282</t>
  </si>
  <si>
    <t>3003290823</t>
  </si>
  <si>
    <t>1026498</t>
  </si>
  <si>
    <t>6207836</t>
  </si>
  <si>
    <t>3003290824</t>
  </si>
  <si>
    <t>1029339</t>
  </si>
  <si>
    <t>6208667</t>
  </si>
  <si>
    <t>3003290825</t>
  </si>
  <si>
    <t>1029956</t>
  </si>
  <si>
    <t>6091010</t>
  </si>
  <si>
    <t>3003290826</t>
  </si>
  <si>
    <t>1029850</t>
  </si>
  <si>
    <t>6207279</t>
  </si>
  <si>
    <t>3003290827</t>
  </si>
  <si>
    <t>1030468</t>
  </si>
  <si>
    <t>6141741</t>
  </si>
  <si>
    <t>3003290828</t>
  </si>
  <si>
    <t>1030882</t>
  </si>
  <si>
    <t>6208669</t>
  </si>
  <si>
    <t>3003290829</t>
  </si>
  <si>
    <t>1031494</t>
  </si>
  <si>
    <t>6207346</t>
  </si>
  <si>
    <t>3003290830</t>
  </si>
  <si>
    <t>1031492</t>
  </si>
  <si>
    <t>6210524</t>
  </si>
  <si>
    <t>3003290831</t>
  </si>
  <si>
    <t>1031495</t>
  </si>
  <si>
    <t>6088651</t>
  </si>
  <si>
    <t>3003290832</t>
  </si>
  <si>
    <t>1031960</t>
  </si>
  <si>
    <t>6132700</t>
  </si>
  <si>
    <t>3003290833</t>
  </si>
  <si>
    <t>1034867</t>
  </si>
  <si>
    <t>6207411</t>
  </si>
  <si>
    <t>3003290834</t>
  </si>
  <si>
    <t>1034915</t>
  </si>
  <si>
    <t>6090949</t>
  </si>
  <si>
    <t>3003290835</t>
  </si>
  <si>
    <t>1035014</t>
  </si>
  <si>
    <t>6207412</t>
  </si>
  <si>
    <t>3003290836</t>
  </si>
  <si>
    <t>1035025</t>
  </si>
  <si>
    <t>6207413</t>
  </si>
  <si>
    <t>3003290837</t>
  </si>
  <si>
    <t>1038069</t>
  </si>
  <si>
    <t>6207869</t>
  </si>
  <si>
    <t>3003290838</t>
  </si>
  <si>
    <t>1038068</t>
  </si>
  <si>
    <t>6207871</t>
  </si>
  <si>
    <t>3003290839</t>
  </si>
  <si>
    <t>1038924</t>
  </si>
  <si>
    <t>6207313</t>
  </si>
  <si>
    <t>3003290840</t>
  </si>
  <si>
    <t>1043221</t>
  </si>
  <si>
    <t>6209083</t>
  </si>
  <si>
    <t>3003290841</t>
  </si>
  <si>
    <t>1040679</t>
  </si>
  <si>
    <t>6207269</t>
  </si>
  <si>
    <t>3003290842</t>
  </si>
  <si>
    <t>1042060</t>
  </si>
  <si>
    <t>6098884</t>
  </si>
  <si>
    <t>3003290843</t>
  </si>
  <si>
    <t>1042072</t>
  </si>
  <si>
    <t>6208610</t>
  </si>
  <si>
    <t>3003290844</t>
  </si>
  <si>
    <t>1046337</t>
  </si>
  <si>
    <t>6208599</t>
  </si>
  <si>
    <t>3003290845</t>
  </si>
  <si>
    <t>1052499</t>
  </si>
  <si>
    <t>6207292</t>
  </si>
  <si>
    <t>3003290846</t>
  </si>
  <si>
    <t>1053279</t>
  </si>
  <si>
    <t>4088652</t>
  </si>
  <si>
    <t>4575477</t>
  </si>
  <si>
    <t>3003290847</t>
  </si>
  <si>
    <t>1055262</t>
  </si>
  <si>
    <t>6209294</t>
  </si>
  <si>
    <t>3003290848</t>
  </si>
  <si>
    <t>1057086</t>
  </si>
  <si>
    <t>6207388</t>
  </si>
  <si>
    <t>3003290849</t>
  </si>
  <si>
    <t>1069324</t>
  </si>
  <si>
    <t>6208656</t>
  </si>
  <si>
    <t>3003290850</t>
  </si>
  <si>
    <t>985954</t>
  </si>
  <si>
    <t>6209139</t>
  </si>
  <si>
    <t>3003290851</t>
  </si>
  <si>
    <t>986717</t>
  </si>
  <si>
    <t>1008530</t>
  </si>
  <si>
    <t>6207357</t>
  </si>
  <si>
    <t>3003290852</t>
  </si>
  <si>
    <t>1000455</t>
  </si>
  <si>
    <t>4620976</t>
  </si>
  <si>
    <t>3003290853</t>
  </si>
  <si>
    <t>1004309</t>
  </si>
  <si>
    <t>6207395</t>
  </si>
  <si>
    <t>3003290854</t>
  </si>
  <si>
    <t>761648</t>
  </si>
  <si>
    <t>0628900</t>
  </si>
  <si>
    <t>007</t>
  </si>
  <si>
    <t>4415985</t>
  </si>
  <si>
    <t>3003290856</t>
  </si>
  <si>
    <t>611021</t>
  </si>
  <si>
    <t>0750000</t>
  </si>
  <si>
    <t>4269529</t>
  </si>
  <si>
    <t>4269530</t>
  </si>
  <si>
    <t>VIR0135</t>
  </si>
  <si>
    <t>3003290857</t>
  </si>
  <si>
    <t>891068</t>
  </si>
  <si>
    <t>6162743</t>
  </si>
  <si>
    <t>3003290862</t>
  </si>
  <si>
    <t>756991</t>
  </si>
  <si>
    <t>4356548</t>
  </si>
  <si>
    <t>3003290863</t>
  </si>
  <si>
    <t>762966</t>
  </si>
  <si>
    <t>6207403</t>
  </si>
  <si>
    <t>3003290864</t>
  </si>
  <si>
    <t>764126</t>
  </si>
  <si>
    <t>6207256</t>
  </si>
  <si>
    <t>3003292100</t>
  </si>
  <si>
    <t>1028438</t>
  </si>
  <si>
    <t>3056193</t>
  </si>
  <si>
    <t>6208027</t>
  </si>
  <si>
    <t>3003292101</t>
  </si>
  <si>
    <t>1022474</t>
  </si>
  <si>
    <t>1005921</t>
  </si>
  <si>
    <t>6207283</t>
  </si>
  <si>
    <t>3003292106</t>
  </si>
  <si>
    <t>764130</t>
  </si>
  <si>
    <t>6207322</t>
  </si>
  <si>
    <t>3003292107</t>
  </si>
  <si>
    <t>1052351</t>
  </si>
  <si>
    <t>6207284</t>
  </si>
  <si>
    <t>3003292108</t>
  </si>
  <si>
    <t>1081372</t>
  </si>
  <si>
    <t>3082715</t>
  </si>
  <si>
    <t>3003292109</t>
  </si>
  <si>
    <t>1025425</t>
  </si>
  <si>
    <t>6142504</t>
  </si>
  <si>
    <t>3003292112</t>
  </si>
  <si>
    <t>764078</t>
  </si>
  <si>
    <t>6207342</t>
  </si>
  <si>
    <t>3003309379</t>
  </si>
  <si>
    <t>610252</t>
  </si>
  <si>
    <t>1991163</t>
  </si>
  <si>
    <t>3003309392</t>
  </si>
  <si>
    <t>609669</t>
  </si>
  <si>
    <t>1009000</t>
  </si>
  <si>
    <t>1040262</t>
  </si>
  <si>
    <t>3003309393</t>
  </si>
  <si>
    <t>611725</t>
  </si>
  <si>
    <t>1000999</t>
  </si>
  <si>
    <t>1003177</t>
  </si>
  <si>
    <t>3003327187</t>
  </si>
  <si>
    <t>611181</t>
  </si>
  <si>
    <t>1032270</t>
  </si>
  <si>
    <t>3003332012</t>
  </si>
  <si>
    <t>1101096</t>
  </si>
  <si>
    <t>4327057</t>
  </si>
  <si>
    <t>3003416655</t>
  </si>
  <si>
    <t>762944</t>
  </si>
  <si>
    <t>6207333</t>
  </si>
  <si>
    <t>3003416656</t>
  </si>
  <si>
    <t>609718</t>
  </si>
  <si>
    <t>1014354</t>
  </si>
  <si>
    <t>3003417671</t>
  </si>
  <si>
    <t>764228</t>
  </si>
  <si>
    <t>6207406</t>
  </si>
  <si>
    <t>3003430166</t>
  </si>
  <si>
    <t>1077930</t>
  </si>
  <si>
    <t>6208036</t>
  </si>
  <si>
    <t>3003433260</t>
  </si>
  <si>
    <t>609800</t>
  </si>
  <si>
    <t>3074106</t>
  </si>
  <si>
    <t>3003433262</t>
  </si>
  <si>
    <t>1076130</t>
  </si>
  <si>
    <t>6163069</t>
  </si>
  <si>
    <t>3003433265</t>
  </si>
  <si>
    <t>1011089</t>
  </si>
  <si>
    <t>6142557</t>
  </si>
  <si>
    <t>3003438169</t>
  </si>
  <si>
    <t>1095115</t>
  </si>
  <si>
    <t>3082696</t>
  </si>
  <si>
    <t>3003561461</t>
  </si>
  <si>
    <t>1071731</t>
  </si>
  <si>
    <t>6207832</t>
  </si>
  <si>
    <t>3003609970</t>
  </si>
  <si>
    <t>1052557</t>
  </si>
  <si>
    <t>3082583</t>
  </si>
  <si>
    <t>3003622983</t>
  </si>
  <si>
    <t>1047854</t>
  </si>
  <si>
    <t>6209142</t>
  </si>
  <si>
    <t>AMI</t>
  </si>
  <si>
    <t>Device #1</t>
  </si>
  <si>
    <t>Device #2</t>
  </si>
  <si>
    <t>Device #3</t>
  </si>
  <si>
    <t>Accounts on AMI</t>
  </si>
  <si>
    <t>Sum of AdvancedMeteringSystem</t>
  </si>
  <si>
    <t>300-3290-852</t>
  </si>
  <si>
    <t>300-3800-740</t>
  </si>
  <si>
    <t>US GOVT FORT SAM HOUSTON ELEC</t>
  </si>
  <si>
    <t>2860 FSH HARDEE ROAD</t>
  </si>
  <si>
    <t>300-3785-833</t>
  </si>
  <si>
    <t>4070 FSHSTANLEY RD #LCT</t>
  </si>
  <si>
    <t>300-3727-465</t>
  </si>
  <si>
    <t>3750 FSHWILLIAMS RD #1IP</t>
  </si>
  <si>
    <t>300-3773-555</t>
  </si>
  <si>
    <t>300-3777-013</t>
  </si>
  <si>
    <t>1222 FSHHARNEY RD #BATT</t>
  </si>
  <si>
    <t>2550 SHERMAN FIELD Rd #WELL</t>
  </si>
  <si>
    <t>300-3906-374</t>
  </si>
  <si>
    <t>2470 FSH LUDINGTON RD #LCT</t>
  </si>
  <si>
    <t>2470 FSH LUDINGTON RD #SLS</t>
  </si>
  <si>
    <t>2470 FSH LUDINGTON RD #1 ELE</t>
  </si>
  <si>
    <t>2470 FSH LUDINGTON RD #1 GAS</t>
  </si>
  <si>
    <t>2470 FSH LUDINGTON RD #PLT</t>
  </si>
  <si>
    <t>300-3907-776</t>
  </si>
  <si>
    <t>300-3907-766</t>
  </si>
  <si>
    <t>300-3907-782</t>
  </si>
  <si>
    <t>300-3907-780</t>
  </si>
  <si>
    <t>300-3907-772</t>
  </si>
  <si>
    <t>2186 FSHPINE ST #PLT</t>
  </si>
  <si>
    <t>300-3612-095</t>
  </si>
  <si>
    <t>3370 FSH-NURSERY RD #HP</t>
  </si>
  <si>
    <t>300-3835-560</t>
  </si>
  <si>
    <t>300-3923-146</t>
  </si>
  <si>
    <t>3350 FSHHARDEE RD #PLT</t>
  </si>
  <si>
    <t>300-4046-569</t>
  </si>
  <si>
    <t>Timmy Au</t>
  </si>
  <si>
    <t>Amount</t>
  </si>
  <si>
    <t>New Meter #                        Mar 2017</t>
  </si>
  <si>
    <t>1-033699</t>
  </si>
  <si>
    <t>1-991322</t>
  </si>
  <si>
    <t>1-013968</t>
  </si>
  <si>
    <t>1-960247</t>
  </si>
  <si>
    <t>300-4084-397</t>
  </si>
  <si>
    <t>300-4023-838</t>
  </si>
  <si>
    <t>3551 FSHROGER BROOKE #HP</t>
  </si>
  <si>
    <t>1-018150 &amp; 1-018241</t>
  </si>
  <si>
    <t>1-508488 &amp; 1-508328</t>
  </si>
  <si>
    <t>5006690 &amp; 5006689</t>
  </si>
  <si>
    <t>1-717100 &amp; 1-717285</t>
  </si>
  <si>
    <t>5007470 &amp; 5007461</t>
  </si>
  <si>
    <t>1-002994 &amp; 5006677</t>
  </si>
  <si>
    <t>1-504757 &amp; 1-504886</t>
  </si>
  <si>
    <t>300-4010-766</t>
  </si>
  <si>
    <t>23430 CMPBMARNE RD #2</t>
  </si>
  <si>
    <t>US GOVT CAMP BULLIS ELEC</t>
  </si>
  <si>
    <t>300-4119-394</t>
  </si>
  <si>
    <t>300-4133-293</t>
  </si>
  <si>
    <t>300-4148-193</t>
  </si>
  <si>
    <t>300-4151-118</t>
  </si>
  <si>
    <t>3620 FSHGEORGE BEACH AVE</t>
  </si>
  <si>
    <t>5298 NURSERY RD</t>
  </si>
  <si>
    <t>2470 FSHLUDINGTON RD #1HP</t>
  </si>
  <si>
    <t>300-4189-036</t>
  </si>
  <si>
    <t>2128 FSHSUSTAINMENT</t>
  </si>
  <si>
    <t>300-4190-050</t>
  </si>
  <si>
    <t>300-4150-378</t>
  </si>
  <si>
    <t>4573 WINANS RD</t>
  </si>
  <si>
    <t>300-4189-765</t>
  </si>
  <si>
    <t>22519 CMPBMARNE RD</t>
  </si>
  <si>
    <t>300-4224-269</t>
  </si>
  <si>
    <t>300-4196-359</t>
  </si>
  <si>
    <t>6270 CMPBEAGLES NEST TRL #WELL</t>
  </si>
  <si>
    <t>300-4155-240</t>
  </si>
  <si>
    <t>Not Validated</t>
  </si>
  <si>
    <t>300-4191-091</t>
  </si>
  <si>
    <t>300-4252-218</t>
  </si>
  <si>
    <t>300-4233-197</t>
  </si>
  <si>
    <t>300-4231-473</t>
  </si>
  <si>
    <t>4573 WINANS RD #SL</t>
  </si>
  <si>
    <t>3141 FSHTAYLOR RD</t>
  </si>
  <si>
    <t>P00020 FSH 2016/2017 US GOVT FORT SAM #SL</t>
  </si>
  <si>
    <t>Décor light</t>
  </si>
  <si>
    <t>Security light</t>
  </si>
  <si>
    <t>300-4293-743</t>
  </si>
  <si>
    <t>5900 CMPBNW MILITARY HWY</t>
  </si>
  <si>
    <t>300-4261-435</t>
  </si>
  <si>
    <t>6281 CMPBWILDERNESS TRL #SL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</si>
</sst>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44" formatCode="_(&quot;$&quot;* #,##0.00_);_(&quot;$&quot;* \(#,##0.00\);_(&quot;$&quot;* &quot;-&quot;??_);_(@_)"/>
    <numFmt numFmtId="43" formatCode="_(* #,##0.00_);_(* \(#,##0.00\);_(* &quot;-&quot;??_);_(@_)"/>
    <numFmt numFmtId="164" formatCode="[$-409]mmm\-yy;@"/>
    <numFmt numFmtId="165" formatCode="_(&quot;$&quot;* #,##0_);_(&quot;$&quot;* \(#,##0\);_(&quot;$&quot;* &quot;-&quot;??_);_(@_)"/>
    <numFmt numFmtId="166" formatCode="m/d/yyyy&quot;  &quot;h\:mm\:ss\ AM/PM"/>
    <numFmt numFmtId="167" formatCode="###\-###\-####"/>
    <numFmt numFmtId="168" formatCode="&quot;$&quot;#,##0.00"/>
  </numFmts>
  <fonts count="5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1"/>
      <color indexed="52"/>
      <name val="Calibri"/>
      <family val="2"/>
      <scheme val="minor"/>
    </font>
    <font>
      <b/>
      <sz val="12"/>
      <color rgb="FFFA7D00"/>
      <name val="Calibri"/>
      <family val="2"/>
      <scheme val="minor"/>
    </font>
    <font>
      <b/>
      <sz val="12"/>
      <color theme="0"/>
      <name val="Calibri"/>
      <family val="2"/>
      <scheme val="minor"/>
    </font>
    <font>
      <sz val="10"/>
      <name val="Arial"/>
      <family val="2"/>
    </font>
    <font>
      <sz val="10"/>
      <name val="Arial"/>
      <family val="2"/>
    </font>
    <font>
      <i/>
      <sz val="12"/>
      <color rgb="FF7F7F7F"/>
      <name val="Calibri"/>
      <family val="2"/>
      <scheme val="minor"/>
    </font>
    <font>
      <sz val="12"/>
      <color rgb="FF006100"/>
      <name val="Calibri"/>
      <family val="2"/>
      <scheme val="minor"/>
    </font>
    <font>
      <b/>
      <sz val="15"/>
      <color indexed="56"/>
      <name val="Calibri"/>
      <family val="2"/>
      <scheme val="minor"/>
    </font>
    <font>
      <b/>
      <sz val="15"/>
      <color indexed="56"/>
      <name val="Calibri"/>
      <family val="2"/>
    </font>
    <font>
      <b/>
      <sz val="13"/>
      <color indexed="56"/>
      <name val="Calibri"/>
      <family val="2"/>
      <scheme val="minor"/>
    </font>
    <font>
      <b/>
      <sz val="13"/>
      <color indexed="56"/>
      <name val="Calibri"/>
      <family val="2"/>
    </font>
    <font>
      <b/>
      <sz val="11"/>
      <color indexed="56"/>
      <name val="Calibri"/>
      <family val="2"/>
      <scheme val="minor"/>
    </font>
    <font>
      <b/>
      <sz val="11"/>
      <color indexed="56"/>
      <name val="Calibri"/>
      <family val="2"/>
    </font>
    <font>
      <sz val="12"/>
      <color rgb="FF3F3F76"/>
      <name val="Calibri"/>
      <family val="2"/>
      <scheme val="minor"/>
    </font>
    <font>
      <sz val="11"/>
      <color indexed="52"/>
      <name val="Calibri"/>
      <family val="2"/>
      <scheme val="minor"/>
    </font>
    <font>
      <sz val="12"/>
      <color rgb="FFFA7D00"/>
      <name val="Calibri"/>
      <family val="2"/>
      <scheme val="minor"/>
    </font>
    <font>
      <sz val="11"/>
      <color indexed="52"/>
      <name val="Calibri"/>
      <family val="2"/>
    </font>
    <font>
      <sz val="11"/>
      <color indexed="60"/>
      <name val="Calibri"/>
      <family val="2"/>
      <scheme val="minor"/>
    </font>
    <font>
      <sz val="12"/>
      <color rgb="FF9C6500"/>
      <name val="Calibri"/>
      <family val="2"/>
      <scheme val="minor"/>
    </font>
    <font>
      <sz val="10"/>
      <name val="MS Sans Serif"/>
      <family val="2"/>
    </font>
    <font>
      <sz val="11"/>
      <color indexed="8"/>
      <name val="Calibri"/>
      <family val="2"/>
    </font>
    <font>
      <b/>
      <sz val="12"/>
      <color rgb="FF3F3F3F"/>
      <name val="Calibri"/>
      <family val="2"/>
      <scheme val="minor"/>
    </font>
    <font>
      <b/>
      <sz val="18"/>
      <color indexed="56"/>
      <name val="Cambria"/>
      <family val="2"/>
      <scheme val="major"/>
    </font>
    <font>
      <b/>
      <sz val="18"/>
      <color indexed="56"/>
      <name val="Cambria"/>
      <family val="2"/>
    </font>
    <font>
      <b/>
      <sz val="12"/>
      <color theme="1"/>
      <name val="Calibri"/>
      <family val="2"/>
      <scheme val="minor"/>
    </font>
    <font>
      <sz val="12"/>
      <color rgb="FFFF0000"/>
      <name val="Calibri"/>
      <family val="2"/>
      <scheme val="minor"/>
    </font>
    <font>
      <sz val="9"/>
      <color indexed="81"/>
      <name val="Tahoma"/>
      <family val="2"/>
    </font>
    <font>
      <b/>
      <sz val="9"/>
      <color indexed="81"/>
      <name val="Tahoma"/>
      <family val="2"/>
    </font>
    <font>
      <b/>
      <sz val="11"/>
      <color theme="1" tint="4.9989318521683403E-2"/>
      <name val="Calibri"/>
      <family val="2"/>
      <scheme val="minor"/>
    </font>
    <font>
      <b/>
      <sz val="16"/>
      <color theme="1"/>
      <name val="Calibri"/>
      <family val="2"/>
      <scheme val="minor"/>
    </font>
    <font>
      <b/>
      <sz val="26"/>
      <color theme="1"/>
      <name val="Calibri"/>
      <family val="2"/>
      <scheme val="minor"/>
    </font>
    <font>
      <b/>
      <sz val="16"/>
      <color rgb="FF00B050"/>
      <name val="Calibri"/>
      <family val="2"/>
      <scheme val="minor"/>
    </font>
    <font>
      <b/>
      <sz val="16"/>
      <color rgb="FFFF0000"/>
      <name val="Calibri"/>
      <family val="2"/>
      <scheme val="minor"/>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9"/>
      <color theme="1" tint="4.9989318521683403E-2"/>
      <name val="Calibri"/>
      <family val="2"/>
      <scheme val="minor"/>
    </font>
    <font>
      <b/>
      <sz val="14"/>
      <color theme="1"/>
      <name val="Calibri"/>
      <family val="2"/>
      <scheme val="minor"/>
    </font>
    <font>
      <sz val="9"/>
      <name val="Calibri"/>
      <family val="2"/>
      <scheme val="minor"/>
    </font>
    <font>
      <sz val="9"/>
      <color indexed="81"/>
      <name val="Tahoma"/>
      <charset val="1"/>
    </font>
    <font>
      <b/>
      <sz val="9"/>
      <color indexed="81"/>
      <name val="Tahoma"/>
      <charset val="1"/>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22"/>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49"/>
      </patternFill>
    </fill>
    <fill>
      <patternFill patternType="solid">
        <fgColor indexed="2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6"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theme="6" tint="0.79998168889431442"/>
        <bgColor theme="7"/>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00"/>
        <bgColor indexed="64"/>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0"/>
      </left>
      <right style="thin">
        <color indexed="0"/>
      </right>
      <top style="thin">
        <color indexed="0"/>
      </top>
      <bottom style="thin">
        <color indexed="0"/>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659">
    <xf numFmtId="0" fontId="0" fillId="0" borderId="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2" fillId="10" borderId="0" applyNumberFormat="0" applyBorder="0" applyAlignment="0" applyProtection="0"/>
    <xf numFmtId="0" fontId="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4"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2" fillId="10" borderId="0" applyNumberFormat="0" applyBorder="0" applyAlignment="0" applyProtection="0"/>
    <xf numFmtId="0" fontId="1" fillId="33" borderId="0" applyNumberFormat="0" applyBorder="0" applyAlignment="0" applyProtection="0"/>
    <xf numFmtId="0" fontId="12"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2" fillId="10" borderId="0" applyNumberFormat="0" applyBorder="0" applyAlignment="0" applyProtection="0"/>
    <xf numFmtId="0" fontId="1" fillId="3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 fillId="3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2" fillId="14" borderId="0" applyNumberFormat="0" applyBorder="0" applyAlignment="0" applyProtection="0"/>
    <xf numFmtId="0" fontId="1" fillId="35" borderId="0" applyNumberFormat="0" applyBorder="0" applyAlignment="0" applyProtection="0"/>
    <xf numFmtId="0" fontId="1" fillId="1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2" fillId="14" borderId="0" applyNumberFormat="0" applyBorder="0" applyAlignment="0" applyProtection="0"/>
    <xf numFmtId="0" fontId="1" fillId="35" borderId="0" applyNumberFormat="0" applyBorder="0" applyAlignment="0" applyProtection="0"/>
    <xf numFmtId="0" fontId="12" fillId="1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2" fillId="14" borderId="0" applyNumberFormat="0" applyBorder="0" applyAlignment="0" applyProtection="0"/>
    <xf numFmtId="0" fontId="1" fillId="35"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 fillId="35"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2" fillId="18" borderId="0" applyNumberFormat="0" applyBorder="0" applyAlignment="0" applyProtection="0"/>
    <xf numFmtId="0" fontId="1" fillId="36" borderId="0" applyNumberFormat="0" applyBorder="0" applyAlignment="0" applyProtection="0"/>
    <xf numFmtId="0" fontId="1" fillId="18"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2" fillId="18" borderId="0" applyNumberFormat="0" applyBorder="0" applyAlignment="0" applyProtection="0"/>
    <xf numFmtId="0" fontId="1" fillId="36" borderId="0" applyNumberFormat="0" applyBorder="0" applyAlignment="0" applyProtection="0"/>
    <xf numFmtId="0" fontId="12" fillId="18"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2" fillId="18" borderId="0" applyNumberFormat="0" applyBorder="0" applyAlignment="0" applyProtection="0"/>
    <xf numFmtId="0" fontId="1" fillId="36"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 fillId="36"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2" fillId="22" borderId="0" applyNumberFormat="0" applyBorder="0" applyAlignment="0" applyProtection="0"/>
    <xf numFmtId="0" fontId="1" fillId="3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2" fillId="22" borderId="0" applyNumberFormat="0" applyBorder="0" applyAlignment="0" applyProtection="0"/>
    <xf numFmtId="0" fontId="1" fillId="37" borderId="0" applyNumberFormat="0" applyBorder="0" applyAlignment="0" applyProtection="0"/>
    <xf numFmtId="0" fontId="12" fillId="2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2" fillId="22" borderId="0" applyNumberFormat="0" applyBorder="0" applyAlignment="0" applyProtection="0"/>
    <xf numFmtId="0" fontId="1" fillId="37"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 fillId="37"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2" fillId="26" borderId="0" applyNumberFormat="0" applyBorder="0" applyAlignment="0" applyProtection="0"/>
    <xf numFmtId="0" fontId="1"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2" fillId="30"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2" fillId="30" borderId="0" applyNumberFormat="0" applyBorder="0" applyAlignment="0" applyProtection="0"/>
    <xf numFmtId="0" fontId="1" fillId="34" borderId="0" applyNumberFormat="0" applyBorder="0" applyAlignment="0" applyProtection="0"/>
    <xf numFmtId="0" fontId="12"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2" fillId="30" borderId="0" applyNumberFormat="0" applyBorder="0" applyAlignment="0" applyProtection="0"/>
    <xf numFmtId="0" fontId="1" fillId="34"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 fillId="34"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2" fillId="11" borderId="0" applyNumberFormat="0" applyBorder="0" applyAlignment="0" applyProtection="0"/>
    <xf numFmtId="0" fontId="1" fillId="3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2" fillId="11" borderId="0" applyNumberFormat="0" applyBorder="0" applyAlignment="0" applyProtection="0"/>
    <xf numFmtId="0" fontId="1" fillId="38" borderId="0" applyNumberFormat="0" applyBorder="0" applyAlignment="0" applyProtection="0"/>
    <xf numFmtId="0" fontId="12" fillId="11"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2" fillId="11" borderId="0" applyNumberFormat="0" applyBorder="0" applyAlignment="0" applyProtection="0"/>
    <xf numFmtId="0" fontId="1" fillId="38"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 fillId="38"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2" fillId="15" borderId="0" applyNumberFormat="0" applyBorder="0" applyAlignment="0" applyProtection="0"/>
    <xf numFmtId="0" fontId="1"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2" fillId="19" borderId="0" applyNumberFormat="0" applyBorder="0" applyAlignment="0" applyProtection="0"/>
    <xf numFmtId="0" fontId="1" fillId="39" borderId="0" applyNumberFormat="0" applyBorder="0" applyAlignment="0" applyProtection="0"/>
    <xf numFmtId="0" fontId="1" fillId="1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2" fillId="19" borderId="0" applyNumberFormat="0" applyBorder="0" applyAlignment="0" applyProtection="0"/>
    <xf numFmtId="0" fontId="1" fillId="39" borderId="0" applyNumberFormat="0" applyBorder="0" applyAlignment="0" applyProtection="0"/>
    <xf numFmtId="0" fontId="12" fillId="1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2" fillId="19" borderId="0" applyNumberFormat="0" applyBorder="0" applyAlignment="0" applyProtection="0"/>
    <xf numFmtId="0" fontId="1" fillId="3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 fillId="3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2" fillId="23" borderId="0" applyNumberFormat="0" applyBorder="0" applyAlignment="0" applyProtection="0"/>
    <xf numFmtId="0" fontId="1"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2" fillId="23" borderId="0" applyNumberFormat="0" applyBorder="0" applyAlignment="0" applyProtection="0"/>
    <xf numFmtId="0" fontId="1" fillId="37" borderId="0" applyNumberFormat="0" applyBorder="0" applyAlignment="0" applyProtection="0"/>
    <xf numFmtId="0" fontId="12" fillId="2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2" fillId="23" borderId="0" applyNumberFormat="0" applyBorder="0" applyAlignment="0" applyProtection="0"/>
    <xf numFmtId="0" fontId="1" fillId="37"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 fillId="37"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2" fillId="27" borderId="0" applyNumberFormat="0" applyBorder="0" applyAlignment="0" applyProtection="0"/>
    <xf numFmtId="0" fontId="1" fillId="38"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2" fillId="27" borderId="0" applyNumberFormat="0" applyBorder="0" applyAlignment="0" applyProtection="0"/>
    <xf numFmtId="0" fontId="1" fillId="38" borderId="0" applyNumberFormat="0" applyBorder="0" applyAlignment="0" applyProtection="0"/>
    <xf numFmtId="0" fontId="12" fillId="2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2" fillId="27" borderId="0" applyNumberFormat="0" applyBorder="0" applyAlignment="0" applyProtection="0"/>
    <xf numFmtId="0" fontId="1" fillId="38"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 fillId="38"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2" fillId="31" borderId="0" applyNumberFormat="0" applyBorder="0" applyAlignment="0" applyProtection="0"/>
    <xf numFmtId="0" fontId="1" fillId="40"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2" fillId="31" borderId="0" applyNumberFormat="0" applyBorder="0" applyAlignment="0" applyProtection="0"/>
    <xf numFmtId="0" fontId="1" fillId="40" borderId="0" applyNumberFormat="0" applyBorder="0" applyAlignment="0" applyProtection="0"/>
    <xf numFmtId="0" fontId="12" fillId="3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2" fillId="31" borderId="0" applyNumberFormat="0" applyBorder="0" applyAlignment="0" applyProtection="0"/>
    <xf numFmtId="0" fontId="1" fillId="40"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 fillId="40"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3" fillId="12" borderId="0" applyNumberFormat="0" applyBorder="0" applyAlignment="0" applyProtection="0"/>
    <xf numFmtId="0" fontId="11" fillId="42" borderId="0" applyNumberFormat="0" applyBorder="0" applyAlignment="0" applyProtection="0"/>
    <xf numFmtId="0" fontId="11" fillId="43"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3" fillId="12" borderId="0" applyNumberFormat="0" applyBorder="0" applyAlignment="0" applyProtection="0"/>
    <xf numFmtId="0" fontId="11" fillId="42" borderId="0" applyNumberFormat="0" applyBorder="0" applyAlignment="0" applyProtection="0"/>
    <xf numFmtId="0" fontId="13" fillId="1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3" fillId="12" borderId="0" applyNumberFormat="0" applyBorder="0" applyAlignment="0" applyProtection="0"/>
    <xf numFmtId="0" fontId="11" fillId="4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1" fillId="4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3" fillId="16"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3" fillId="16" borderId="0" applyNumberFormat="0" applyBorder="0" applyAlignment="0" applyProtection="0"/>
    <xf numFmtId="0" fontId="11" fillId="44" borderId="0" applyNumberFormat="0" applyBorder="0" applyAlignment="0" applyProtection="0"/>
    <xf numFmtId="0" fontId="13" fillId="16"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3" fillId="16" borderId="0" applyNumberFormat="0" applyBorder="0" applyAlignment="0" applyProtection="0"/>
    <xf numFmtId="0" fontId="11" fillId="4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1" fillId="4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3" fillId="20" borderId="0" applyNumberFormat="0" applyBorder="0" applyAlignment="0" applyProtection="0"/>
    <xf numFmtId="0" fontId="11" fillId="39" borderId="0" applyNumberFormat="0" applyBorder="0" applyAlignment="0" applyProtection="0"/>
    <xf numFmtId="0" fontId="11" fillId="4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3" fillId="20" borderId="0" applyNumberFormat="0" applyBorder="0" applyAlignment="0" applyProtection="0"/>
    <xf numFmtId="0" fontId="11" fillId="39" borderId="0" applyNumberFormat="0" applyBorder="0" applyAlignment="0" applyProtection="0"/>
    <xf numFmtId="0" fontId="13" fillId="20"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3" fillId="20" borderId="0" applyNumberFormat="0" applyBorder="0" applyAlignment="0" applyProtection="0"/>
    <xf numFmtId="0" fontId="11" fillId="3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1" fillId="3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3" fillId="24" borderId="0" applyNumberFormat="0" applyBorder="0" applyAlignment="0" applyProtection="0"/>
    <xf numFmtId="0" fontId="11" fillId="45" borderId="0" applyNumberFormat="0" applyBorder="0" applyAlignment="0" applyProtection="0"/>
    <xf numFmtId="0" fontId="11" fillId="34"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3" fillId="24" borderId="0" applyNumberFormat="0" applyBorder="0" applyAlignment="0" applyProtection="0"/>
    <xf numFmtId="0" fontId="11" fillId="45" borderId="0" applyNumberFormat="0" applyBorder="0" applyAlignment="0" applyProtection="0"/>
    <xf numFmtId="0" fontId="13" fillId="24"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3" fillId="24" borderId="0" applyNumberFormat="0" applyBorder="0" applyAlignment="0" applyProtection="0"/>
    <xf numFmtId="0" fontId="11" fillId="45"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1" fillId="45"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3" fillId="28"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3" fillId="28" borderId="0" applyNumberFormat="0" applyBorder="0" applyAlignment="0" applyProtection="0"/>
    <xf numFmtId="0" fontId="11" fillId="43" borderId="0" applyNumberFormat="0" applyBorder="0" applyAlignment="0" applyProtection="0"/>
    <xf numFmtId="0" fontId="13" fillId="28"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3" fillId="28" borderId="0" applyNumberFormat="0" applyBorder="0" applyAlignment="0" applyProtection="0"/>
    <xf numFmtId="0" fontId="11" fillId="43"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1" fillId="43" borderId="0" applyNumberFormat="0" applyBorder="0" applyAlignment="0" applyProtection="0"/>
    <xf numFmtId="0" fontId="13" fillId="28" borderId="0" applyNumberFormat="0" applyBorder="0" applyAlignment="0" applyProtection="0"/>
    <xf numFmtId="0" fontId="13" fillId="28"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3" fillId="32" borderId="0" applyNumberFormat="0" applyBorder="0" applyAlignment="0" applyProtection="0"/>
    <xf numFmtId="0" fontId="11" fillId="46" borderId="0" applyNumberFormat="0" applyBorder="0" applyAlignment="0" applyProtection="0"/>
    <xf numFmtId="0" fontId="11" fillId="3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3" fillId="32" borderId="0" applyNumberFormat="0" applyBorder="0" applyAlignment="0" applyProtection="0"/>
    <xf numFmtId="0" fontId="11" fillId="46" borderId="0" applyNumberFormat="0" applyBorder="0" applyAlignment="0" applyProtection="0"/>
    <xf numFmtId="0" fontId="13" fillId="3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3" fillId="32" borderId="0" applyNumberFormat="0" applyBorder="0" applyAlignment="0" applyProtection="0"/>
    <xf numFmtId="0" fontId="11" fillId="46"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1" fillId="46"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3" fillId="9" borderId="0" applyNumberFormat="0" applyBorder="0" applyAlignment="0" applyProtection="0"/>
    <xf numFmtId="0" fontId="11" fillId="47" borderId="0" applyNumberFormat="0" applyBorder="0" applyAlignment="0" applyProtection="0"/>
    <xf numFmtId="0" fontId="11" fillId="43"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3" fillId="9" borderId="0" applyNumberFormat="0" applyBorder="0" applyAlignment="0" applyProtection="0"/>
    <xf numFmtId="0" fontId="11" fillId="47" borderId="0" applyNumberFormat="0" applyBorder="0" applyAlignment="0" applyProtection="0"/>
    <xf numFmtId="0" fontId="13" fillId="9"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3" fillId="9" borderId="0" applyNumberFormat="0" applyBorder="0" applyAlignment="0" applyProtection="0"/>
    <xf numFmtId="0" fontId="11" fillId="47"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1" fillId="47"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3" fillId="13"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3" fillId="13" borderId="0" applyNumberFormat="0" applyBorder="0" applyAlignment="0" applyProtection="0"/>
    <xf numFmtId="0" fontId="11" fillId="48" borderId="0" applyNumberFormat="0" applyBorder="0" applyAlignment="0" applyProtection="0"/>
    <xf numFmtId="0" fontId="13" fillId="13"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3" fillId="13" borderId="0" applyNumberFormat="0" applyBorder="0" applyAlignment="0" applyProtection="0"/>
    <xf numFmtId="0" fontId="11" fillId="48"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1" fillId="48"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3" fillId="1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3" fillId="17" borderId="0" applyNumberFormat="0" applyBorder="0" applyAlignment="0" applyProtection="0"/>
    <xf numFmtId="0" fontId="11" fillId="49" borderId="0" applyNumberFormat="0" applyBorder="0" applyAlignment="0" applyProtection="0"/>
    <xf numFmtId="0" fontId="13" fillId="1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3" fillId="17" borderId="0" applyNumberFormat="0" applyBorder="0" applyAlignment="0" applyProtection="0"/>
    <xf numFmtId="0" fontId="11" fillId="49"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1" fillId="49"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3" fillId="21" borderId="0" applyNumberFormat="0" applyBorder="0" applyAlignment="0" applyProtection="0"/>
    <xf numFmtId="0" fontId="11" fillId="45" borderId="0" applyNumberFormat="0" applyBorder="0" applyAlignment="0" applyProtection="0"/>
    <xf numFmtId="0" fontId="11" fillId="21"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3" fillId="21" borderId="0" applyNumberFormat="0" applyBorder="0" applyAlignment="0" applyProtection="0"/>
    <xf numFmtId="0" fontId="11" fillId="45" borderId="0" applyNumberFormat="0" applyBorder="0" applyAlignment="0" applyProtection="0"/>
    <xf numFmtId="0" fontId="13" fillId="21"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3" fillId="21" borderId="0" applyNumberFormat="0" applyBorder="0" applyAlignment="0" applyProtection="0"/>
    <xf numFmtId="0" fontId="11" fillId="4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1" fillId="4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3" fillId="29"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3" fillId="29" borderId="0" applyNumberFormat="0" applyBorder="0" applyAlignment="0" applyProtection="0"/>
    <xf numFmtId="0" fontId="11" fillId="50" borderId="0" applyNumberFormat="0" applyBorder="0" applyAlignment="0" applyProtection="0"/>
    <xf numFmtId="0" fontId="13" fillId="29"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3" fillId="29" borderId="0" applyNumberFormat="0" applyBorder="0" applyAlignment="0" applyProtection="0"/>
    <xf numFmtId="0" fontId="11" fillId="50"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1" fillId="50"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11" fillId="50"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14" fillId="3"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14" fillId="3" borderId="0" applyNumberFormat="0" applyBorder="0" applyAlignment="0" applyProtection="0"/>
    <xf numFmtId="0" fontId="7" fillId="35" borderId="0" applyNumberFormat="0" applyBorder="0" applyAlignment="0" applyProtection="0"/>
    <xf numFmtId="0" fontId="14" fillId="3"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14" fillId="3" borderId="0" applyNumberFormat="0" applyBorder="0" applyAlignment="0" applyProtection="0"/>
    <xf numFmtId="0" fontId="7" fillId="3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7" fillId="3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6" fillId="6" borderId="1" applyNumberFormat="0" applyAlignment="0" applyProtection="0"/>
    <xf numFmtId="0" fontId="15" fillId="34" borderId="1" applyNumberFormat="0" applyAlignment="0" applyProtection="0"/>
    <xf numFmtId="0" fontId="15" fillId="6"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6" fillId="6" borderId="1" applyNumberFormat="0" applyAlignment="0" applyProtection="0"/>
    <xf numFmtId="0" fontId="16" fillId="6"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6" fillId="6" borderId="1" applyNumberFormat="0" applyAlignment="0" applyProtection="0"/>
    <xf numFmtId="0" fontId="15" fillId="34" borderId="1" applyNumberFormat="0" applyAlignment="0" applyProtection="0"/>
    <xf numFmtId="0" fontId="16" fillId="6"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6" fillId="6" borderId="1" applyNumberFormat="0" applyAlignment="0" applyProtection="0"/>
    <xf numFmtId="0" fontId="15" fillId="34" borderId="1" applyNumberFormat="0" applyAlignment="0" applyProtection="0"/>
    <xf numFmtId="0" fontId="16" fillId="6" borderId="1" applyNumberFormat="0" applyAlignment="0" applyProtection="0"/>
    <xf numFmtId="0" fontId="16" fillId="6" borderId="1" applyNumberFormat="0" applyAlignment="0" applyProtection="0"/>
    <xf numFmtId="0" fontId="15" fillId="34" borderId="1" applyNumberFormat="0" applyAlignment="0" applyProtection="0"/>
    <xf numFmtId="0" fontId="16" fillId="6" borderId="1" applyNumberFormat="0" applyAlignment="0" applyProtection="0"/>
    <xf numFmtId="0" fontId="16" fillId="6"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5" fillId="34" borderId="1" applyNumberFormat="0" applyAlignment="0" applyProtection="0"/>
    <xf numFmtId="0" fontId="17" fillId="7" borderId="4" applyNumberFormat="0" applyAlignment="0" applyProtection="0"/>
    <xf numFmtId="0" fontId="17" fillId="7" borderId="4" applyNumberFormat="0" applyAlignment="0" applyProtection="0"/>
    <xf numFmtId="0" fontId="17" fillId="7" borderId="4" applyNumberFormat="0" applyAlignment="0" applyProtection="0"/>
    <xf numFmtId="0" fontId="17" fillId="7" borderId="4" applyNumberFormat="0" applyAlignment="0" applyProtection="0"/>
    <xf numFmtId="0" fontId="17" fillId="7" borderId="4" applyNumberFormat="0" applyAlignment="0" applyProtection="0"/>
    <xf numFmtId="43" fontId="1" fillId="0" borderId="0" applyFont="0" applyFill="0" applyBorder="0" applyAlignment="0" applyProtection="0"/>
    <xf numFmtId="43" fontId="18"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9" fillId="0" borderId="0" applyFont="0" applyFill="0" applyBorder="0" applyAlignment="0" applyProtection="0"/>
    <xf numFmtId="43" fontId="18" fillId="0" borderId="0" applyFont="0" applyFill="0" applyBorder="0" applyAlignment="0" applyProtection="0"/>
    <xf numFmtId="43" fontId="19" fillId="0" borderId="0" applyFont="0" applyFill="0" applyBorder="0" applyAlignment="0" applyProtection="0"/>
    <xf numFmtId="43" fontId="18" fillId="0" borderId="0" applyFont="0" applyFill="0" applyBorder="0" applyAlignment="0" applyProtection="0"/>
    <xf numFmtId="43" fontId="19" fillId="0" borderId="0" applyFont="0" applyFill="0" applyBorder="0" applyAlignment="0" applyProtection="0"/>
    <xf numFmtId="44" fontId="18" fillId="0" borderId="0" applyFont="0" applyFill="0" applyBorder="0" applyAlignment="0" applyProtection="0"/>
    <xf numFmtId="44" fontId="19" fillId="0" borderId="0" applyFont="0" applyFill="0" applyBorder="0" applyAlignment="0" applyProtection="0"/>
    <xf numFmtId="44" fontId="18" fillId="0" borderId="0" applyFont="0" applyFill="0" applyBorder="0" applyAlignment="0" applyProtection="0"/>
    <xf numFmtId="44" fontId="19"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21" fillId="2"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21" fillId="2" borderId="0" applyNumberFormat="0" applyBorder="0" applyAlignment="0" applyProtection="0"/>
    <xf numFmtId="0" fontId="6" fillId="36" borderId="0" applyNumberFormat="0" applyBorder="0" applyAlignment="0" applyProtection="0"/>
    <xf numFmtId="0" fontId="21" fillId="2"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21" fillId="2" borderId="0" applyNumberFormat="0" applyBorder="0" applyAlignment="0" applyProtection="0"/>
    <xf numFmtId="0" fontId="6" fillId="36"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6" fillId="36"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3" fillId="0" borderId="7" applyNumberFormat="0" applyFill="0" applyAlignment="0" applyProtection="0"/>
    <xf numFmtId="0" fontId="3" fillId="0" borderId="8"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5" fillId="0" borderId="9" applyNumberFormat="0" applyFill="0" applyAlignment="0" applyProtection="0"/>
    <xf numFmtId="0" fontId="4"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5"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0" applyNumberFormat="0" applyFill="0" applyAlignment="0" applyProtection="0"/>
    <xf numFmtId="0" fontId="5" fillId="0" borderId="1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28" fillId="5" borderId="1" applyNumberFormat="0" applyAlignment="0" applyProtection="0"/>
    <xf numFmtId="0" fontId="8" fillId="34" borderId="1" applyNumberFormat="0" applyAlignment="0" applyProtection="0"/>
    <xf numFmtId="0" fontId="8" fillId="5"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28" fillId="5" borderId="1" applyNumberFormat="0" applyAlignment="0" applyProtection="0"/>
    <xf numFmtId="0" fontId="28" fillId="5"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28" fillId="5" borderId="1" applyNumberFormat="0" applyAlignment="0" applyProtection="0"/>
    <xf numFmtId="0" fontId="8" fillId="34" borderId="1" applyNumberFormat="0" applyAlignment="0" applyProtection="0"/>
    <xf numFmtId="0" fontId="28" fillId="5"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28" fillId="5" borderId="1" applyNumberFormat="0" applyAlignment="0" applyProtection="0"/>
    <xf numFmtId="0" fontId="8" fillId="34" borderId="1" applyNumberFormat="0" applyAlignment="0" applyProtection="0"/>
    <xf numFmtId="0" fontId="28" fillId="5" borderId="1" applyNumberFormat="0" applyAlignment="0" applyProtection="0"/>
    <xf numFmtId="0" fontId="28" fillId="5" borderId="1" applyNumberFormat="0" applyAlignment="0" applyProtection="0"/>
    <xf numFmtId="0" fontId="8" fillId="34" borderId="1" applyNumberFormat="0" applyAlignment="0" applyProtection="0"/>
    <xf numFmtId="0" fontId="28" fillId="5" borderId="1" applyNumberFormat="0" applyAlignment="0" applyProtection="0"/>
    <xf numFmtId="0" fontId="28" fillId="5"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8" fillId="34" borderId="1" applyNumberFormat="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30"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0" fillId="0" borderId="3" applyNumberFormat="0" applyFill="0" applyAlignment="0" applyProtection="0"/>
    <xf numFmtId="0" fontId="31" fillId="0" borderId="12" applyNumberFormat="0" applyFill="0" applyAlignment="0" applyProtection="0"/>
    <xf numFmtId="0" fontId="30"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0" fillId="0" borderId="3" applyNumberFormat="0" applyFill="0" applyAlignment="0" applyProtection="0"/>
    <xf numFmtId="0" fontId="31" fillId="0" borderId="12"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29" fillId="0" borderId="12" applyNumberFormat="0" applyFill="0" applyAlignment="0" applyProtection="0"/>
    <xf numFmtId="0" fontId="30" fillId="0" borderId="3" applyNumberFormat="0" applyFill="0" applyAlignment="0" applyProtection="0"/>
    <xf numFmtId="0" fontId="30"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3"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3" fillId="4" borderId="0" applyNumberFormat="0" applyBorder="0" applyAlignment="0" applyProtection="0"/>
    <xf numFmtId="0" fontId="32" fillId="4" borderId="0" applyNumberFormat="0" applyBorder="0" applyAlignment="0" applyProtection="0"/>
    <xf numFmtId="0" fontId="33"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3" fillId="4" borderId="0" applyNumberFormat="0" applyBorder="0" applyAlignment="0" applyProtection="0"/>
    <xf numFmtId="0" fontId="32"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2"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9" fillId="0" borderId="0"/>
    <xf numFmtId="0" fontId="12" fillId="0" borderId="0"/>
    <xf numFmtId="0" fontId="19" fillId="0" borderId="0"/>
    <xf numFmtId="0" fontId="19" fillId="0" borderId="0"/>
    <xf numFmtId="0" fontId="19" fillId="0" borderId="0"/>
    <xf numFmtId="0" fontId="34"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2" fillId="0" borderId="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2"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2" fillId="8" borderId="5" applyNumberFormat="0" applyFont="0" applyAlignment="0" applyProtection="0"/>
    <xf numFmtId="0" fontId="12"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2" fillId="8" borderId="5" applyNumberFormat="0" applyFont="0" applyAlignment="0" applyProtection="0"/>
    <xf numFmtId="0" fontId="12"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2"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2"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2"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2"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12" fillId="8" borderId="5" applyNumberFormat="0" applyFont="0" applyAlignment="0" applyProtection="0"/>
    <xf numFmtId="0" fontId="35" fillId="8" borderId="5" applyNumberFormat="0" applyFont="0" applyAlignment="0" applyProtection="0"/>
    <xf numFmtId="0" fontId="35" fillId="8" borderId="5" applyNumberFormat="0" applyFon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36" fillId="6" borderId="2" applyNumberFormat="0" applyAlignment="0" applyProtection="0"/>
    <xf numFmtId="0" fontId="9" fillId="34" borderId="2" applyNumberFormat="0" applyAlignment="0" applyProtection="0"/>
    <xf numFmtId="0" fontId="9" fillId="6"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36" fillId="6" borderId="2" applyNumberFormat="0" applyAlignment="0" applyProtection="0"/>
    <xf numFmtId="0" fontId="36" fillId="6"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36" fillId="6" borderId="2" applyNumberFormat="0" applyAlignment="0" applyProtection="0"/>
    <xf numFmtId="0" fontId="9" fillId="34" borderId="2" applyNumberFormat="0" applyAlignment="0" applyProtection="0"/>
    <xf numFmtId="0" fontId="36" fillId="6"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36" fillId="6" borderId="2" applyNumberFormat="0" applyAlignment="0" applyProtection="0"/>
    <xf numFmtId="0" fontId="9" fillId="34" borderId="2" applyNumberFormat="0" applyAlignment="0" applyProtection="0"/>
    <xf numFmtId="0" fontId="36" fillId="6" borderId="2" applyNumberFormat="0" applyAlignment="0" applyProtection="0"/>
    <xf numFmtId="0" fontId="36" fillId="6" borderId="2" applyNumberFormat="0" applyAlignment="0" applyProtection="0"/>
    <xf numFmtId="0" fontId="9" fillId="34" borderId="2" applyNumberFormat="0" applyAlignment="0" applyProtection="0"/>
    <xf numFmtId="0" fontId="36" fillId="6" borderId="2" applyNumberFormat="0" applyAlignment="0" applyProtection="0"/>
    <xf numFmtId="0" fontId="36" fillId="6"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0" fontId="9" fillId="34" borderId="2" applyNumberFormat="0" applyAlignment="0" applyProtection="0"/>
    <xf numFmtId="9" fontId="1" fillId="0" borderId="0" applyFont="0" applyFill="0" applyBorder="0" applyAlignment="0" applyProtection="0"/>
    <xf numFmtId="0" fontId="19" fillId="0" borderId="13" applyAlignment="0"/>
    <xf numFmtId="0" fontId="19" fillId="0" borderId="13" applyAlignment="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39" fillId="0" borderId="6" applyNumberFormat="0" applyFill="0" applyAlignment="0" applyProtection="0"/>
    <xf numFmtId="0" fontId="10" fillId="0" borderId="14" applyNumberFormat="0" applyFill="0" applyAlignment="0" applyProtection="0"/>
    <xf numFmtId="0" fontId="10" fillId="0" borderId="15"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39" fillId="0" borderId="6" applyNumberFormat="0" applyFill="0" applyAlignment="0" applyProtection="0"/>
    <xf numFmtId="0" fontId="10" fillId="0" borderId="14" applyNumberFormat="0" applyFill="0" applyAlignment="0" applyProtection="0"/>
    <xf numFmtId="0" fontId="39" fillId="0" borderId="6"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39" fillId="0" borderId="6" applyNumberFormat="0" applyFill="0" applyAlignment="0" applyProtection="0"/>
    <xf numFmtId="0" fontId="10" fillId="0" borderId="14"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10" fillId="0" borderId="14"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10" fillId="0" borderId="14"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44" fontId="1" fillId="0" borderId="0" applyFont="0" applyFill="0" applyBorder="0" applyAlignment="0" applyProtection="0"/>
  </cellStyleXfs>
  <cellXfs count="22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0" fillId="53" borderId="16" xfId="0" applyFont="1" applyFill="1" applyBorder="1"/>
    <xf numFmtId="0" fontId="0" fillId="53" borderId="16" xfId="0" applyFont="1" applyFill="1" applyBorder="1" applyAlignment="1">
      <alignment horizontal="right"/>
    </xf>
    <xf numFmtId="0" fontId="10" fillId="0" borderId="16" xfId="0" applyFont="1" applyBorder="1" applyAlignment="1">
      <alignment horizontal="center" vertical="center" wrapText="1"/>
    </xf>
    <xf numFmtId="0" fontId="0" fillId="55" borderId="0" xfId="0" applyFont="1" applyFill="1" applyBorder="1"/>
    <xf numFmtId="0" fontId="0" fillId="0" borderId="16" xfId="0" applyBorder="1"/>
    <xf numFmtId="2" fontId="0" fillId="0" borderId="16" xfId="0" applyNumberFormat="1" applyBorder="1"/>
    <xf numFmtId="44" fontId="0" fillId="53" borderId="16" xfId="1658" applyFont="1" applyFill="1" applyBorder="1"/>
    <xf numFmtId="44" fontId="0" fillId="52" borderId="16" xfId="1658" applyFont="1" applyFill="1" applyBorder="1"/>
    <xf numFmtId="0" fontId="43" fillId="51" borderId="16" xfId="0" applyFont="1" applyFill="1" applyBorder="1" applyAlignment="1">
      <alignment wrapText="1"/>
    </xf>
    <xf numFmtId="0" fontId="43" fillId="51" borderId="16" xfId="0" applyFont="1" applyFill="1" applyBorder="1" applyAlignment="1">
      <alignment horizontal="center" wrapText="1"/>
    </xf>
    <xf numFmtId="17" fontId="43" fillId="56" borderId="16" xfId="0" applyNumberFormat="1" applyFont="1" applyFill="1" applyBorder="1" applyAlignment="1">
      <alignment wrapText="1"/>
    </xf>
    <xf numFmtId="14" fontId="0" fillId="0" borderId="16" xfId="0" applyNumberFormat="1" applyBorder="1"/>
    <xf numFmtId="14" fontId="0" fillId="54" borderId="16" xfId="0" applyNumberFormat="1" applyFont="1" applyFill="1" applyBorder="1"/>
    <xf numFmtId="0" fontId="48" fillId="0" borderId="0" xfId="0" applyFont="1"/>
    <xf numFmtId="0" fontId="49" fillId="58" borderId="16" xfId="0" applyFont="1" applyFill="1" applyBorder="1" applyAlignment="1">
      <alignment horizontal="center" vertical="center"/>
    </xf>
    <xf numFmtId="0" fontId="49" fillId="57" borderId="16" xfId="0" applyFont="1" applyFill="1" applyBorder="1" applyAlignment="1">
      <alignment horizontal="center" vertical="center"/>
    </xf>
    <xf numFmtId="0" fontId="48" fillId="59" borderId="27" xfId="0" applyFont="1" applyFill="1" applyBorder="1"/>
    <xf numFmtId="0" fontId="49" fillId="59" borderId="28" xfId="0" applyFont="1" applyFill="1" applyBorder="1" applyAlignment="1">
      <alignment horizontal="center" vertical="center"/>
    </xf>
    <xf numFmtId="0" fontId="48" fillId="59" borderId="30" xfId="0" applyFont="1" applyFill="1" applyBorder="1"/>
    <xf numFmtId="0" fontId="49" fillId="59" borderId="0" xfId="0" applyFont="1" applyFill="1" applyBorder="1" applyAlignment="1">
      <alignment horizontal="center" vertical="center"/>
    </xf>
    <xf numFmtId="17" fontId="48" fillId="59" borderId="30" xfId="0" applyNumberFormat="1" applyFont="1" applyFill="1" applyBorder="1"/>
    <xf numFmtId="164" fontId="49" fillId="59" borderId="0" xfId="0" applyNumberFormat="1" applyFont="1" applyFill="1" applyBorder="1" applyAlignment="1">
      <alignment horizontal="center"/>
    </xf>
    <xf numFmtId="0" fontId="48" fillId="59" borderId="32" xfId="0" applyFont="1" applyFill="1" applyBorder="1"/>
    <xf numFmtId="0" fontId="48" fillId="59" borderId="33" xfId="0" applyFont="1" applyFill="1" applyBorder="1"/>
    <xf numFmtId="0" fontId="48" fillId="59" borderId="28" xfId="0" applyFont="1" applyFill="1" applyBorder="1"/>
    <xf numFmtId="0" fontId="48" fillId="59" borderId="29" xfId="0" applyFont="1" applyFill="1" applyBorder="1"/>
    <xf numFmtId="0" fontId="49" fillId="59" borderId="0" xfId="0" applyFont="1" applyFill="1" applyBorder="1" applyAlignment="1">
      <alignment horizontal="center"/>
    </xf>
    <xf numFmtId="0" fontId="49" fillId="59" borderId="0" xfId="0" applyFont="1" applyFill="1" applyBorder="1" applyAlignment="1">
      <alignment horizontal="center" wrapText="1"/>
    </xf>
    <xf numFmtId="0" fontId="48" fillId="59" borderId="0" xfId="0" applyFont="1" applyFill="1" applyBorder="1"/>
    <xf numFmtId="0" fontId="48" fillId="59" borderId="31" xfId="0" applyFont="1" applyFill="1" applyBorder="1"/>
    <xf numFmtId="0" fontId="48" fillId="59" borderId="34" xfId="0" applyFont="1" applyFill="1" applyBorder="1"/>
    <xf numFmtId="14" fontId="49" fillId="59" borderId="0" xfId="0" applyNumberFormat="1" applyFont="1" applyFill="1" applyBorder="1" applyAlignment="1">
      <alignment horizontal="center" vertical="center"/>
    </xf>
    <xf numFmtId="14" fontId="49" fillId="59" borderId="0" xfId="0" applyNumberFormat="1" applyFont="1" applyFill="1" applyBorder="1" applyAlignment="1">
      <alignment horizontal="center" vertical="top"/>
    </xf>
    <xf numFmtId="0" fontId="50" fillId="53" borderId="18" xfId="0" applyFont="1" applyFill="1" applyBorder="1"/>
    <xf numFmtId="44" fontId="50" fillId="53" borderId="18" xfId="1658" applyFont="1" applyFill="1" applyBorder="1"/>
    <xf numFmtId="44" fontId="50" fillId="0" borderId="16" xfId="1658" applyFont="1" applyBorder="1"/>
    <xf numFmtId="0" fontId="50" fillId="53" borderId="17" xfId="0" applyFont="1" applyFill="1" applyBorder="1"/>
    <xf numFmtId="44" fontId="50" fillId="53" borderId="17" xfId="1658" applyFont="1" applyFill="1" applyBorder="1"/>
    <xf numFmtId="44" fontId="50" fillId="53" borderId="16" xfId="1658" applyFont="1" applyFill="1" applyBorder="1"/>
    <xf numFmtId="44" fontId="51" fillId="0" borderId="0" xfId="1658" applyFont="1"/>
    <xf numFmtId="0" fontId="51" fillId="0" borderId="0" xfId="0" applyFont="1"/>
    <xf numFmtId="17" fontId="52" fillId="56" borderId="16" xfId="0" applyNumberFormat="1" applyFont="1" applyFill="1" applyBorder="1" applyAlignment="1">
      <alignment horizontal="center" vertical="center" wrapText="1"/>
    </xf>
    <xf numFmtId="0" fontId="50" fillId="53" borderId="16" xfId="0" applyFont="1" applyFill="1" applyBorder="1"/>
    <xf numFmtId="0" fontId="50" fillId="53" borderId="16" xfId="0" applyFont="1" applyFill="1" applyBorder="1" applyAlignment="1">
      <alignment horizontal="right"/>
    </xf>
    <xf numFmtId="0" fontId="50" fillId="53" borderId="0" xfId="0" applyFont="1" applyFill="1" applyBorder="1" applyAlignment="1">
      <alignment horizontal="right"/>
    </xf>
    <xf numFmtId="44" fontId="50" fillId="52" borderId="18" xfId="1658" applyFont="1" applyFill="1" applyBorder="1"/>
    <xf numFmtId="44" fontId="50" fillId="52" borderId="16" xfId="1658" applyFont="1" applyFill="1" applyBorder="1"/>
    <xf numFmtId="0" fontId="50" fillId="53" borderId="16" xfId="0" applyFont="1" applyFill="1" applyBorder="1" applyAlignment="1">
      <alignment horizontal="left"/>
    </xf>
    <xf numFmtId="0" fontId="50" fillId="53" borderId="20" xfId="0" applyFont="1" applyFill="1" applyBorder="1"/>
    <xf numFmtId="0" fontId="50" fillId="53" borderId="0" xfId="0" applyFont="1" applyFill="1" applyBorder="1"/>
    <xf numFmtId="165" fontId="51" fillId="0" borderId="0" xfId="0" applyNumberFormat="1" applyFont="1"/>
    <xf numFmtId="44" fontId="50" fillId="52" borderId="20" xfId="1658" applyFont="1" applyFill="1" applyBorder="1"/>
    <xf numFmtId="44" fontId="50" fillId="54" borderId="16" xfId="1658" applyFont="1" applyFill="1" applyBorder="1"/>
    <xf numFmtId="0" fontId="52" fillId="51" borderId="18" xfId="0" applyFont="1" applyFill="1" applyBorder="1" applyAlignment="1">
      <alignment horizontal="center" vertical="center" wrapText="1"/>
    </xf>
    <xf numFmtId="44" fontId="50" fillId="54" borderId="20" xfId="1658" applyFont="1" applyFill="1" applyBorder="1"/>
    <xf numFmtId="0" fontId="50" fillId="53" borderId="20" xfId="0" applyFont="1" applyFill="1" applyBorder="1" applyAlignment="1">
      <alignment horizontal="right"/>
    </xf>
    <xf numFmtId="44" fontId="0" fillId="0" borderId="0" xfId="1658" applyFont="1"/>
    <xf numFmtId="44" fontId="0" fillId="0" borderId="16" xfId="1658" applyFont="1" applyBorder="1"/>
    <xf numFmtId="0" fontId="0" fillId="0" borderId="0" xfId="0" applyAlignment="1">
      <alignment horizontal="center"/>
    </xf>
    <xf numFmtId="0" fontId="0" fillId="0" borderId="16" xfId="0" applyBorder="1" applyAlignment="1">
      <alignment horizontal="center"/>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24" xfId="0" applyFont="1" applyBorder="1" applyAlignment="1">
      <alignment horizontal="left" vertical="center" wrapText="1"/>
    </xf>
    <xf numFmtId="44" fontId="50" fillId="52" borderId="0" xfId="1658" applyFont="1" applyFill="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24" xfId="0" applyFont="1" applyBorder="1" applyAlignment="1">
      <alignment horizontal="left" vertical="center" wrapText="1"/>
    </xf>
    <xf numFmtId="0" fontId="53" fillId="0" borderId="16" xfId="0" applyFont="1" applyBorder="1" applyAlignment="1">
      <alignment horizontal="center" vertical="center" wrapText="1"/>
    </xf>
    <xf numFmtId="44" fontId="10" fillId="0" borderId="16" xfId="1658" applyFont="1" applyBorder="1" applyAlignment="1">
      <alignment horizontal="center" vertical="center" wrapText="1"/>
    </xf>
    <xf numFmtId="0" fontId="44" fillId="0" borderId="0" xfId="0" applyFont="1" applyBorder="1" applyAlignment="1">
      <alignment vertical="center" wrapText="1"/>
    </xf>
    <xf numFmtId="0" fontId="44" fillId="0" borderId="24" xfId="0" applyFont="1" applyBorder="1" applyAlignment="1">
      <alignment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8" fontId="50" fillId="52" borderId="16" xfId="1658" applyNumberFormat="1" applyFont="1" applyFill="1" applyBorder="1"/>
    <xf numFmtId="0" fontId="0" fillId="0" borderId="0" xfId="0" applyBorder="1"/>
    <xf numFmtId="44" fontId="50" fillId="53" borderId="16" xfId="1658" applyFont="1" applyFill="1" applyBorder="1" applyAlignment="1">
      <alignment horizontal="right"/>
    </xf>
    <xf numFmtId="14" fontId="0" fillId="55" borderId="0" xfId="0" applyNumberFormat="1" applyFont="1" applyFill="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50" fillId="53" borderId="16" xfId="0" applyFont="1" applyFill="1" applyBorder="1" applyAlignment="1">
      <alignment horizontal="center"/>
    </xf>
    <xf numFmtId="0" fontId="51" fillId="0" borderId="0" xfId="0" applyFont="1" applyAlignment="1">
      <alignment horizontal="center"/>
    </xf>
    <xf numFmtId="0" fontId="51" fillId="0" borderId="0" xfId="0" applyFont="1" applyAlignment="1">
      <alignment horizontal="left"/>
    </xf>
    <xf numFmtId="1" fontId="50" fillId="53" borderId="16" xfId="0" applyNumberFormat="1" applyFont="1" applyFill="1" applyBorder="1" applyAlignment="1">
      <alignment horizontal="center"/>
    </xf>
    <xf numFmtId="1" fontId="52" fillId="51" borderId="18" xfId="0" applyNumberFormat="1" applyFont="1" applyFill="1" applyBorder="1" applyAlignment="1">
      <alignment horizontal="center" vertical="center" wrapText="1"/>
    </xf>
    <xf numFmtId="1" fontId="0" fillId="0" borderId="0" xfId="0" applyNumberFormat="1" applyAlignment="1">
      <alignment horizontal="center"/>
    </xf>
    <xf numFmtId="1" fontId="51" fillId="0" borderId="0" xfId="0" applyNumberFormat="1" applyFont="1" applyAlignment="1">
      <alignment horizontal="center"/>
    </xf>
    <xf numFmtId="0" fontId="0" fillId="0" borderId="0" xfId="0" applyAlignment="1">
      <alignment horizontal="left"/>
    </xf>
    <xf numFmtId="0" fontId="0" fillId="0" borderId="0" xfId="0" applyAlignment="1">
      <alignment horizontal="left"/>
    </xf>
    <xf numFmtId="0" fontId="0" fillId="0" borderId="0" xfId="0" applyAlignment="1">
      <alignment vertical="top"/>
    </xf>
    <xf numFmtId="166" fontId="0" fillId="0" borderId="0" xfId="0" applyNumberFormat="1" applyAlignment="1">
      <alignment vertical="top"/>
    </xf>
    <xf numFmtId="167" fontId="0" fillId="0" borderId="0" xfId="0" applyNumberFormat="1" applyAlignment="1">
      <alignment vertical="top"/>
    </xf>
    <xf numFmtId="167" fontId="0" fillId="0" borderId="0" xfId="0" applyNumberFormat="1"/>
    <xf numFmtId="1" fontId="50" fillId="53" borderId="16" xfId="1658" applyNumberFormat="1" applyFont="1" applyFill="1" applyBorder="1" applyAlignment="1">
      <alignment horizontal="right"/>
    </xf>
    <xf numFmtId="44" fontId="50" fillId="53" borderId="16" xfId="1658" applyFont="1" applyFill="1" applyBorder="1" applyAlignment="1">
      <alignment horizontal="center"/>
    </xf>
    <xf numFmtId="0" fontId="50" fillId="53" borderId="0" xfId="0" applyFont="1" applyFill="1" applyBorder="1" applyAlignment="1">
      <alignment horizontal="center"/>
    </xf>
    <xf numFmtId="0" fontId="0" fillId="0" borderId="0" xfId="0" applyBorder="1" applyAlignment="1">
      <alignment horizontal="center"/>
    </xf>
    <xf numFmtId="1" fontId="0" fillId="0" borderId="0" xfId="0" applyNumberFormat="1" applyAlignment="1">
      <alignment vertical="top"/>
    </xf>
    <xf numFmtId="1" fontId="0" fillId="0" borderId="0" xfId="0" applyNumberFormat="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44" fontId="0" fillId="0" borderId="0" xfId="1658" applyFont="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50" fillId="53" borderId="20" xfId="0" applyFont="1" applyFill="1" applyBorder="1" applyAlignment="1">
      <alignment horizontal="left"/>
    </xf>
    <xf numFmtId="44" fontId="50" fillId="53" borderId="20" xfId="1658" applyFont="1" applyFill="1" applyBorder="1" applyAlignment="1">
      <alignment horizontal="right"/>
    </xf>
    <xf numFmtId="44" fontId="50" fillId="53" borderId="20" xfId="1658" applyFont="1" applyFill="1" applyBorder="1" applyAlignment="1">
      <alignment horizontal="center"/>
    </xf>
    <xf numFmtId="0" fontId="50" fillId="53" borderId="20" xfId="0" applyFont="1" applyFill="1" applyBorder="1" applyAlignment="1">
      <alignment horizontal="center"/>
    </xf>
    <xf numFmtId="1" fontId="50" fillId="53" borderId="20" xfId="0" applyNumberFormat="1" applyFont="1" applyFill="1" applyBorder="1" applyAlignment="1">
      <alignment horizontal="center"/>
    </xf>
    <xf numFmtId="44" fontId="0" fillId="0" borderId="20" xfId="1658" applyFont="1" applyBorder="1"/>
    <xf numFmtId="44" fontId="50" fillId="53" borderId="36" xfId="1658" applyFont="1" applyFill="1" applyBorder="1" applyAlignment="1">
      <alignment horizontal="right"/>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50" fillId="0" borderId="16" xfId="0" applyFont="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44" fontId="54" fillId="52" borderId="16" xfId="1658" applyFont="1" applyFill="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44" fontId="50" fillId="52" borderId="17" xfId="1658" applyFont="1" applyFill="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17" fontId="52" fillId="56" borderId="17" xfId="0" applyNumberFormat="1" applyFont="1" applyFill="1" applyBorder="1" applyAlignment="1">
      <alignment horizontal="center" vertical="center" wrapText="1"/>
    </xf>
    <xf numFmtId="44" fontId="54" fillId="52" borderId="17" xfId="1658" applyFont="1" applyFill="1" applyBorder="1"/>
    <xf numFmtId="0" fontId="50" fillId="0" borderId="0" xfId="0" applyFont="1" applyBorder="1"/>
    <xf numFmtId="0" fontId="50" fillId="0" borderId="17" xfId="0" applyFont="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44" fontId="50" fillId="54" borderId="18" xfId="1658" applyFont="1" applyFill="1" applyBorder="1"/>
    <xf numFmtId="0" fontId="0" fillId="0" borderId="16" xfId="0" applyBorder="1" applyAlignment="1">
      <alignment horizontal="right"/>
    </xf>
    <xf numFmtId="0" fontId="0" fillId="0" borderId="37" xfId="0" applyFill="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44" fontId="50" fillId="52" borderId="35" xfId="1658" applyFont="1" applyFill="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0" fillId="0" borderId="22" xfId="0" applyFill="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50" fillId="0" borderId="16" xfId="0" applyFont="1" applyBorder="1" applyAlignment="1">
      <alignment horizontal="right"/>
    </xf>
    <xf numFmtId="0" fontId="50" fillId="0" borderId="16" xfId="0" applyFont="1" applyBorder="1" applyAlignment="1">
      <alignment horizontal="center"/>
    </xf>
    <xf numFmtId="0" fontId="50" fillId="0" borderId="0" xfId="0" applyFont="1"/>
    <xf numFmtId="0" fontId="0" fillId="0" borderId="22" xfId="0" applyFont="1" applyFill="1" applyBorder="1"/>
    <xf numFmtId="168" fontId="0" fillId="0" borderId="0" xfId="0" applyNumberFormat="1"/>
    <xf numFmtId="44" fontId="50" fillId="60" borderId="16" xfId="1658" applyFont="1" applyFill="1" applyBorder="1"/>
    <xf numFmtId="1" fontId="50" fillId="53" borderId="0" xfId="0" applyNumberFormat="1" applyFont="1" applyFill="1" applyBorder="1" applyAlignment="1">
      <alignment horizontal="center"/>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0" fillId="0" borderId="0" xfId="0" applyAlignment="1">
      <alignment horizontal="left"/>
    </xf>
    <xf numFmtId="0" fontId="50" fillId="0" borderId="16" xfId="0" applyFont="1" applyFill="1" applyBorder="1" applyAlignment="1">
      <alignment horizontal="left"/>
    </xf>
    <xf numFmtId="0" fontId="50" fillId="0" borderId="16" xfId="0" applyFont="1" applyFill="1" applyBorder="1" applyAlignment="1">
      <alignment horizontal="right"/>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50" fillId="0" borderId="16" xfId="0" applyFont="1" applyFill="1" applyBorder="1" applyAlignment="1">
      <alignment horizontal="center"/>
    </xf>
    <xf numFmtId="0" fontId="50" fillId="0" borderId="16" xfId="0" applyFont="1" applyFill="1" applyBorder="1"/>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50" fillId="0" borderId="36" xfId="0" applyFont="1" applyBorder="1" applyAlignment="1">
      <alignment horizontal="right"/>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1" fontId="50" fillId="0" borderId="16" xfId="0" applyNumberFormat="1" applyFont="1" applyFill="1" applyBorder="1" applyAlignment="1">
      <alignment horizontal="center"/>
    </xf>
    <xf numFmtId="1" fontId="50" fillId="0" borderId="20" xfId="0" applyNumberFormat="1" applyFont="1" applyFill="1" applyBorder="1" applyAlignment="1">
      <alignment horizontal="center"/>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center" wrapText="1"/>
    </xf>
    <xf numFmtId="0" fontId="0" fillId="0" borderId="0" xfId="0" applyAlignment="1">
      <alignment horizontal="left"/>
    </xf>
    <xf numFmtId="0" fontId="44" fillId="0" borderId="22" xfId="0" applyFont="1" applyBorder="1" applyAlignment="1">
      <alignment horizontal="center" vertical="center" wrapText="1"/>
    </xf>
    <xf numFmtId="0" fontId="44" fillId="0" borderId="0" xfId="0" applyFont="1" applyBorder="1" applyAlignment="1">
      <alignment horizontal="center" vertical="center" wrapText="1"/>
    </xf>
    <xf numFmtId="0" fontId="44" fillId="0" borderId="23" xfId="0" applyFont="1" applyBorder="1" applyAlignment="1">
      <alignment horizontal="center" vertical="center" wrapText="1"/>
    </xf>
    <xf numFmtId="0" fontId="44" fillId="0" borderId="24" xfId="0" applyFont="1" applyBorder="1" applyAlignment="1">
      <alignment horizontal="center" vertical="center" wrapText="1"/>
    </xf>
    <xf numFmtId="0" fontId="45" fillId="0" borderId="18" xfId="0" applyFont="1" applyBorder="1" applyAlignment="1">
      <alignment horizontal="center" vertical="center" wrapText="1"/>
    </xf>
    <xf numFmtId="0" fontId="45" fillId="0" borderId="19" xfId="0" applyFont="1" applyBorder="1" applyAlignment="1">
      <alignment horizontal="center" vertical="center" wrapText="1"/>
    </xf>
    <xf numFmtId="0" fontId="45" fillId="0" borderId="21" xfId="0" applyFont="1" applyBorder="1" applyAlignment="1">
      <alignment horizontal="center" vertical="center" wrapText="1"/>
    </xf>
    <xf numFmtId="0" fontId="45" fillId="0" borderId="22" xfId="0" applyFont="1" applyBorder="1" applyAlignment="1">
      <alignment horizontal="center" vertical="center" wrapText="1"/>
    </xf>
    <xf numFmtId="0" fontId="45" fillId="0" borderId="0" xfId="0" applyFont="1" applyBorder="1" applyAlignment="1">
      <alignment horizontal="center" vertical="center" wrapText="1"/>
    </xf>
    <xf numFmtId="0" fontId="45" fillId="0" borderId="26" xfId="0" applyFont="1" applyBorder="1" applyAlignment="1">
      <alignment horizontal="center" vertical="center" wrapText="1"/>
    </xf>
    <xf numFmtId="0" fontId="45" fillId="0" borderId="23" xfId="0" applyFont="1" applyBorder="1" applyAlignment="1">
      <alignment horizontal="center" vertical="center" wrapText="1"/>
    </xf>
    <xf numFmtId="0" fontId="45" fillId="0" borderId="24" xfId="0" applyFont="1" applyBorder="1" applyAlignment="1">
      <alignment horizontal="center" vertical="center" wrapText="1"/>
    </xf>
    <xf numFmtId="0" fontId="45" fillId="0" borderId="25" xfId="0" applyFont="1" applyBorder="1" applyAlignment="1">
      <alignment horizontal="center" vertical="center" wrapText="1"/>
    </xf>
    <xf numFmtId="0" fontId="10" fillId="0" borderId="22" xfId="0" applyFont="1" applyBorder="1" applyAlignment="1">
      <alignment horizontal="left" vertical="center" wrapText="1"/>
    </xf>
    <xf numFmtId="0" fontId="10" fillId="0" borderId="0" xfId="0" applyFont="1" applyBorder="1" applyAlignment="1">
      <alignment horizontal="left" vertical="center" wrapText="1"/>
    </xf>
    <xf numFmtId="0" fontId="44" fillId="0" borderId="22" xfId="0" applyFont="1" applyBorder="1" applyAlignment="1">
      <alignment horizontal="center" wrapText="1"/>
    </xf>
    <xf numFmtId="0" fontId="44" fillId="0" borderId="0" xfId="0" applyFont="1" applyBorder="1" applyAlignment="1">
      <alignment horizontal="center" wrapText="1"/>
    </xf>
    <xf numFmtId="0" fontId="44" fillId="0" borderId="23" xfId="0" applyFont="1" applyBorder="1" applyAlignment="1">
      <alignment horizontal="center" wrapText="1"/>
    </xf>
    <xf numFmtId="0" fontId="44" fillId="0" borderId="24" xfId="0" applyFont="1" applyBorder="1" applyAlignment="1">
      <alignment horizontal="center" wrapText="1"/>
    </xf>
    <xf numFmtId="0" fontId="10" fillId="0" borderId="0" xfId="0" applyFont="1" applyBorder="1" applyAlignment="1">
      <alignment horizontal="center" vertical="center" wrapText="1"/>
    </xf>
    <xf numFmtId="0" fontId="53" fillId="0" borderId="0" xfId="0" applyFont="1" applyBorder="1" applyAlignment="1">
      <alignment horizontal="left" vertical="center" wrapText="1"/>
    </xf>
    <xf numFmtId="0" fontId="10" fillId="0" borderId="24" xfId="0" applyFont="1" applyBorder="1" applyAlignment="1">
      <alignment horizontal="left" vertical="center" wrapText="1"/>
    </xf>
    <xf numFmtId="0" fontId="39" fillId="0" borderId="0" xfId="0" applyFont="1" applyAlignment="1">
      <alignment horizontal="center"/>
    </xf>
    <xf numFmtId="0" fontId="49" fillId="59" borderId="28" xfId="0" applyFont="1" applyFill="1" applyBorder="1" applyAlignment="1">
      <alignment horizontal="center"/>
    </xf>
    <xf numFmtId="17" fontId="49" fillId="54" borderId="17" xfId="0" applyNumberFormat="1" applyFont="1" applyFill="1" applyBorder="1" applyAlignment="1">
      <alignment horizontal="center"/>
    </xf>
    <xf numFmtId="17" fontId="49" fillId="54" borderId="35" xfId="0" applyNumberFormat="1" applyFont="1" applyFill="1" applyBorder="1" applyAlignment="1">
      <alignment horizontal="center"/>
    </xf>
  </cellXfs>
  <cellStyles count="1659">
    <cellStyle name="20% - Accent1 10" xfId="1"/>
    <cellStyle name="20% - Accent1 11" xfId="2"/>
    <cellStyle name="20% - Accent1 12" xfId="3"/>
    <cellStyle name="20% - Accent1 2" xfId="4"/>
    <cellStyle name="20% - Accent1 2 10" xfId="5"/>
    <cellStyle name="20% - Accent1 2 2" xfId="6"/>
    <cellStyle name="20% - Accent1 2 2 2" xfId="7"/>
    <cellStyle name="20% - Accent1 2 2 3" xfId="8"/>
    <cellStyle name="20% - Accent1 2 3" xfId="9"/>
    <cellStyle name="20% - Accent1 2 4" xfId="10"/>
    <cellStyle name="20% - Accent1 2 5" xfId="11"/>
    <cellStyle name="20% - Accent1 2 6" xfId="12"/>
    <cellStyle name="20% - Accent1 2 7" xfId="13"/>
    <cellStyle name="20% - Accent1 2 8" xfId="14"/>
    <cellStyle name="20% - Accent1 2 9" xfId="15"/>
    <cellStyle name="20% - Accent1 3" xfId="16"/>
    <cellStyle name="20% - Accent1 3 2" xfId="17"/>
    <cellStyle name="20% - Accent1 3 3" xfId="18"/>
    <cellStyle name="20% - Accent1 3 4" xfId="19"/>
    <cellStyle name="20% - Accent1 3 5" xfId="20"/>
    <cellStyle name="20% - Accent1 3 6" xfId="21"/>
    <cellStyle name="20% - Accent1 3 7" xfId="22"/>
    <cellStyle name="20% - Accent1 3 8" xfId="23"/>
    <cellStyle name="20% - Accent1 3 9" xfId="24"/>
    <cellStyle name="20% - Accent1 4" xfId="25"/>
    <cellStyle name="20% - Accent1 4 2" xfId="26"/>
    <cellStyle name="20% - Accent1 4 3" xfId="27"/>
    <cellStyle name="20% - Accent1 4 4" xfId="28"/>
    <cellStyle name="20% - Accent1 4 5" xfId="29"/>
    <cellStyle name="20% - Accent1 4 6" xfId="30"/>
    <cellStyle name="20% - Accent1 4 7" xfId="31"/>
    <cellStyle name="20% - Accent1 4 8" xfId="32"/>
    <cellStyle name="20% - Accent1 4 9" xfId="33"/>
    <cellStyle name="20% - Accent1 5" xfId="34"/>
    <cellStyle name="20% - Accent1 5 2" xfId="35"/>
    <cellStyle name="20% - Accent1 5 3" xfId="36"/>
    <cellStyle name="20% - Accent1 6" xfId="37"/>
    <cellStyle name="20% - Accent1 6 2" xfId="38"/>
    <cellStyle name="20% - Accent1 6 3" xfId="39"/>
    <cellStyle name="20% - Accent1 7" xfId="40"/>
    <cellStyle name="20% - Accent1 8" xfId="41"/>
    <cellStyle name="20% - Accent1 9" xfId="42"/>
    <cellStyle name="20% - Accent2 10" xfId="43"/>
    <cellStyle name="20% - Accent2 11" xfId="44"/>
    <cellStyle name="20% - Accent2 12" xfId="45"/>
    <cellStyle name="20% - Accent2 2" xfId="46"/>
    <cellStyle name="20% - Accent2 2 10" xfId="47"/>
    <cellStyle name="20% - Accent2 2 2" xfId="48"/>
    <cellStyle name="20% - Accent2 2 3" xfId="49"/>
    <cellStyle name="20% - Accent2 2 4" xfId="50"/>
    <cellStyle name="20% - Accent2 2 5" xfId="51"/>
    <cellStyle name="20% - Accent2 2 6" xfId="52"/>
    <cellStyle name="20% - Accent2 2 7" xfId="53"/>
    <cellStyle name="20% - Accent2 2 8" xfId="54"/>
    <cellStyle name="20% - Accent2 2 9" xfId="55"/>
    <cellStyle name="20% - Accent2 3" xfId="56"/>
    <cellStyle name="20% - Accent2 3 2" xfId="57"/>
    <cellStyle name="20% - Accent2 3 3" xfId="58"/>
    <cellStyle name="20% - Accent2 3 4" xfId="59"/>
    <cellStyle name="20% - Accent2 3 5" xfId="60"/>
    <cellStyle name="20% - Accent2 3 6" xfId="61"/>
    <cellStyle name="20% - Accent2 3 7" xfId="62"/>
    <cellStyle name="20% - Accent2 3 8" xfId="63"/>
    <cellStyle name="20% - Accent2 3 9" xfId="64"/>
    <cellStyle name="20% - Accent2 4" xfId="65"/>
    <cellStyle name="20% - Accent2 4 2" xfId="66"/>
    <cellStyle name="20% - Accent2 4 3" xfId="67"/>
    <cellStyle name="20% - Accent2 4 4" xfId="68"/>
    <cellStyle name="20% - Accent2 4 5" xfId="69"/>
    <cellStyle name="20% - Accent2 4 6" xfId="70"/>
    <cellStyle name="20% - Accent2 4 7" xfId="71"/>
    <cellStyle name="20% - Accent2 4 8" xfId="72"/>
    <cellStyle name="20% - Accent2 4 9" xfId="73"/>
    <cellStyle name="20% - Accent2 5" xfId="74"/>
    <cellStyle name="20% - Accent2 5 2" xfId="75"/>
    <cellStyle name="20% - Accent2 5 3" xfId="76"/>
    <cellStyle name="20% - Accent2 6" xfId="77"/>
    <cellStyle name="20% - Accent2 6 2" xfId="78"/>
    <cellStyle name="20% - Accent2 6 3" xfId="79"/>
    <cellStyle name="20% - Accent2 7" xfId="80"/>
    <cellStyle name="20% - Accent2 8" xfId="81"/>
    <cellStyle name="20% - Accent2 9" xfId="82"/>
    <cellStyle name="20% - Accent3 10" xfId="83"/>
    <cellStyle name="20% - Accent3 11" xfId="84"/>
    <cellStyle name="20% - Accent3 12" xfId="85"/>
    <cellStyle name="20% - Accent3 2" xfId="86"/>
    <cellStyle name="20% - Accent3 2 10" xfId="87"/>
    <cellStyle name="20% - Accent3 2 2" xfId="88"/>
    <cellStyle name="20% - Accent3 2 3" xfId="89"/>
    <cellStyle name="20% - Accent3 2 4" xfId="90"/>
    <cellStyle name="20% - Accent3 2 5" xfId="91"/>
    <cellStyle name="20% - Accent3 2 6" xfId="92"/>
    <cellStyle name="20% - Accent3 2 7" xfId="93"/>
    <cellStyle name="20% - Accent3 2 8" xfId="94"/>
    <cellStyle name="20% - Accent3 2 9" xfId="95"/>
    <cellStyle name="20% - Accent3 3" xfId="96"/>
    <cellStyle name="20% - Accent3 3 2" xfId="97"/>
    <cellStyle name="20% - Accent3 3 3" xfId="98"/>
    <cellStyle name="20% - Accent3 3 4" xfId="99"/>
    <cellStyle name="20% - Accent3 3 5" xfId="100"/>
    <cellStyle name="20% - Accent3 3 6" xfId="101"/>
    <cellStyle name="20% - Accent3 3 7" xfId="102"/>
    <cellStyle name="20% - Accent3 3 8" xfId="103"/>
    <cellStyle name="20% - Accent3 3 9" xfId="104"/>
    <cellStyle name="20% - Accent3 4" xfId="105"/>
    <cellStyle name="20% - Accent3 4 2" xfId="106"/>
    <cellStyle name="20% - Accent3 4 3" xfId="107"/>
    <cellStyle name="20% - Accent3 4 4" xfId="108"/>
    <cellStyle name="20% - Accent3 4 5" xfId="109"/>
    <cellStyle name="20% - Accent3 4 6" xfId="110"/>
    <cellStyle name="20% - Accent3 4 7" xfId="111"/>
    <cellStyle name="20% - Accent3 4 8" xfId="112"/>
    <cellStyle name="20% - Accent3 4 9" xfId="113"/>
    <cellStyle name="20% - Accent3 5" xfId="114"/>
    <cellStyle name="20% - Accent3 5 2" xfId="115"/>
    <cellStyle name="20% - Accent3 5 3" xfId="116"/>
    <cellStyle name="20% - Accent3 6" xfId="117"/>
    <cellStyle name="20% - Accent3 6 2" xfId="118"/>
    <cellStyle name="20% - Accent3 6 3" xfId="119"/>
    <cellStyle name="20% - Accent3 7" xfId="120"/>
    <cellStyle name="20% - Accent3 8" xfId="121"/>
    <cellStyle name="20% - Accent3 9" xfId="122"/>
    <cellStyle name="20% - Accent4 10" xfId="123"/>
    <cellStyle name="20% - Accent4 11" xfId="124"/>
    <cellStyle name="20% - Accent4 12" xfId="125"/>
    <cellStyle name="20% - Accent4 2" xfId="126"/>
    <cellStyle name="20% - Accent4 2 10" xfId="127"/>
    <cellStyle name="20% - Accent4 2 2" xfId="128"/>
    <cellStyle name="20% - Accent4 2 2 2" xfId="129"/>
    <cellStyle name="20% - Accent4 2 2 3" xfId="130"/>
    <cellStyle name="20% - Accent4 2 3" xfId="131"/>
    <cellStyle name="20% - Accent4 2 4" xfId="132"/>
    <cellStyle name="20% - Accent4 2 5" xfId="133"/>
    <cellStyle name="20% - Accent4 2 6" xfId="134"/>
    <cellStyle name="20% - Accent4 2 7" xfId="135"/>
    <cellStyle name="20% - Accent4 2 8" xfId="136"/>
    <cellStyle name="20% - Accent4 2 9" xfId="137"/>
    <cellStyle name="20% - Accent4 3" xfId="138"/>
    <cellStyle name="20% - Accent4 3 2" xfId="139"/>
    <cellStyle name="20% - Accent4 3 3" xfId="140"/>
    <cellStyle name="20% - Accent4 3 4" xfId="141"/>
    <cellStyle name="20% - Accent4 3 5" xfId="142"/>
    <cellStyle name="20% - Accent4 3 6" xfId="143"/>
    <cellStyle name="20% - Accent4 3 7" xfId="144"/>
    <cellStyle name="20% - Accent4 3 8" xfId="145"/>
    <cellStyle name="20% - Accent4 3 9" xfId="146"/>
    <cellStyle name="20% - Accent4 4" xfId="147"/>
    <cellStyle name="20% - Accent4 4 2" xfId="148"/>
    <cellStyle name="20% - Accent4 4 3" xfId="149"/>
    <cellStyle name="20% - Accent4 4 4" xfId="150"/>
    <cellStyle name="20% - Accent4 4 5" xfId="151"/>
    <cellStyle name="20% - Accent4 4 6" xfId="152"/>
    <cellStyle name="20% - Accent4 4 7" xfId="153"/>
    <cellStyle name="20% - Accent4 4 8" xfId="154"/>
    <cellStyle name="20% - Accent4 4 9" xfId="155"/>
    <cellStyle name="20% - Accent4 5" xfId="156"/>
    <cellStyle name="20% - Accent4 5 2" xfId="157"/>
    <cellStyle name="20% - Accent4 5 3" xfId="158"/>
    <cellStyle name="20% - Accent4 6" xfId="159"/>
    <cellStyle name="20% - Accent4 6 2" xfId="160"/>
    <cellStyle name="20% - Accent4 6 3" xfId="161"/>
    <cellStyle name="20% - Accent4 7" xfId="162"/>
    <cellStyle name="20% - Accent4 8" xfId="163"/>
    <cellStyle name="20% - Accent4 9" xfId="164"/>
    <cellStyle name="20% - Accent5 2" xfId="165"/>
    <cellStyle name="20% - Accent5 2 2" xfId="166"/>
    <cellStyle name="20% - Accent5 3" xfId="167"/>
    <cellStyle name="20% - Accent5 4" xfId="168"/>
    <cellStyle name="20% - Accent5 5" xfId="169"/>
    <cellStyle name="20% - Accent5 6" xfId="170"/>
    <cellStyle name="20% - Accent6 10" xfId="171"/>
    <cellStyle name="20% - Accent6 11" xfId="172"/>
    <cellStyle name="20% - Accent6 12" xfId="173"/>
    <cellStyle name="20% - Accent6 2" xfId="174"/>
    <cellStyle name="20% - Accent6 2 10" xfId="175"/>
    <cellStyle name="20% - Accent6 2 2" xfId="176"/>
    <cellStyle name="20% - Accent6 2 3" xfId="177"/>
    <cellStyle name="20% - Accent6 2 4" xfId="178"/>
    <cellStyle name="20% - Accent6 2 5" xfId="179"/>
    <cellStyle name="20% - Accent6 2 6" xfId="180"/>
    <cellStyle name="20% - Accent6 2 7" xfId="181"/>
    <cellStyle name="20% - Accent6 2 8" xfId="182"/>
    <cellStyle name="20% - Accent6 2 9" xfId="183"/>
    <cellStyle name="20% - Accent6 3" xfId="184"/>
    <cellStyle name="20% - Accent6 3 2" xfId="185"/>
    <cellStyle name="20% - Accent6 3 3" xfId="186"/>
    <cellStyle name="20% - Accent6 3 4" xfId="187"/>
    <cellStyle name="20% - Accent6 3 5" xfId="188"/>
    <cellStyle name="20% - Accent6 3 6" xfId="189"/>
    <cellStyle name="20% - Accent6 3 7" xfId="190"/>
    <cellStyle name="20% - Accent6 3 8" xfId="191"/>
    <cellStyle name="20% - Accent6 3 9" xfId="192"/>
    <cellStyle name="20% - Accent6 4" xfId="193"/>
    <cellStyle name="20% - Accent6 4 2" xfId="194"/>
    <cellStyle name="20% - Accent6 4 3" xfId="195"/>
    <cellStyle name="20% - Accent6 4 4" xfId="196"/>
    <cellStyle name="20% - Accent6 4 5" xfId="197"/>
    <cellStyle name="20% - Accent6 4 6" xfId="198"/>
    <cellStyle name="20% - Accent6 4 7" xfId="199"/>
    <cellStyle name="20% - Accent6 4 8" xfId="200"/>
    <cellStyle name="20% - Accent6 4 9" xfId="201"/>
    <cellStyle name="20% - Accent6 5" xfId="202"/>
    <cellStyle name="20% - Accent6 5 2" xfId="203"/>
    <cellStyle name="20% - Accent6 5 3" xfId="204"/>
    <cellStyle name="20% - Accent6 6" xfId="205"/>
    <cellStyle name="20% - Accent6 6 2" xfId="206"/>
    <cellStyle name="20% - Accent6 6 3" xfId="207"/>
    <cellStyle name="20% - Accent6 7" xfId="208"/>
    <cellStyle name="20% - Accent6 8" xfId="209"/>
    <cellStyle name="20% - Accent6 9" xfId="210"/>
    <cellStyle name="40% - Accent1 10" xfId="211"/>
    <cellStyle name="40% - Accent1 11" xfId="212"/>
    <cellStyle name="40% - Accent1 12" xfId="213"/>
    <cellStyle name="40% - Accent1 2" xfId="214"/>
    <cellStyle name="40% - Accent1 2 10" xfId="215"/>
    <cellStyle name="40% - Accent1 2 2" xfId="216"/>
    <cellStyle name="40% - Accent1 2 2 2" xfId="217"/>
    <cellStyle name="40% - Accent1 2 2 3" xfId="218"/>
    <cellStyle name="40% - Accent1 2 3" xfId="219"/>
    <cellStyle name="40% - Accent1 2 4" xfId="220"/>
    <cellStyle name="40% - Accent1 2 5" xfId="221"/>
    <cellStyle name="40% - Accent1 2 6" xfId="222"/>
    <cellStyle name="40% - Accent1 2 7" xfId="223"/>
    <cellStyle name="40% - Accent1 2 8" xfId="224"/>
    <cellStyle name="40% - Accent1 2 9" xfId="225"/>
    <cellStyle name="40% - Accent1 3" xfId="226"/>
    <cellStyle name="40% - Accent1 3 2" xfId="227"/>
    <cellStyle name="40% - Accent1 3 3" xfId="228"/>
    <cellStyle name="40% - Accent1 3 4" xfId="229"/>
    <cellStyle name="40% - Accent1 3 5" xfId="230"/>
    <cellStyle name="40% - Accent1 3 6" xfId="231"/>
    <cellStyle name="40% - Accent1 3 7" xfId="232"/>
    <cellStyle name="40% - Accent1 3 8" xfId="233"/>
    <cellStyle name="40% - Accent1 3 9" xfId="234"/>
    <cellStyle name="40% - Accent1 4" xfId="235"/>
    <cellStyle name="40% - Accent1 4 2" xfId="236"/>
    <cellStyle name="40% - Accent1 4 3" xfId="237"/>
    <cellStyle name="40% - Accent1 4 4" xfId="238"/>
    <cellStyle name="40% - Accent1 4 5" xfId="239"/>
    <cellStyle name="40% - Accent1 4 6" xfId="240"/>
    <cellStyle name="40% - Accent1 4 7" xfId="241"/>
    <cellStyle name="40% - Accent1 4 8" xfId="242"/>
    <cellStyle name="40% - Accent1 4 9" xfId="243"/>
    <cellStyle name="40% - Accent1 5" xfId="244"/>
    <cellStyle name="40% - Accent1 5 2" xfId="245"/>
    <cellStyle name="40% - Accent1 5 3" xfId="246"/>
    <cellStyle name="40% - Accent1 6" xfId="247"/>
    <cellStyle name="40% - Accent1 6 2" xfId="248"/>
    <cellStyle name="40% - Accent1 6 3" xfId="249"/>
    <cellStyle name="40% - Accent1 7" xfId="250"/>
    <cellStyle name="40% - Accent1 8" xfId="251"/>
    <cellStyle name="40% - Accent1 9" xfId="252"/>
    <cellStyle name="40% - Accent2 2" xfId="253"/>
    <cellStyle name="40% - Accent2 2 2" xfId="254"/>
    <cellStyle name="40% - Accent2 3" xfId="255"/>
    <cellStyle name="40% - Accent2 4" xfId="256"/>
    <cellStyle name="40% - Accent2 5" xfId="257"/>
    <cellStyle name="40% - Accent2 6" xfId="258"/>
    <cellStyle name="40% - Accent3 10" xfId="259"/>
    <cellStyle name="40% - Accent3 11" xfId="260"/>
    <cellStyle name="40% - Accent3 12" xfId="261"/>
    <cellStyle name="40% - Accent3 2" xfId="262"/>
    <cellStyle name="40% - Accent3 2 10" xfId="263"/>
    <cellStyle name="40% - Accent3 2 2" xfId="264"/>
    <cellStyle name="40% - Accent3 2 3" xfId="265"/>
    <cellStyle name="40% - Accent3 2 4" xfId="266"/>
    <cellStyle name="40% - Accent3 2 5" xfId="267"/>
    <cellStyle name="40% - Accent3 2 6" xfId="268"/>
    <cellStyle name="40% - Accent3 2 7" xfId="269"/>
    <cellStyle name="40% - Accent3 2 8" xfId="270"/>
    <cellStyle name="40% - Accent3 2 9" xfId="271"/>
    <cellStyle name="40% - Accent3 3" xfId="272"/>
    <cellStyle name="40% - Accent3 3 2" xfId="273"/>
    <cellStyle name="40% - Accent3 3 3" xfId="274"/>
    <cellStyle name="40% - Accent3 3 4" xfId="275"/>
    <cellStyle name="40% - Accent3 3 5" xfId="276"/>
    <cellStyle name="40% - Accent3 3 6" xfId="277"/>
    <cellStyle name="40% - Accent3 3 7" xfId="278"/>
    <cellStyle name="40% - Accent3 3 8" xfId="279"/>
    <cellStyle name="40% - Accent3 3 9" xfId="280"/>
    <cellStyle name="40% - Accent3 4" xfId="281"/>
    <cellStyle name="40% - Accent3 4 2" xfId="282"/>
    <cellStyle name="40% - Accent3 4 3" xfId="283"/>
    <cellStyle name="40% - Accent3 4 4" xfId="284"/>
    <cellStyle name="40% - Accent3 4 5" xfId="285"/>
    <cellStyle name="40% - Accent3 4 6" xfId="286"/>
    <cellStyle name="40% - Accent3 4 7" xfId="287"/>
    <cellStyle name="40% - Accent3 4 8" xfId="288"/>
    <cellStyle name="40% - Accent3 4 9" xfId="289"/>
    <cellStyle name="40% - Accent3 5" xfId="290"/>
    <cellStyle name="40% - Accent3 5 2" xfId="291"/>
    <cellStyle name="40% - Accent3 5 3" xfId="292"/>
    <cellStyle name="40% - Accent3 6" xfId="293"/>
    <cellStyle name="40% - Accent3 6 2" xfId="294"/>
    <cellStyle name="40% - Accent3 6 3" xfId="295"/>
    <cellStyle name="40% - Accent3 7" xfId="296"/>
    <cellStyle name="40% - Accent3 8" xfId="297"/>
    <cellStyle name="40% - Accent3 9" xfId="298"/>
    <cellStyle name="40% - Accent4 10" xfId="299"/>
    <cellStyle name="40% - Accent4 11" xfId="300"/>
    <cellStyle name="40% - Accent4 12" xfId="301"/>
    <cellStyle name="40% - Accent4 2" xfId="302"/>
    <cellStyle name="40% - Accent4 2 10" xfId="303"/>
    <cellStyle name="40% - Accent4 2 2" xfId="304"/>
    <cellStyle name="40% - Accent4 2 2 2" xfId="305"/>
    <cellStyle name="40% - Accent4 2 2 3" xfId="306"/>
    <cellStyle name="40% - Accent4 2 3" xfId="307"/>
    <cellStyle name="40% - Accent4 2 4" xfId="308"/>
    <cellStyle name="40% - Accent4 2 5" xfId="309"/>
    <cellStyle name="40% - Accent4 2 6" xfId="310"/>
    <cellStyle name="40% - Accent4 2 7" xfId="311"/>
    <cellStyle name="40% - Accent4 2 8" xfId="312"/>
    <cellStyle name="40% - Accent4 2 9" xfId="313"/>
    <cellStyle name="40% - Accent4 3" xfId="314"/>
    <cellStyle name="40% - Accent4 3 2" xfId="315"/>
    <cellStyle name="40% - Accent4 3 3" xfId="316"/>
    <cellStyle name="40% - Accent4 3 4" xfId="317"/>
    <cellStyle name="40% - Accent4 3 5" xfId="318"/>
    <cellStyle name="40% - Accent4 3 6" xfId="319"/>
    <cellStyle name="40% - Accent4 3 7" xfId="320"/>
    <cellStyle name="40% - Accent4 3 8" xfId="321"/>
    <cellStyle name="40% - Accent4 3 9" xfId="322"/>
    <cellStyle name="40% - Accent4 4" xfId="323"/>
    <cellStyle name="40% - Accent4 4 2" xfId="324"/>
    <cellStyle name="40% - Accent4 4 3" xfId="325"/>
    <cellStyle name="40% - Accent4 4 4" xfId="326"/>
    <cellStyle name="40% - Accent4 4 5" xfId="327"/>
    <cellStyle name="40% - Accent4 4 6" xfId="328"/>
    <cellStyle name="40% - Accent4 4 7" xfId="329"/>
    <cellStyle name="40% - Accent4 4 8" xfId="330"/>
    <cellStyle name="40% - Accent4 4 9" xfId="331"/>
    <cellStyle name="40% - Accent4 5" xfId="332"/>
    <cellStyle name="40% - Accent4 5 2" xfId="333"/>
    <cellStyle name="40% - Accent4 5 3" xfId="334"/>
    <cellStyle name="40% - Accent4 6" xfId="335"/>
    <cellStyle name="40% - Accent4 6 2" xfId="336"/>
    <cellStyle name="40% - Accent4 6 3" xfId="337"/>
    <cellStyle name="40% - Accent4 7" xfId="338"/>
    <cellStyle name="40% - Accent4 8" xfId="339"/>
    <cellStyle name="40% - Accent4 9" xfId="340"/>
    <cellStyle name="40% - Accent5 10" xfId="341"/>
    <cellStyle name="40% - Accent5 11" xfId="342"/>
    <cellStyle name="40% - Accent5 12" xfId="343"/>
    <cellStyle name="40% - Accent5 2" xfId="344"/>
    <cellStyle name="40% - Accent5 2 10" xfId="345"/>
    <cellStyle name="40% - Accent5 2 2" xfId="346"/>
    <cellStyle name="40% - Accent5 2 2 2" xfId="347"/>
    <cellStyle name="40% - Accent5 2 2 3" xfId="348"/>
    <cellStyle name="40% - Accent5 2 3" xfId="349"/>
    <cellStyle name="40% - Accent5 2 4" xfId="350"/>
    <cellStyle name="40% - Accent5 2 5" xfId="351"/>
    <cellStyle name="40% - Accent5 2 6" xfId="352"/>
    <cellStyle name="40% - Accent5 2 7" xfId="353"/>
    <cellStyle name="40% - Accent5 2 8" xfId="354"/>
    <cellStyle name="40% - Accent5 2 9" xfId="355"/>
    <cellStyle name="40% - Accent5 3" xfId="356"/>
    <cellStyle name="40% - Accent5 3 2" xfId="357"/>
    <cellStyle name="40% - Accent5 3 3" xfId="358"/>
    <cellStyle name="40% - Accent5 3 4" xfId="359"/>
    <cellStyle name="40% - Accent5 3 5" xfId="360"/>
    <cellStyle name="40% - Accent5 3 6" xfId="361"/>
    <cellStyle name="40% - Accent5 3 7" xfId="362"/>
    <cellStyle name="40% - Accent5 3 8" xfId="363"/>
    <cellStyle name="40% - Accent5 3 9" xfId="364"/>
    <cellStyle name="40% - Accent5 4" xfId="365"/>
    <cellStyle name="40% - Accent5 4 2" xfId="366"/>
    <cellStyle name="40% - Accent5 4 3" xfId="367"/>
    <cellStyle name="40% - Accent5 4 4" xfId="368"/>
    <cellStyle name="40% - Accent5 4 5" xfId="369"/>
    <cellStyle name="40% - Accent5 4 6" xfId="370"/>
    <cellStyle name="40% - Accent5 4 7" xfId="371"/>
    <cellStyle name="40% - Accent5 4 8" xfId="372"/>
    <cellStyle name="40% - Accent5 4 9" xfId="373"/>
    <cellStyle name="40% - Accent5 5" xfId="374"/>
    <cellStyle name="40% - Accent5 5 2" xfId="375"/>
    <cellStyle name="40% - Accent5 5 3" xfId="376"/>
    <cellStyle name="40% - Accent5 6" xfId="377"/>
    <cellStyle name="40% - Accent5 6 2" xfId="378"/>
    <cellStyle name="40% - Accent5 6 3" xfId="379"/>
    <cellStyle name="40% - Accent5 7" xfId="380"/>
    <cellStyle name="40% - Accent5 8" xfId="381"/>
    <cellStyle name="40% - Accent5 9" xfId="382"/>
    <cellStyle name="40% - Accent6 10" xfId="383"/>
    <cellStyle name="40% - Accent6 11" xfId="384"/>
    <cellStyle name="40% - Accent6 12" xfId="385"/>
    <cellStyle name="40% - Accent6 2" xfId="386"/>
    <cellStyle name="40% - Accent6 2 10" xfId="387"/>
    <cellStyle name="40% - Accent6 2 2" xfId="388"/>
    <cellStyle name="40% - Accent6 2 2 2" xfId="389"/>
    <cellStyle name="40% - Accent6 2 2 3" xfId="390"/>
    <cellStyle name="40% - Accent6 2 3" xfId="391"/>
    <cellStyle name="40% - Accent6 2 4" xfId="392"/>
    <cellStyle name="40% - Accent6 2 5" xfId="393"/>
    <cellStyle name="40% - Accent6 2 6" xfId="394"/>
    <cellStyle name="40% - Accent6 2 7" xfId="395"/>
    <cellStyle name="40% - Accent6 2 8" xfId="396"/>
    <cellStyle name="40% - Accent6 2 9" xfId="397"/>
    <cellStyle name="40% - Accent6 3" xfId="398"/>
    <cellStyle name="40% - Accent6 3 2" xfId="399"/>
    <cellStyle name="40% - Accent6 3 3" xfId="400"/>
    <cellStyle name="40% - Accent6 3 4" xfId="401"/>
    <cellStyle name="40% - Accent6 3 5" xfId="402"/>
    <cellStyle name="40% - Accent6 3 6" xfId="403"/>
    <cellStyle name="40% - Accent6 3 7" xfId="404"/>
    <cellStyle name="40% - Accent6 3 8" xfId="405"/>
    <cellStyle name="40% - Accent6 3 9" xfId="406"/>
    <cellStyle name="40% - Accent6 4" xfId="407"/>
    <cellStyle name="40% - Accent6 4 2" xfId="408"/>
    <cellStyle name="40% - Accent6 4 3" xfId="409"/>
    <cellStyle name="40% - Accent6 4 4" xfId="410"/>
    <cellStyle name="40% - Accent6 4 5" xfId="411"/>
    <cellStyle name="40% - Accent6 4 6" xfId="412"/>
    <cellStyle name="40% - Accent6 4 7" xfId="413"/>
    <cellStyle name="40% - Accent6 4 8" xfId="414"/>
    <cellStyle name="40% - Accent6 4 9" xfId="415"/>
    <cellStyle name="40% - Accent6 5" xfId="416"/>
    <cellStyle name="40% - Accent6 5 2" xfId="417"/>
    <cellStyle name="40% - Accent6 5 3" xfId="418"/>
    <cellStyle name="40% - Accent6 6" xfId="419"/>
    <cellStyle name="40% - Accent6 6 2" xfId="420"/>
    <cellStyle name="40% - Accent6 6 3" xfId="421"/>
    <cellStyle name="40% - Accent6 7" xfId="422"/>
    <cellStyle name="40% - Accent6 8" xfId="423"/>
    <cellStyle name="40% - Accent6 9" xfId="424"/>
    <cellStyle name="60% - Accent1 10" xfId="425"/>
    <cellStyle name="60% - Accent1 11" xfId="426"/>
    <cellStyle name="60% - Accent1 12" xfId="427"/>
    <cellStyle name="60% - Accent1 2" xfId="428"/>
    <cellStyle name="60% - Accent1 2 10" xfId="429"/>
    <cellStyle name="60% - Accent1 2 2" xfId="430"/>
    <cellStyle name="60% - Accent1 2 3" xfId="431"/>
    <cellStyle name="60% - Accent1 2 4" xfId="432"/>
    <cellStyle name="60% - Accent1 2 5" xfId="433"/>
    <cellStyle name="60% - Accent1 2 6" xfId="434"/>
    <cellStyle name="60% - Accent1 2 7" xfId="435"/>
    <cellStyle name="60% - Accent1 2 8" xfId="436"/>
    <cellStyle name="60% - Accent1 2 9" xfId="437"/>
    <cellStyle name="60% - Accent1 3" xfId="438"/>
    <cellStyle name="60% - Accent1 3 2" xfId="439"/>
    <cellStyle name="60% - Accent1 3 3" xfId="440"/>
    <cellStyle name="60% - Accent1 3 4" xfId="441"/>
    <cellStyle name="60% - Accent1 3 5" xfId="442"/>
    <cellStyle name="60% - Accent1 3 6" xfId="443"/>
    <cellStyle name="60% - Accent1 3 7" xfId="444"/>
    <cellStyle name="60% - Accent1 3 8" xfId="445"/>
    <cellStyle name="60% - Accent1 3 9" xfId="446"/>
    <cellStyle name="60% - Accent1 4" xfId="447"/>
    <cellStyle name="60% - Accent1 4 2" xfId="448"/>
    <cellStyle name="60% - Accent1 4 3" xfId="449"/>
    <cellStyle name="60% - Accent1 4 4" xfId="450"/>
    <cellStyle name="60% - Accent1 4 5" xfId="451"/>
    <cellStyle name="60% - Accent1 4 6" xfId="452"/>
    <cellStyle name="60% - Accent1 4 7" xfId="453"/>
    <cellStyle name="60% - Accent1 4 8" xfId="454"/>
    <cellStyle name="60% - Accent1 4 9" xfId="455"/>
    <cellStyle name="60% - Accent1 5" xfId="456"/>
    <cellStyle name="60% - Accent1 5 2" xfId="457"/>
    <cellStyle name="60% - Accent1 5 3" xfId="458"/>
    <cellStyle name="60% - Accent1 6" xfId="459"/>
    <cellStyle name="60% - Accent1 6 2" xfId="460"/>
    <cellStyle name="60% - Accent1 6 3" xfId="461"/>
    <cellStyle name="60% - Accent1 7" xfId="462"/>
    <cellStyle name="60% - Accent1 8" xfId="463"/>
    <cellStyle name="60% - Accent1 9" xfId="464"/>
    <cellStyle name="60% - Accent2 10" xfId="465"/>
    <cellStyle name="60% - Accent2 11" xfId="466"/>
    <cellStyle name="60% - Accent2 12" xfId="467"/>
    <cellStyle name="60% - Accent2 2" xfId="468"/>
    <cellStyle name="60% - Accent2 2 10" xfId="469"/>
    <cellStyle name="60% - Accent2 2 2" xfId="470"/>
    <cellStyle name="60% - Accent2 2 3" xfId="471"/>
    <cellStyle name="60% - Accent2 2 4" xfId="472"/>
    <cellStyle name="60% - Accent2 2 5" xfId="473"/>
    <cellStyle name="60% - Accent2 2 6" xfId="474"/>
    <cellStyle name="60% - Accent2 2 7" xfId="475"/>
    <cellStyle name="60% - Accent2 2 8" xfId="476"/>
    <cellStyle name="60% - Accent2 2 9" xfId="477"/>
    <cellStyle name="60% - Accent2 3" xfId="478"/>
    <cellStyle name="60% - Accent2 3 2" xfId="479"/>
    <cellStyle name="60% - Accent2 3 3" xfId="480"/>
    <cellStyle name="60% - Accent2 3 4" xfId="481"/>
    <cellStyle name="60% - Accent2 3 5" xfId="482"/>
    <cellStyle name="60% - Accent2 3 6" xfId="483"/>
    <cellStyle name="60% - Accent2 3 7" xfId="484"/>
    <cellStyle name="60% - Accent2 3 8" xfId="485"/>
    <cellStyle name="60% - Accent2 3 9" xfId="486"/>
    <cellStyle name="60% - Accent2 4" xfId="487"/>
    <cellStyle name="60% - Accent2 4 2" xfId="488"/>
    <cellStyle name="60% - Accent2 4 3" xfId="489"/>
    <cellStyle name="60% - Accent2 4 4" xfId="490"/>
    <cellStyle name="60% - Accent2 4 5" xfId="491"/>
    <cellStyle name="60% - Accent2 4 6" xfId="492"/>
    <cellStyle name="60% - Accent2 4 7" xfId="493"/>
    <cellStyle name="60% - Accent2 4 8" xfId="494"/>
    <cellStyle name="60% - Accent2 4 9" xfId="495"/>
    <cellStyle name="60% - Accent2 5" xfId="496"/>
    <cellStyle name="60% - Accent2 5 2" xfId="497"/>
    <cellStyle name="60% - Accent2 5 3" xfId="498"/>
    <cellStyle name="60% - Accent2 6" xfId="499"/>
    <cellStyle name="60% - Accent2 6 2" xfId="500"/>
    <cellStyle name="60% - Accent2 6 3" xfId="501"/>
    <cellStyle name="60% - Accent2 7" xfId="502"/>
    <cellStyle name="60% - Accent2 8" xfId="503"/>
    <cellStyle name="60% - Accent2 9" xfId="504"/>
    <cellStyle name="60% - Accent3 10" xfId="505"/>
    <cellStyle name="60% - Accent3 11" xfId="506"/>
    <cellStyle name="60% - Accent3 12" xfId="507"/>
    <cellStyle name="60% - Accent3 2" xfId="508"/>
    <cellStyle name="60% - Accent3 2 10" xfId="509"/>
    <cellStyle name="60% - Accent3 2 2" xfId="510"/>
    <cellStyle name="60% - Accent3 2 3" xfId="511"/>
    <cellStyle name="60% - Accent3 2 4" xfId="512"/>
    <cellStyle name="60% - Accent3 2 5" xfId="513"/>
    <cellStyle name="60% - Accent3 2 6" xfId="514"/>
    <cellStyle name="60% - Accent3 2 7" xfId="515"/>
    <cellStyle name="60% - Accent3 2 8" xfId="516"/>
    <cellStyle name="60% - Accent3 2 9" xfId="517"/>
    <cellStyle name="60% - Accent3 3" xfId="518"/>
    <cellStyle name="60% - Accent3 3 2" xfId="519"/>
    <cellStyle name="60% - Accent3 3 3" xfId="520"/>
    <cellStyle name="60% - Accent3 3 4" xfId="521"/>
    <cellStyle name="60% - Accent3 3 5" xfId="522"/>
    <cellStyle name="60% - Accent3 3 6" xfId="523"/>
    <cellStyle name="60% - Accent3 3 7" xfId="524"/>
    <cellStyle name="60% - Accent3 3 8" xfId="525"/>
    <cellStyle name="60% - Accent3 3 9" xfId="526"/>
    <cellStyle name="60% - Accent3 4" xfId="527"/>
    <cellStyle name="60% - Accent3 4 2" xfId="528"/>
    <cellStyle name="60% - Accent3 4 3" xfId="529"/>
    <cellStyle name="60% - Accent3 4 4" xfId="530"/>
    <cellStyle name="60% - Accent3 4 5" xfId="531"/>
    <cellStyle name="60% - Accent3 4 6" xfId="532"/>
    <cellStyle name="60% - Accent3 4 7" xfId="533"/>
    <cellStyle name="60% - Accent3 4 8" xfId="534"/>
    <cellStyle name="60% - Accent3 4 9" xfId="535"/>
    <cellStyle name="60% - Accent3 5" xfId="536"/>
    <cellStyle name="60% - Accent3 5 2" xfId="537"/>
    <cellStyle name="60% - Accent3 5 3" xfId="538"/>
    <cellStyle name="60% - Accent3 6" xfId="539"/>
    <cellStyle name="60% - Accent3 6 2" xfId="540"/>
    <cellStyle name="60% - Accent3 6 3" xfId="541"/>
    <cellStyle name="60% - Accent3 7" xfId="542"/>
    <cellStyle name="60% - Accent3 8" xfId="543"/>
    <cellStyle name="60% - Accent3 9" xfId="544"/>
    <cellStyle name="60% - Accent4 10" xfId="545"/>
    <cellStyle name="60% - Accent4 11" xfId="546"/>
    <cellStyle name="60% - Accent4 12" xfId="547"/>
    <cellStyle name="60% - Accent4 2" xfId="548"/>
    <cellStyle name="60% - Accent4 2 10" xfId="549"/>
    <cellStyle name="60% - Accent4 2 2" xfId="550"/>
    <cellStyle name="60% - Accent4 2 3" xfId="551"/>
    <cellStyle name="60% - Accent4 2 4" xfId="552"/>
    <cellStyle name="60% - Accent4 2 5" xfId="553"/>
    <cellStyle name="60% - Accent4 2 6" xfId="554"/>
    <cellStyle name="60% - Accent4 2 7" xfId="555"/>
    <cellStyle name="60% - Accent4 2 8" xfId="556"/>
    <cellStyle name="60% - Accent4 2 9" xfId="557"/>
    <cellStyle name="60% - Accent4 3" xfId="558"/>
    <cellStyle name="60% - Accent4 3 2" xfId="559"/>
    <cellStyle name="60% - Accent4 3 3" xfId="560"/>
    <cellStyle name="60% - Accent4 3 4" xfId="561"/>
    <cellStyle name="60% - Accent4 3 5" xfId="562"/>
    <cellStyle name="60% - Accent4 3 6" xfId="563"/>
    <cellStyle name="60% - Accent4 3 7" xfId="564"/>
    <cellStyle name="60% - Accent4 3 8" xfId="565"/>
    <cellStyle name="60% - Accent4 3 9" xfId="566"/>
    <cellStyle name="60% - Accent4 4" xfId="567"/>
    <cellStyle name="60% - Accent4 4 2" xfId="568"/>
    <cellStyle name="60% - Accent4 4 3" xfId="569"/>
    <cellStyle name="60% - Accent4 4 4" xfId="570"/>
    <cellStyle name="60% - Accent4 4 5" xfId="571"/>
    <cellStyle name="60% - Accent4 4 6" xfId="572"/>
    <cellStyle name="60% - Accent4 4 7" xfId="573"/>
    <cellStyle name="60% - Accent4 4 8" xfId="574"/>
    <cellStyle name="60% - Accent4 4 9" xfId="575"/>
    <cellStyle name="60% - Accent4 5" xfId="576"/>
    <cellStyle name="60% - Accent4 5 2" xfId="577"/>
    <cellStyle name="60% - Accent4 5 3" xfId="578"/>
    <cellStyle name="60% - Accent4 6" xfId="579"/>
    <cellStyle name="60% - Accent4 6 2" xfId="580"/>
    <cellStyle name="60% - Accent4 6 3" xfId="581"/>
    <cellStyle name="60% - Accent4 7" xfId="582"/>
    <cellStyle name="60% - Accent4 8" xfId="583"/>
    <cellStyle name="60% - Accent4 9" xfId="584"/>
    <cellStyle name="60% - Accent5 10" xfId="585"/>
    <cellStyle name="60% - Accent5 11" xfId="586"/>
    <cellStyle name="60% - Accent5 12" xfId="587"/>
    <cellStyle name="60% - Accent5 2" xfId="588"/>
    <cellStyle name="60% - Accent5 2 10" xfId="589"/>
    <cellStyle name="60% - Accent5 2 2" xfId="590"/>
    <cellStyle name="60% - Accent5 2 3" xfId="591"/>
    <cellStyle name="60% - Accent5 2 4" xfId="592"/>
    <cellStyle name="60% - Accent5 2 5" xfId="593"/>
    <cellStyle name="60% - Accent5 2 6" xfId="594"/>
    <cellStyle name="60% - Accent5 2 7" xfId="595"/>
    <cellStyle name="60% - Accent5 2 8" xfId="596"/>
    <cellStyle name="60% - Accent5 2 9" xfId="597"/>
    <cellStyle name="60% - Accent5 3" xfId="598"/>
    <cellStyle name="60% - Accent5 3 2" xfId="599"/>
    <cellStyle name="60% - Accent5 3 3" xfId="600"/>
    <cellStyle name="60% - Accent5 3 4" xfId="601"/>
    <cellStyle name="60% - Accent5 3 5" xfId="602"/>
    <cellStyle name="60% - Accent5 3 6" xfId="603"/>
    <cellStyle name="60% - Accent5 3 7" xfId="604"/>
    <cellStyle name="60% - Accent5 3 8" xfId="605"/>
    <cellStyle name="60% - Accent5 3 9" xfId="606"/>
    <cellStyle name="60% - Accent5 4" xfId="607"/>
    <cellStyle name="60% - Accent5 4 2" xfId="608"/>
    <cellStyle name="60% - Accent5 4 3" xfId="609"/>
    <cellStyle name="60% - Accent5 4 4" xfId="610"/>
    <cellStyle name="60% - Accent5 4 5" xfId="611"/>
    <cellStyle name="60% - Accent5 4 6" xfId="612"/>
    <cellStyle name="60% - Accent5 4 7" xfId="613"/>
    <cellStyle name="60% - Accent5 4 8" xfId="614"/>
    <cellStyle name="60% - Accent5 4 9" xfId="615"/>
    <cellStyle name="60% - Accent5 5" xfId="616"/>
    <cellStyle name="60% - Accent5 5 2" xfId="617"/>
    <cellStyle name="60% - Accent5 5 3" xfId="618"/>
    <cellStyle name="60% - Accent5 6" xfId="619"/>
    <cellStyle name="60% - Accent5 6 2" xfId="620"/>
    <cellStyle name="60% - Accent5 6 3" xfId="621"/>
    <cellStyle name="60% - Accent5 7" xfId="622"/>
    <cellStyle name="60% - Accent5 8" xfId="623"/>
    <cellStyle name="60% - Accent5 9" xfId="624"/>
    <cellStyle name="60% - Accent6 10" xfId="625"/>
    <cellStyle name="60% - Accent6 11" xfId="626"/>
    <cellStyle name="60% - Accent6 12" xfId="627"/>
    <cellStyle name="60% - Accent6 2" xfId="628"/>
    <cellStyle name="60% - Accent6 2 10" xfId="629"/>
    <cellStyle name="60% - Accent6 2 2" xfId="630"/>
    <cellStyle name="60% - Accent6 2 3" xfId="631"/>
    <cellStyle name="60% - Accent6 2 4" xfId="632"/>
    <cellStyle name="60% - Accent6 2 5" xfId="633"/>
    <cellStyle name="60% - Accent6 2 6" xfId="634"/>
    <cellStyle name="60% - Accent6 2 7" xfId="635"/>
    <cellStyle name="60% - Accent6 2 8" xfId="636"/>
    <cellStyle name="60% - Accent6 2 9" xfId="637"/>
    <cellStyle name="60% - Accent6 3" xfId="638"/>
    <cellStyle name="60% - Accent6 3 2" xfId="639"/>
    <cellStyle name="60% - Accent6 3 3" xfId="640"/>
    <cellStyle name="60% - Accent6 3 4" xfId="641"/>
    <cellStyle name="60% - Accent6 3 5" xfId="642"/>
    <cellStyle name="60% - Accent6 3 6" xfId="643"/>
    <cellStyle name="60% - Accent6 3 7" xfId="644"/>
    <cellStyle name="60% - Accent6 3 8" xfId="645"/>
    <cellStyle name="60% - Accent6 3 9" xfId="646"/>
    <cellStyle name="60% - Accent6 4" xfId="647"/>
    <cellStyle name="60% - Accent6 4 2" xfId="648"/>
    <cellStyle name="60% - Accent6 4 3" xfId="649"/>
    <cellStyle name="60% - Accent6 4 4" xfId="650"/>
    <cellStyle name="60% - Accent6 4 5" xfId="651"/>
    <cellStyle name="60% - Accent6 4 6" xfId="652"/>
    <cellStyle name="60% - Accent6 4 7" xfId="653"/>
    <cellStyle name="60% - Accent6 4 8" xfId="654"/>
    <cellStyle name="60% - Accent6 4 9" xfId="655"/>
    <cellStyle name="60% - Accent6 5" xfId="656"/>
    <cellStyle name="60% - Accent6 5 2" xfId="657"/>
    <cellStyle name="60% - Accent6 5 3" xfId="658"/>
    <cellStyle name="60% - Accent6 6" xfId="659"/>
    <cellStyle name="60% - Accent6 6 2" xfId="660"/>
    <cellStyle name="60% - Accent6 6 3" xfId="661"/>
    <cellStyle name="60% - Accent6 7" xfId="662"/>
    <cellStyle name="60% - Accent6 8" xfId="663"/>
    <cellStyle name="60% - Accent6 9" xfId="664"/>
    <cellStyle name="Accent1 10" xfId="665"/>
    <cellStyle name="Accent1 11" xfId="666"/>
    <cellStyle name="Accent1 12" xfId="667"/>
    <cellStyle name="Accent1 2" xfId="668"/>
    <cellStyle name="Accent1 2 10" xfId="669"/>
    <cellStyle name="Accent1 2 2" xfId="670"/>
    <cellStyle name="Accent1 2 3" xfId="671"/>
    <cellStyle name="Accent1 2 4" xfId="672"/>
    <cellStyle name="Accent1 2 5" xfId="673"/>
    <cellStyle name="Accent1 2 6" xfId="674"/>
    <cellStyle name="Accent1 2 7" xfId="675"/>
    <cellStyle name="Accent1 2 8" xfId="676"/>
    <cellStyle name="Accent1 2 9" xfId="677"/>
    <cellStyle name="Accent1 3" xfId="678"/>
    <cellStyle name="Accent1 3 2" xfId="679"/>
    <cellStyle name="Accent1 3 3" xfId="680"/>
    <cellStyle name="Accent1 3 4" xfId="681"/>
    <cellStyle name="Accent1 3 5" xfId="682"/>
    <cellStyle name="Accent1 3 6" xfId="683"/>
    <cellStyle name="Accent1 3 7" xfId="684"/>
    <cellStyle name="Accent1 3 8" xfId="685"/>
    <cellStyle name="Accent1 3 9" xfId="686"/>
    <cellStyle name="Accent1 4" xfId="687"/>
    <cellStyle name="Accent1 4 2" xfId="688"/>
    <cellStyle name="Accent1 4 3" xfId="689"/>
    <cellStyle name="Accent1 4 4" xfId="690"/>
    <cellStyle name="Accent1 4 5" xfId="691"/>
    <cellStyle name="Accent1 4 6" xfId="692"/>
    <cellStyle name="Accent1 4 7" xfId="693"/>
    <cellStyle name="Accent1 4 8" xfId="694"/>
    <cellStyle name="Accent1 4 9" xfId="695"/>
    <cellStyle name="Accent1 5" xfId="696"/>
    <cellStyle name="Accent1 5 2" xfId="697"/>
    <cellStyle name="Accent1 5 3" xfId="698"/>
    <cellStyle name="Accent1 6" xfId="699"/>
    <cellStyle name="Accent1 6 2" xfId="700"/>
    <cellStyle name="Accent1 6 3" xfId="701"/>
    <cellStyle name="Accent1 7" xfId="702"/>
    <cellStyle name="Accent1 8" xfId="703"/>
    <cellStyle name="Accent1 9" xfId="704"/>
    <cellStyle name="Accent2 10" xfId="705"/>
    <cellStyle name="Accent2 11" xfId="706"/>
    <cellStyle name="Accent2 12" xfId="707"/>
    <cellStyle name="Accent2 2" xfId="708"/>
    <cellStyle name="Accent2 2 10" xfId="709"/>
    <cellStyle name="Accent2 2 2" xfId="710"/>
    <cellStyle name="Accent2 2 3" xfId="711"/>
    <cellStyle name="Accent2 2 4" xfId="712"/>
    <cellStyle name="Accent2 2 5" xfId="713"/>
    <cellStyle name="Accent2 2 6" xfId="714"/>
    <cellStyle name="Accent2 2 7" xfId="715"/>
    <cellStyle name="Accent2 2 8" xfId="716"/>
    <cellStyle name="Accent2 2 9" xfId="717"/>
    <cellStyle name="Accent2 3" xfId="718"/>
    <cellStyle name="Accent2 3 2" xfId="719"/>
    <cellStyle name="Accent2 3 3" xfId="720"/>
    <cellStyle name="Accent2 3 4" xfId="721"/>
    <cellStyle name="Accent2 3 5" xfId="722"/>
    <cellStyle name="Accent2 3 6" xfId="723"/>
    <cellStyle name="Accent2 3 7" xfId="724"/>
    <cellStyle name="Accent2 3 8" xfId="725"/>
    <cellStyle name="Accent2 3 9" xfId="726"/>
    <cellStyle name="Accent2 4" xfId="727"/>
    <cellStyle name="Accent2 4 2" xfId="728"/>
    <cellStyle name="Accent2 4 3" xfId="729"/>
    <cellStyle name="Accent2 4 4" xfId="730"/>
    <cellStyle name="Accent2 4 5" xfId="731"/>
    <cellStyle name="Accent2 4 6" xfId="732"/>
    <cellStyle name="Accent2 4 7" xfId="733"/>
    <cellStyle name="Accent2 4 8" xfId="734"/>
    <cellStyle name="Accent2 4 9" xfId="735"/>
    <cellStyle name="Accent2 5" xfId="736"/>
    <cellStyle name="Accent2 5 2" xfId="737"/>
    <cellStyle name="Accent2 5 3" xfId="738"/>
    <cellStyle name="Accent2 6" xfId="739"/>
    <cellStyle name="Accent2 6 2" xfId="740"/>
    <cellStyle name="Accent2 6 3" xfId="741"/>
    <cellStyle name="Accent2 7" xfId="742"/>
    <cellStyle name="Accent2 8" xfId="743"/>
    <cellStyle name="Accent2 9" xfId="744"/>
    <cellStyle name="Accent3 10" xfId="745"/>
    <cellStyle name="Accent3 11" xfId="746"/>
    <cellStyle name="Accent3 12" xfId="747"/>
    <cellStyle name="Accent3 2" xfId="748"/>
    <cellStyle name="Accent3 2 10" xfId="749"/>
    <cellStyle name="Accent3 2 2" xfId="750"/>
    <cellStyle name="Accent3 2 3" xfId="751"/>
    <cellStyle name="Accent3 2 4" xfId="752"/>
    <cellStyle name="Accent3 2 5" xfId="753"/>
    <cellStyle name="Accent3 2 6" xfId="754"/>
    <cellStyle name="Accent3 2 7" xfId="755"/>
    <cellStyle name="Accent3 2 8" xfId="756"/>
    <cellStyle name="Accent3 2 9" xfId="757"/>
    <cellStyle name="Accent3 3" xfId="758"/>
    <cellStyle name="Accent3 3 2" xfId="759"/>
    <cellStyle name="Accent3 3 3" xfId="760"/>
    <cellStyle name="Accent3 3 4" xfId="761"/>
    <cellStyle name="Accent3 3 5" xfId="762"/>
    <cellStyle name="Accent3 3 6" xfId="763"/>
    <cellStyle name="Accent3 3 7" xfId="764"/>
    <cellStyle name="Accent3 3 8" xfId="765"/>
    <cellStyle name="Accent3 3 9" xfId="766"/>
    <cellStyle name="Accent3 4" xfId="767"/>
    <cellStyle name="Accent3 4 2" xfId="768"/>
    <cellStyle name="Accent3 4 3" xfId="769"/>
    <cellStyle name="Accent3 4 4" xfId="770"/>
    <cellStyle name="Accent3 4 5" xfId="771"/>
    <cellStyle name="Accent3 4 6" xfId="772"/>
    <cellStyle name="Accent3 4 7" xfId="773"/>
    <cellStyle name="Accent3 4 8" xfId="774"/>
    <cellStyle name="Accent3 4 9" xfId="775"/>
    <cellStyle name="Accent3 5" xfId="776"/>
    <cellStyle name="Accent3 5 2" xfId="777"/>
    <cellStyle name="Accent3 5 3" xfId="778"/>
    <cellStyle name="Accent3 6" xfId="779"/>
    <cellStyle name="Accent3 6 2" xfId="780"/>
    <cellStyle name="Accent3 6 3" xfId="781"/>
    <cellStyle name="Accent3 7" xfId="782"/>
    <cellStyle name="Accent3 8" xfId="783"/>
    <cellStyle name="Accent3 9" xfId="784"/>
    <cellStyle name="Accent4 10" xfId="785"/>
    <cellStyle name="Accent4 11" xfId="786"/>
    <cellStyle name="Accent4 12" xfId="787"/>
    <cellStyle name="Accent4 2" xfId="788"/>
    <cellStyle name="Accent4 2 10" xfId="789"/>
    <cellStyle name="Accent4 2 2" xfId="790"/>
    <cellStyle name="Accent4 2 3" xfId="791"/>
    <cellStyle name="Accent4 2 4" xfId="792"/>
    <cellStyle name="Accent4 2 5" xfId="793"/>
    <cellStyle name="Accent4 2 6" xfId="794"/>
    <cellStyle name="Accent4 2 7" xfId="795"/>
    <cellStyle name="Accent4 2 8" xfId="796"/>
    <cellStyle name="Accent4 2 9" xfId="797"/>
    <cellStyle name="Accent4 3" xfId="798"/>
    <cellStyle name="Accent4 3 2" xfId="799"/>
    <cellStyle name="Accent4 3 3" xfId="800"/>
    <cellStyle name="Accent4 3 4" xfId="801"/>
    <cellStyle name="Accent4 3 5" xfId="802"/>
    <cellStyle name="Accent4 3 6" xfId="803"/>
    <cellStyle name="Accent4 3 7" xfId="804"/>
    <cellStyle name="Accent4 3 8" xfId="805"/>
    <cellStyle name="Accent4 3 9" xfId="806"/>
    <cellStyle name="Accent4 4" xfId="807"/>
    <cellStyle name="Accent4 4 2" xfId="808"/>
    <cellStyle name="Accent4 4 3" xfId="809"/>
    <cellStyle name="Accent4 4 4" xfId="810"/>
    <cellStyle name="Accent4 4 5" xfId="811"/>
    <cellStyle name="Accent4 4 6" xfId="812"/>
    <cellStyle name="Accent4 4 7" xfId="813"/>
    <cellStyle name="Accent4 4 8" xfId="814"/>
    <cellStyle name="Accent4 4 9" xfId="815"/>
    <cellStyle name="Accent4 5" xfId="816"/>
    <cellStyle name="Accent4 5 2" xfId="817"/>
    <cellStyle name="Accent4 5 3" xfId="818"/>
    <cellStyle name="Accent4 6" xfId="819"/>
    <cellStyle name="Accent4 6 2" xfId="820"/>
    <cellStyle name="Accent4 6 3" xfId="821"/>
    <cellStyle name="Accent4 7" xfId="822"/>
    <cellStyle name="Accent4 8" xfId="823"/>
    <cellStyle name="Accent4 9" xfId="824"/>
    <cellStyle name="Accent5 2" xfId="825"/>
    <cellStyle name="Accent5 3" xfId="826"/>
    <cellStyle name="Accent5 4" xfId="827"/>
    <cellStyle name="Accent5 5" xfId="828"/>
    <cellStyle name="Accent5 6" xfId="829"/>
    <cellStyle name="Accent6 10" xfId="830"/>
    <cellStyle name="Accent6 11" xfId="831"/>
    <cellStyle name="Accent6 12" xfId="832"/>
    <cellStyle name="Accent6 2" xfId="833"/>
    <cellStyle name="Accent6 2 10" xfId="834"/>
    <cellStyle name="Accent6 2 2" xfId="835"/>
    <cellStyle name="Accent6 2 3" xfId="836"/>
    <cellStyle name="Accent6 2 4" xfId="837"/>
    <cellStyle name="Accent6 2 5" xfId="838"/>
    <cellStyle name="Accent6 2 6" xfId="839"/>
    <cellStyle name="Accent6 2 7" xfId="840"/>
    <cellStyle name="Accent6 2 8" xfId="841"/>
    <cellStyle name="Accent6 2 9" xfId="842"/>
    <cellStyle name="Accent6 3" xfId="843"/>
    <cellStyle name="Accent6 3 2" xfId="844"/>
    <cellStyle name="Accent6 3 3" xfId="845"/>
    <cellStyle name="Accent6 3 4" xfId="846"/>
    <cellStyle name="Accent6 3 5" xfId="847"/>
    <cellStyle name="Accent6 3 6" xfId="848"/>
    <cellStyle name="Accent6 3 7" xfId="849"/>
    <cellStyle name="Accent6 3 8" xfId="850"/>
    <cellStyle name="Accent6 3 9" xfId="851"/>
    <cellStyle name="Accent6 4" xfId="852"/>
    <cellStyle name="Accent6 4 2" xfId="853"/>
    <cellStyle name="Accent6 4 3" xfId="854"/>
    <cellStyle name="Accent6 4 4" xfId="855"/>
    <cellStyle name="Accent6 4 5" xfId="856"/>
    <cellStyle name="Accent6 4 6" xfId="857"/>
    <cellStyle name="Accent6 4 7" xfId="858"/>
    <cellStyle name="Accent6 4 8" xfId="859"/>
    <cellStyle name="Accent6 4 9" xfId="860"/>
    <cellStyle name="Accent6 5" xfId="861"/>
    <cellStyle name="Accent6 5 2" xfId="862"/>
    <cellStyle name="Accent6 5 3" xfId="863"/>
    <cellStyle name="Accent6 6" xfId="864"/>
    <cellStyle name="Accent6 6 2" xfId="865"/>
    <cellStyle name="Accent6 6 3" xfId="866"/>
    <cellStyle name="Accent6 7" xfId="867"/>
    <cellStyle name="Accent6 8" xfId="868"/>
    <cellStyle name="Accent6 9" xfId="869"/>
    <cellStyle name="Bad 10" xfId="870"/>
    <cellStyle name="Bad 11" xfId="871"/>
    <cellStyle name="Bad 12" xfId="872"/>
    <cellStyle name="Bad 2" xfId="873"/>
    <cellStyle name="Bad 2 10" xfId="874"/>
    <cellStyle name="Bad 2 2" xfId="875"/>
    <cellStyle name="Bad 2 3" xfId="876"/>
    <cellStyle name="Bad 2 4" xfId="877"/>
    <cellStyle name="Bad 2 5" xfId="878"/>
    <cellStyle name="Bad 2 6" xfId="879"/>
    <cellStyle name="Bad 2 7" xfId="880"/>
    <cellStyle name="Bad 2 8" xfId="881"/>
    <cellStyle name="Bad 2 9" xfId="882"/>
    <cellStyle name="Bad 3" xfId="883"/>
    <cellStyle name="Bad 3 2" xfId="884"/>
    <cellStyle name="Bad 3 3" xfId="885"/>
    <cellStyle name="Bad 3 4" xfId="886"/>
    <cellStyle name="Bad 3 5" xfId="887"/>
    <cellStyle name="Bad 3 6" xfId="888"/>
    <cellStyle name="Bad 3 7" xfId="889"/>
    <cellStyle name="Bad 3 8" xfId="890"/>
    <cellStyle name="Bad 3 9" xfId="891"/>
    <cellStyle name="Bad 4" xfId="892"/>
    <cellStyle name="Bad 4 2" xfId="893"/>
    <cellStyle name="Bad 4 3" xfId="894"/>
    <cellStyle name="Bad 4 4" xfId="895"/>
    <cellStyle name="Bad 4 5" xfId="896"/>
    <cellStyle name="Bad 4 6" xfId="897"/>
    <cellStyle name="Bad 4 7" xfId="898"/>
    <cellStyle name="Bad 4 8" xfId="899"/>
    <cellStyle name="Bad 4 9" xfId="900"/>
    <cellStyle name="Bad 5" xfId="901"/>
    <cellStyle name="Bad 5 2" xfId="902"/>
    <cellStyle name="Bad 5 3" xfId="903"/>
    <cellStyle name="Bad 6" xfId="904"/>
    <cellStyle name="Bad 6 2" xfId="905"/>
    <cellStyle name="Bad 6 3" xfId="906"/>
    <cellStyle name="Bad 7" xfId="907"/>
    <cellStyle name="Bad 8" xfId="908"/>
    <cellStyle name="Bad 9" xfId="909"/>
    <cellStyle name="Calculation 10" xfId="910"/>
    <cellStyle name="Calculation 11" xfId="911"/>
    <cellStyle name="Calculation 12" xfId="912"/>
    <cellStyle name="Calculation 2" xfId="913"/>
    <cellStyle name="Calculation 2 10" xfId="914"/>
    <cellStyle name="Calculation 2 2" xfId="915"/>
    <cellStyle name="Calculation 2 3" xfId="916"/>
    <cellStyle name="Calculation 2 4" xfId="917"/>
    <cellStyle name="Calculation 2 5" xfId="918"/>
    <cellStyle name="Calculation 2 6" xfId="919"/>
    <cellStyle name="Calculation 2 7" xfId="920"/>
    <cellStyle name="Calculation 2 8" xfId="921"/>
    <cellStyle name="Calculation 2 9" xfId="922"/>
    <cellStyle name="Calculation 3" xfId="923"/>
    <cellStyle name="Calculation 3 2" xfId="924"/>
    <cellStyle name="Calculation 3 3" xfId="925"/>
    <cellStyle name="Calculation 3 4" xfId="926"/>
    <cellStyle name="Calculation 3 5" xfId="927"/>
    <cellStyle name="Calculation 3 6" xfId="928"/>
    <cellStyle name="Calculation 3 7" xfId="929"/>
    <cellStyle name="Calculation 3 8" xfId="930"/>
    <cellStyle name="Calculation 3 9" xfId="931"/>
    <cellStyle name="Calculation 4" xfId="932"/>
    <cellStyle name="Calculation 4 2" xfId="933"/>
    <cellStyle name="Calculation 4 3" xfId="934"/>
    <cellStyle name="Calculation 4 4" xfId="935"/>
    <cellStyle name="Calculation 4 5" xfId="936"/>
    <cellStyle name="Calculation 4 6" xfId="937"/>
    <cellStyle name="Calculation 4 7" xfId="938"/>
    <cellStyle name="Calculation 4 8" xfId="939"/>
    <cellStyle name="Calculation 4 9" xfId="940"/>
    <cellStyle name="Calculation 5" xfId="941"/>
    <cellStyle name="Calculation 5 2" xfId="942"/>
    <cellStyle name="Calculation 5 3" xfId="943"/>
    <cellStyle name="Calculation 6" xfId="944"/>
    <cellStyle name="Calculation 6 2" xfId="945"/>
    <cellStyle name="Calculation 6 3" xfId="946"/>
    <cellStyle name="Calculation 7" xfId="947"/>
    <cellStyle name="Calculation 8" xfId="948"/>
    <cellStyle name="Calculation 9" xfId="949"/>
    <cellStyle name="Check Cell 2" xfId="950"/>
    <cellStyle name="Check Cell 3" xfId="951"/>
    <cellStyle name="Check Cell 4" xfId="952"/>
    <cellStyle name="Check Cell 5" xfId="953"/>
    <cellStyle name="Check Cell 6" xfId="954"/>
    <cellStyle name="Comma 10" xfId="955"/>
    <cellStyle name="Comma 4" xfId="956"/>
    <cellStyle name="Comma 4 2" xfId="957"/>
    <cellStyle name="Comma 5" xfId="958"/>
    <cellStyle name="Comma 5 2" xfId="959"/>
    <cellStyle name="Comma 5 2 2" xfId="960"/>
    <cellStyle name="Comma 6" xfId="961"/>
    <cellStyle name="Comma 6 2" xfId="962"/>
    <cellStyle name="Comma 9" xfId="963"/>
    <cellStyle name="Comma 9 2" xfId="964"/>
    <cellStyle name="Currency" xfId="1658" builtinId="4"/>
    <cellStyle name="Currency 2" xfId="965"/>
    <cellStyle name="Currency 2 2" xfId="966"/>
    <cellStyle name="Currency 3" xfId="967"/>
    <cellStyle name="Currency 3 2" xfId="968"/>
    <cellStyle name="Currency 4" xfId="969"/>
    <cellStyle name="Explanatory Text 2" xfId="970"/>
    <cellStyle name="Explanatory Text 3" xfId="971"/>
    <cellStyle name="Explanatory Text 4" xfId="972"/>
    <cellStyle name="Explanatory Text 5" xfId="973"/>
    <cellStyle name="Explanatory Text 6" xfId="974"/>
    <cellStyle name="Good 10" xfId="975"/>
    <cellStyle name="Good 11" xfId="976"/>
    <cellStyle name="Good 12" xfId="977"/>
    <cellStyle name="Good 2" xfId="978"/>
    <cellStyle name="Good 2 10" xfId="979"/>
    <cellStyle name="Good 2 2" xfId="980"/>
    <cellStyle name="Good 2 3" xfId="981"/>
    <cellStyle name="Good 2 4" xfId="982"/>
    <cellStyle name="Good 2 5" xfId="983"/>
    <cellStyle name="Good 2 6" xfId="984"/>
    <cellStyle name="Good 2 7" xfId="985"/>
    <cellStyle name="Good 2 8" xfId="986"/>
    <cellStyle name="Good 2 9" xfId="987"/>
    <cellStyle name="Good 3" xfId="988"/>
    <cellStyle name="Good 3 2" xfId="989"/>
    <cellStyle name="Good 3 3" xfId="990"/>
    <cellStyle name="Good 3 4" xfId="991"/>
    <cellStyle name="Good 3 5" xfId="992"/>
    <cellStyle name="Good 3 6" xfId="993"/>
    <cellStyle name="Good 3 7" xfId="994"/>
    <cellStyle name="Good 3 8" xfId="995"/>
    <cellStyle name="Good 3 9" xfId="996"/>
    <cellStyle name="Good 4" xfId="997"/>
    <cellStyle name="Good 4 2" xfId="998"/>
    <cellStyle name="Good 4 3" xfId="999"/>
    <cellStyle name="Good 4 4" xfId="1000"/>
    <cellStyle name="Good 4 5" xfId="1001"/>
    <cellStyle name="Good 4 6" xfId="1002"/>
    <cellStyle name="Good 4 7" xfId="1003"/>
    <cellStyle name="Good 4 8" xfId="1004"/>
    <cellStyle name="Good 4 9" xfId="1005"/>
    <cellStyle name="Good 5" xfId="1006"/>
    <cellStyle name="Good 5 2" xfId="1007"/>
    <cellStyle name="Good 5 3" xfId="1008"/>
    <cellStyle name="Good 6" xfId="1009"/>
    <cellStyle name="Good 6 2" xfId="1010"/>
    <cellStyle name="Good 6 3" xfId="1011"/>
    <cellStyle name="Good 7" xfId="1012"/>
    <cellStyle name="Good 8" xfId="1013"/>
    <cellStyle name="Good 9" xfId="1014"/>
    <cellStyle name="Heading 1 10" xfId="1015"/>
    <cellStyle name="Heading 1 11" xfId="1016"/>
    <cellStyle name="Heading 1 12" xfId="1017"/>
    <cellStyle name="Heading 1 2" xfId="1018"/>
    <cellStyle name="Heading 1 2 2" xfId="1019"/>
    <cellStyle name="Heading 1 2 3" xfId="1020"/>
    <cellStyle name="Heading 1 2 3 2" xfId="1021"/>
    <cellStyle name="Heading 1 2 4" xfId="1022"/>
    <cellStyle name="Heading 1 2 4 2" xfId="1023"/>
    <cellStyle name="Heading 1 2 5" xfId="1024"/>
    <cellStyle name="Heading 1 2 5 2" xfId="1025"/>
    <cellStyle name="Heading 1 2 6" xfId="1026"/>
    <cellStyle name="Heading 1 2 6 2" xfId="1027"/>
    <cellStyle name="Heading 1 2 7" xfId="1028"/>
    <cellStyle name="Heading 1 2 7 2" xfId="1029"/>
    <cellStyle name="Heading 1 2 8" xfId="1030"/>
    <cellStyle name="Heading 1 2 8 2" xfId="1031"/>
    <cellStyle name="Heading 1 2 9" xfId="1032"/>
    <cellStyle name="Heading 1 3" xfId="1033"/>
    <cellStyle name="Heading 1 3 2" xfId="1034"/>
    <cellStyle name="Heading 1 3 2 2" xfId="1035"/>
    <cellStyle name="Heading 1 3 3" xfId="1036"/>
    <cellStyle name="Heading 1 3 3 2" xfId="1037"/>
    <cellStyle name="Heading 1 3 4" xfId="1038"/>
    <cellStyle name="Heading 1 3 4 2" xfId="1039"/>
    <cellStyle name="Heading 1 3 5" xfId="1040"/>
    <cellStyle name="Heading 1 3 5 2" xfId="1041"/>
    <cellStyle name="Heading 1 3 6" xfId="1042"/>
    <cellStyle name="Heading 1 3 6 2" xfId="1043"/>
    <cellStyle name="Heading 1 3 7" xfId="1044"/>
    <cellStyle name="Heading 1 3 7 2" xfId="1045"/>
    <cellStyle name="Heading 1 3 8" xfId="1046"/>
    <cellStyle name="Heading 1 4" xfId="1047"/>
    <cellStyle name="Heading 1 4 2" xfId="1048"/>
    <cellStyle name="Heading 1 4 2 2" xfId="1049"/>
    <cellStyle name="Heading 1 4 3" xfId="1050"/>
    <cellStyle name="Heading 1 4 3 2" xfId="1051"/>
    <cellStyle name="Heading 1 4 4" xfId="1052"/>
    <cellStyle name="Heading 1 4 4 2" xfId="1053"/>
    <cellStyle name="Heading 1 4 5" xfId="1054"/>
    <cellStyle name="Heading 1 4 5 2" xfId="1055"/>
    <cellStyle name="Heading 1 4 6" xfId="1056"/>
    <cellStyle name="Heading 1 4 6 2" xfId="1057"/>
    <cellStyle name="Heading 1 4 7" xfId="1058"/>
    <cellStyle name="Heading 1 4 7 2" xfId="1059"/>
    <cellStyle name="Heading 1 4 8" xfId="1060"/>
    <cellStyle name="Heading 1 5" xfId="1061"/>
    <cellStyle name="Heading 1 6" xfId="1062"/>
    <cellStyle name="Heading 1 7" xfId="1063"/>
    <cellStyle name="Heading 1 8" xfId="1064"/>
    <cellStyle name="Heading 1 9" xfId="1065"/>
    <cellStyle name="Heading 2 10" xfId="1066"/>
    <cellStyle name="Heading 2 11" xfId="1067"/>
    <cellStyle name="Heading 2 12" xfId="1068"/>
    <cellStyle name="Heading 2 2" xfId="1069"/>
    <cellStyle name="Heading 2 2 2" xfId="1070"/>
    <cellStyle name="Heading 2 2 3" xfId="1071"/>
    <cellStyle name="Heading 2 2 3 2" xfId="1072"/>
    <cellStyle name="Heading 2 2 4" xfId="1073"/>
    <cellStyle name="Heading 2 2 4 2" xfId="1074"/>
    <cellStyle name="Heading 2 2 5" xfId="1075"/>
    <cellStyle name="Heading 2 2 5 2" xfId="1076"/>
    <cellStyle name="Heading 2 2 6" xfId="1077"/>
    <cellStyle name="Heading 2 2 6 2" xfId="1078"/>
    <cellStyle name="Heading 2 2 7" xfId="1079"/>
    <cellStyle name="Heading 2 2 7 2" xfId="1080"/>
    <cellStyle name="Heading 2 2 8" xfId="1081"/>
    <cellStyle name="Heading 2 2 8 2" xfId="1082"/>
    <cellStyle name="Heading 2 2 9" xfId="1083"/>
    <cellStyle name="Heading 2 3" xfId="1084"/>
    <cellStyle name="Heading 2 3 2" xfId="1085"/>
    <cellStyle name="Heading 2 3 2 2" xfId="1086"/>
    <cellStyle name="Heading 2 3 3" xfId="1087"/>
    <cellStyle name="Heading 2 3 3 2" xfId="1088"/>
    <cellStyle name="Heading 2 3 4" xfId="1089"/>
    <cellStyle name="Heading 2 3 4 2" xfId="1090"/>
    <cellStyle name="Heading 2 3 5" xfId="1091"/>
    <cellStyle name="Heading 2 3 5 2" xfId="1092"/>
    <cellStyle name="Heading 2 3 6" xfId="1093"/>
    <cellStyle name="Heading 2 3 6 2" xfId="1094"/>
    <cellStyle name="Heading 2 3 7" xfId="1095"/>
    <cellStyle name="Heading 2 3 7 2" xfId="1096"/>
    <cellStyle name="Heading 2 3 8" xfId="1097"/>
    <cellStyle name="Heading 2 4" xfId="1098"/>
    <cellStyle name="Heading 2 4 2" xfId="1099"/>
    <cellStyle name="Heading 2 4 2 2" xfId="1100"/>
    <cellStyle name="Heading 2 4 3" xfId="1101"/>
    <cellStyle name="Heading 2 4 3 2" xfId="1102"/>
    <cellStyle name="Heading 2 4 4" xfId="1103"/>
    <cellStyle name="Heading 2 4 4 2" xfId="1104"/>
    <cellStyle name="Heading 2 4 5" xfId="1105"/>
    <cellStyle name="Heading 2 4 5 2" xfId="1106"/>
    <cellStyle name="Heading 2 4 6" xfId="1107"/>
    <cellStyle name="Heading 2 4 6 2" xfId="1108"/>
    <cellStyle name="Heading 2 4 7" xfId="1109"/>
    <cellStyle name="Heading 2 4 7 2" xfId="1110"/>
    <cellStyle name="Heading 2 4 8" xfId="1111"/>
    <cellStyle name="Heading 2 5" xfId="1112"/>
    <cellStyle name="Heading 2 6" xfId="1113"/>
    <cellStyle name="Heading 2 7" xfId="1114"/>
    <cellStyle name="Heading 2 8" xfId="1115"/>
    <cellStyle name="Heading 2 9" xfId="1116"/>
    <cellStyle name="Heading 3 10" xfId="1117"/>
    <cellStyle name="Heading 3 11" xfId="1118"/>
    <cellStyle name="Heading 3 12" xfId="1119"/>
    <cellStyle name="Heading 3 2" xfId="1120"/>
    <cellStyle name="Heading 3 2 2" xfId="1121"/>
    <cellStyle name="Heading 3 2 3" xfId="1122"/>
    <cellStyle name="Heading 3 2 3 2" xfId="1123"/>
    <cellStyle name="Heading 3 2 4" xfId="1124"/>
    <cellStyle name="Heading 3 2 4 2" xfId="1125"/>
    <cellStyle name="Heading 3 2 5" xfId="1126"/>
    <cellStyle name="Heading 3 2 5 2" xfId="1127"/>
    <cellStyle name="Heading 3 2 6" xfId="1128"/>
    <cellStyle name="Heading 3 2 6 2" xfId="1129"/>
    <cellStyle name="Heading 3 2 7" xfId="1130"/>
    <cellStyle name="Heading 3 2 7 2" xfId="1131"/>
    <cellStyle name="Heading 3 2 8" xfId="1132"/>
    <cellStyle name="Heading 3 2 8 2" xfId="1133"/>
    <cellStyle name="Heading 3 2 9" xfId="1134"/>
    <cellStyle name="Heading 3 3" xfId="1135"/>
    <cellStyle name="Heading 3 3 2" xfId="1136"/>
    <cellStyle name="Heading 3 3 2 2" xfId="1137"/>
    <cellStyle name="Heading 3 3 3" xfId="1138"/>
    <cellStyle name="Heading 3 3 3 2" xfId="1139"/>
    <cellStyle name="Heading 3 3 4" xfId="1140"/>
    <cellStyle name="Heading 3 3 4 2" xfId="1141"/>
    <cellStyle name="Heading 3 3 5" xfId="1142"/>
    <cellStyle name="Heading 3 3 5 2" xfId="1143"/>
    <cellStyle name="Heading 3 3 6" xfId="1144"/>
    <cellStyle name="Heading 3 3 6 2" xfId="1145"/>
    <cellStyle name="Heading 3 3 7" xfId="1146"/>
    <cellStyle name="Heading 3 3 7 2" xfId="1147"/>
    <cellStyle name="Heading 3 3 8" xfId="1148"/>
    <cellStyle name="Heading 3 4" xfId="1149"/>
    <cellStyle name="Heading 3 4 2" xfId="1150"/>
    <cellStyle name="Heading 3 4 2 2" xfId="1151"/>
    <cellStyle name="Heading 3 4 3" xfId="1152"/>
    <cellStyle name="Heading 3 4 3 2" xfId="1153"/>
    <cellStyle name="Heading 3 4 4" xfId="1154"/>
    <cellStyle name="Heading 3 4 4 2" xfId="1155"/>
    <cellStyle name="Heading 3 4 5" xfId="1156"/>
    <cellStyle name="Heading 3 4 5 2" xfId="1157"/>
    <cellStyle name="Heading 3 4 6" xfId="1158"/>
    <cellStyle name="Heading 3 4 6 2" xfId="1159"/>
    <cellStyle name="Heading 3 4 7" xfId="1160"/>
    <cellStyle name="Heading 3 4 7 2" xfId="1161"/>
    <cellStyle name="Heading 3 4 8" xfId="1162"/>
    <cellStyle name="Heading 3 5" xfId="1163"/>
    <cellStyle name="Heading 3 6" xfId="1164"/>
    <cellStyle name="Heading 3 7" xfId="1165"/>
    <cellStyle name="Heading 3 8" xfId="1166"/>
    <cellStyle name="Heading 3 9" xfId="1167"/>
    <cellStyle name="Heading 4 10" xfId="1168"/>
    <cellStyle name="Heading 4 11" xfId="1169"/>
    <cellStyle name="Heading 4 12" xfId="1170"/>
    <cellStyle name="Heading 4 2" xfId="1171"/>
    <cellStyle name="Heading 4 2 2" xfId="1172"/>
    <cellStyle name="Heading 4 2 3" xfId="1173"/>
    <cellStyle name="Heading 4 2 3 2" xfId="1174"/>
    <cellStyle name="Heading 4 2 4" xfId="1175"/>
    <cellStyle name="Heading 4 2 4 2" xfId="1176"/>
    <cellStyle name="Heading 4 2 5" xfId="1177"/>
    <cellStyle name="Heading 4 2 5 2" xfId="1178"/>
    <cellStyle name="Heading 4 2 6" xfId="1179"/>
    <cellStyle name="Heading 4 2 6 2" xfId="1180"/>
    <cellStyle name="Heading 4 2 7" xfId="1181"/>
    <cellStyle name="Heading 4 2 7 2" xfId="1182"/>
    <cellStyle name="Heading 4 2 8" xfId="1183"/>
    <cellStyle name="Heading 4 2 8 2" xfId="1184"/>
    <cellStyle name="Heading 4 2 9" xfId="1185"/>
    <cellStyle name="Heading 4 3" xfId="1186"/>
    <cellStyle name="Heading 4 3 2" xfId="1187"/>
    <cellStyle name="Heading 4 3 2 2" xfId="1188"/>
    <cellStyle name="Heading 4 3 3" xfId="1189"/>
    <cellStyle name="Heading 4 3 3 2" xfId="1190"/>
    <cellStyle name="Heading 4 3 4" xfId="1191"/>
    <cellStyle name="Heading 4 3 4 2" xfId="1192"/>
    <cellStyle name="Heading 4 3 5" xfId="1193"/>
    <cellStyle name="Heading 4 3 5 2" xfId="1194"/>
    <cellStyle name="Heading 4 3 6" xfId="1195"/>
    <cellStyle name="Heading 4 3 6 2" xfId="1196"/>
    <cellStyle name="Heading 4 3 7" xfId="1197"/>
    <cellStyle name="Heading 4 3 7 2" xfId="1198"/>
    <cellStyle name="Heading 4 3 8" xfId="1199"/>
    <cellStyle name="Heading 4 4" xfId="1200"/>
    <cellStyle name="Heading 4 4 2" xfId="1201"/>
    <cellStyle name="Heading 4 4 2 2" xfId="1202"/>
    <cellStyle name="Heading 4 4 3" xfId="1203"/>
    <cellStyle name="Heading 4 4 3 2" xfId="1204"/>
    <cellStyle name="Heading 4 4 4" xfId="1205"/>
    <cellStyle name="Heading 4 4 4 2" xfId="1206"/>
    <cellStyle name="Heading 4 4 5" xfId="1207"/>
    <cellStyle name="Heading 4 4 5 2" xfId="1208"/>
    <cellStyle name="Heading 4 4 6" xfId="1209"/>
    <cellStyle name="Heading 4 4 6 2" xfId="1210"/>
    <cellStyle name="Heading 4 4 7" xfId="1211"/>
    <cellStyle name="Heading 4 4 7 2" xfId="1212"/>
    <cellStyle name="Heading 4 4 8" xfId="1213"/>
    <cellStyle name="Heading 4 5" xfId="1214"/>
    <cellStyle name="Heading 4 6" xfId="1215"/>
    <cellStyle name="Heading 4 7" xfId="1216"/>
    <cellStyle name="Heading 4 8" xfId="1217"/>
    <cellStyle name="Heading 4 9" xfId="1218"/>
    <cellStyle name="Input 10" xfId="1219"/>
    <cellStyle name="Input 11" xfId="1220"/>
    <cellStyle name="Input 12" xfId="1221"/>
    <cellStyle name="Input 2" xfId="1222"/>
    <cellStyle name="Input 2 10" xfId="1223"/>
    <cellStyle name="Input 2 2" xfId="1224"/>
    <cellStyle name="Input 2 3" xfId="1225"/>
    <cellStyle name="Input 2 4" xfId="1226"/>
    <cellStyle name="Input 2 5" xfId="1227"/>
    <cellStyle name="Input 2 6" xfId="1228"/>
    <cellStyle name="Input 2 7" xfId="1229"/>
    <cellStyle name="Input 2 8" xfId="1230"/>
    <cellStyle name="Input 2 9" xfId="1231"/>
    <cellStyle name="Input 3" xfId="1232"/>
    <cellStyle name="Input 3 2" xfId="1233"/>
    <cellStyle name="Input 3 3" xfId="1234"/>
    <cellStyle name="Input 3 4" xfId="1235"/>
    <cellStyle name="Input 3 5" xfId="1236"/>
    <cellStyle name="Input 3 6" xfId="1237"/>
    <cellStyle name="Input 3 7" xfId="1238"/>
    <cellStyle name="Input 3 8" xfId="1239"/>
    <cellStyle name="Input 3 9" xfId="1240"/>
    <cellStyle name="Input 4" xfId="1241"/>
    <cellStyle name="Input 4 2" xfId="1242"/>
    <cellStyle name="Input 4 3" xfId="1243"/>
    <cellStyle name="Input 4 4" xfId="1244"/>
    <cellStyle name="Input 4 5" xfId="1245"/>
    <cellStyle name="Input 4 6" xfId="1246"/>
    <cellStyle name="Input 4 7" xfId="1247"/>
    <cellStyle name="Input 4 8" xfId="1248"/>
    <cellStyle name="Input 4 9" xfId="1249"/>
    <cellStyle name="Input 5" xfId="1250"/>
    <cellStyle name="Input 5 2" xfId="1251"/>
    <cellStyle name="Input 5 3" xfId="1252"/>
    <cellStyle name="Input 6" xfId="1253"/>
    <cellStyle name="Input 6 2" xfId="1254"/>
    <cellStyle name="Input 6 3" xfId="1255"/>
    <cellStyle name="Input 7" xfId="1256"/>
    <cellStyle name="Input 8" xfId="1257"/>
    <cellStyle name="Input 9" xfId="1258"/>
    <cellStyle name="Linked Cell 10" xfId="1259"/>
    <cellStyle name="Linked Cell 11" xfId="1260"/>
    <cellStyle name="Linked Cell 12" xfId="1261"/>
    <cellStyle name="Linked Cell 2" xfId="1262"/>
    <cellStyle name="Linked Cell 2 10" xfId="1263"/>
    <cellStyle name="Linked Cell 2 11" xfId="1264"/>
    <cellStyle name="Linked Cell 2 2" xfId="1265"/>
    <cellStyle name="Linked Cell 2 2 2" xfId="1266"/>
    <cellStyle name="Linked Cell 2 3" xfId="1267"/>
    <cellStyle name="Linked Cell 2 3 2" xfId="1268"/>
    <cellStyle name="Linked Cell 2 4" xfId="1269"/>
    <cellStyle name="Linked Cell 2 4 2" xfId="1270"/>
    <cellStyle name="Linked Cell 2 5" xfId="1271"/>
    <cellStyle name="Linked Cell 2 5 2" xfId="1272"/>
    <cellStyle name="Linked Cell 2 6" xfId="1273"/>
    <cellStyle name="Linked Cell 2 6 2" xfId="1274"/>
    <cellStyle name="Linked Cell 2 7" xfId="1275"/>
    <cellStyle name="Linked Cell 2 7 2" xfId="1276"/>
    <cellStyle name="Linked Cell 2 8" xfId="1277"/>
    <cellStyle name="Linked Cell 2 8 2" xfId="1278"/>
    <cellStyle name="Linked Cell 2 9" xfId="1279"/>
    <cellStyle name="Linked Cell 3" xfId="1280"/>
    <cellStyle name="Linked Cell 3 10" xfId="1281"/>
    <cellStyle name="Linked Cell 3 2" xfId="1282"/>
    <cellStyle name="Linked Cell 3 2 2" xfId="1283"/>
    <cellStyle name="Linked Cell 3 3" xfId="1284"/>
    <cellStyle name="Linked Cell 3 3 2" xfId="1285"/>
    <cellStyle name="Linked Cell 3 4" xfId="1286"/>
    <cellStyle name="Linked Cell 3 4 2" xfId="1287"/>
    <cellStyle name="Linked Cell 3 5" xfId="1288"/>
    <cellStyle name="Linked Cell 3 5 2" xfId="1289"/>
    <cellStyle name="Linked Cell 3 6" xfId="1290"/>
    <cellStyle name="Linked Cell 3 6 2" xfId="1291"/>
    <cellStyle name="Linked Cell 3 7" xfId="1292"/>
    <cellStyle name="Linked Cell 3 7 2" xfId="1293"/>
    <cellStyle name="Linked Cell 3 8" xfId="1294"/>
    <cellStyle name="Linked Cell 3 9" xfId="1295"/>
    <cellStyle name="Linked Cell 4" xfId="1296"/>
    <cellStyle name="Linked Cell 4 10" xfId="1297"/>
    <cellStyle name="Linked Cell 4 2" xfId="1298"/>
    <cellStyle name="Linked Cell 4 2 2" xfId="1299"/>
    <cellStyle name="Linked Cell 4 3" xfId="1300"/>
    <cellStyle name="Linked Cell 4 3 2" xfId="1301"/>
    <cellStyle name="Linked Cell 4 4" xfId="1302"/>
    <cellStyle name="Linked Cell 4 4 2" xfId="1303"/>
    <cellStyle name="Linked Cell 4 5" xfId="1304"/>
    <cellStyle name="Linked Cell 4 5 2" xfId="1305"/>
    <cellStyle name="Linked Cell 4 6" xfId="1306"/>
    <cellStyle name="Linked Cell 4 6 2" xfId="1307"/>
    <cellStyle name="Linked Cell 4 7" xfId="1308"/>
    <cellStyle name="Linked Cell 4 7 2" xfId="1309"/>
    <cellStyle name="Linked Cell 4 8" xfId="1310"/>
    <cellStyle name="Linked Cell 4 9" xfId="1311"/>
    <cellStyle name="Linked Cell 5" xfId="1312"/>
    <cellStyle name="Linked Cell 5 2" xfId="1313"/>
    <cellStyle name="Linked Cell 5 3" xfId="1314"/>
    <cellStyle name="Linked Cell 6" xfId="1315"/>
    <cellStyle name="Linked Cell 6 2" xfId="1316"/>
    <cellStyle name="Linked Cell 6 3" xfId="1317"/>
    <cellStyle name="Linked Cell 7" xfId="1318"/>
    <cellStyle name="Linked Cell 8" xfId="1319"/>
    <cellStyle name="Linked Cell 9" xfId="1320"/>
    <cellStyle name="Neutral 10" xfId="1321"/>
    <cellStyle name="Neutral 11" xfId="1322"/>
    <cellStyle name="Neutral 12" xfId="1323"/>
    <cellStyle name="Neutral 2" xfId="1324"/>
    <cellStyle name="Neutral 2 10" xfId="1325"/>
    <cellStyle name="Neutral 2 2" xfId="1326"/>
    <cellStyle name="Neutral 2 3" xfId="1327"/>
    <cellStyle name="Neutral 2 4" xfId="1328"/>
    <cellStyle name="Neutral 2 5" xfId="1329"/>
    <cellStyle name="Neutral 2 6" xfId="1330"/>
    <cellStyle name="Neutral 2 7" xfId="1331"/>
    <cellStyle name="Neutral 2 8" xfId="1332"/>
    <cellStyle name="Neutral 2 9" xfId="1333"/>
    <cellStyle name="Neutral 3" xfId="1334"/>
    <cellStyle name="Neutral 3 2" xfId="1335"/>
    <cellStyle name="Neutral 3 3" xfId="1336"/>
    <cellStyle name="Neutral 3 4" xfId="1337"/>
    <cellStyle name="Neutral 3 5" xfId="1338"/>
    <cellStyle name="Neutral 3 6" xfId="1339"/>
    <cellStyle name="Neutral 3 7" xfId="1340"/>
    <cellStyle name="Neutral 3 8" xfId="1341"/>
    <cellStyle name="Neutral 3 9" xfId="1342"/>
    <cellStyle name="Neutral 4" xfId="1343"/>
    <cellStyle name="Neutral 4 2" xfId="1344"/>
    <cellStyle name="Neutral 4 3" xfId="1345"/>
    <cellStyle name="Neutral 4 4" xfId="1346"/>
    <cellStyle name="Neutral 4 5" xfId="1347"/>
    <cellStyle name="Neutral 4 6" xfId="1348"/>
    <cellStyle name="Neutral 4 7" xfId="1349"/>
    <cellStyle name="Neutral 4 8" xfId="1350"/>
    <cellStyle name="Neutral 4 9" xfId="1351"/>
    <cellStyle name="Neutral 5" xfId="1352"/>
    <cellStyle name="Neutral 5 2" xfId="1353"/>
    <cellStyle name="Neutral 5 3" xfId="1354"/>
    <cellStyle name="Neutral 6" xfId="1355"/>
    <cellStyle name="Neutral 6 2" xfId="1356"/>
    <cellStyle name="Neutral 6 3" xfId="1357"/>
    <cellStyle name="Neutral 7" xfId="1358"/>
    <cellStyle name="Neutral 8" xfId="1359"/>
    <cellStyle name="Neutral 9" xfId="1360"/>
    <cellStyle name="Normal" xfId="0" builtinId="0"/>
    <cellStyle name="Normal 2" xfId="1361"/>
    <cellStyle name="Normal 2 2" xfId="1362"/>
    <cellStyle name="Normal 2 2 2" xfId="1363"/>
    <cellStyle name="Normal 2 2 2 2" xfId="1364"/>
    <cellStyle name="Normal 2 3" xfId="1365"/>
    <cellStyle name="Normal 2 4" xfId="1366"/>
    <cellStyle name="Normal 3" xfId="1367"/>
    <cellStyle name="Normal 3 2" xfId="1368"/>
    <cellStyle name="Normal 4" xfId="1369"/>
    <cellStyle name="Normal 4 2" xfId="1370"/>
    <cellStyle name="Normal 4 2 2" xfId="1371"/>
    <cellStyle name="Normal 5" xfId="1372"/>
    <cellStyle name="Normal 5 2" xfId="1373"/>
    <cellStyle name="Normal 6" xfId="1374"/>
    <cellStyle name="Note 10" xfId="1375"/>
    <cellStyle name="Note 10 2" xfId="1376"/>
    <cellStyle name="Note 10 2 2" xfId="1377"/>
    <cellStyle name="Note 10 3" xfId="1378"/>
    <cellStyle name="Note 10 4" xfId="1379"/>
    <cellStyle name="Note 10 5" xfId="1380"/>
    <cellStyle name="Note 11" xfId="1381"/>
    <cellStyle name="Note 11 2" xfId="1382"/>
    <cellStyle name="Note 11 2 2" xfId="1383"/>
    <cellStyle name="Note 11 3" xfId="1384"/>
    <cellStyle name="Note 12" xfId="1385"/>
    <cellStyle name="Note 12 2" xfId="1386"/>
    <cellStyle name="Note 12 2 2" xfId="1387"/>
    <cellStyle name="Note 12 3" xfId="1388"/>
    <cellStyle name="Note 2" xfId="1389"/>
    <cellStyle name="Note 2 10" xfId="1390"/>
    <cellStyle name="Note 2 11" xfId="1391"/>
    <cellStyle name="Note 2 12" xfId="1392"/>
    <cellStyle name="Note 2 2" xfId="1393"/>
    <cellStyle name="Note 2 2 2" xfId="1394"/>
    <cellStyle name="Note 2 2 2 2" xfId="1395"/>
    <cellStyle name="Note 2 2 3" xfId="1396"/>
    <cellStyle name="Note 2 2 4" xfId="1397"/>
    <cellStyle name="Note 2 2 5" xfId="1398"/>
    <cellStyle name="Note 2 3" xfId="1399"/>
    <cellStyle name="Note 2 3 2" xfId="1400"/>
    <cellStyle name="Note 2 3 2 2" xfId="1401"/>
    <cellStyle name="Note 2 3 3" xfId="1402"/>
    <cellStyle name="Note 2 4" xfId="1403"/>
    <cellStyle name="Note 2 4 2" xfId="1404"/>
    <cellStyle name="Note 2 4 2 2" xfId="1405"/>
    <cellStyle name="Note 2 4 3" xfId="1406"/>
    <cellStyle name="Note 2 5" xfId="1407"/>
    <cellStyle name="Note 2 5 2" xfId="1408"/>
    <cellStyle name="Note 2 5 2 2" xfId="1409"/>
    <cellStyle name="Note 2 5 3" xfId="1410"/>
    <cellStyle name="Note 2 6" xfId="1411"/>
    <cellStyle name="Note 2 6 2" xfId="1412"/>
    <cellStyle name="Note 2 6 2 2" xfId="1413"/>
    <cellStyle name="Note 2 6 3" xfId="1414"/>
    <cellStyle name="Note 2 7" xfId="1415"/>
    <cellStyle name="Note 2 7 2" xfId="1416"/>
    <cellStyle name="Note 2 7 2 2" xfId="1417"/>
    <cellStyle name="Note 2 7 3" xfId="1418"/>
    <cellStyle name="Note 2 8" xfId="1419"/>
    <cellStyle name="Note 2 8 2" xfId="1420"/>
    <cellStyle name="Note 2 8 2 2" xfId="1421"/>
    <cellStyle name="Note 2 8 3" xfId="1422"/>
    <cellStyle name="Note 2 9" xfId="1423"/>
    <cellStyle name="Note 2 9 2" xfId="1424"/>
    <cellStyle name="Note 3" xfId="1425"/>
    <cellStyle name="Note 3 10" xfId="1426"/>
    <cellStyle name="Note 3 11" xfId="1427"/>
    <cellStyle name="Note 3 2" xfId="1428"/>
    <cellStyle name="Note 3 2 2" xfId="1429"/>
    <cellStyle name="Note 3 2 2 2" xfId="1430"/>
    <cellStyle name="Note 3 2 3" xfId="1431"/>
    <cellStyle name="Note 3 2 4" xfId="1432"/>
    <cellStyle name="Note 3 2 5" xfId="1433"/>
    <cellStyle name="Note 3 3" xfId="1434"/>
    <cellStyle name="Note 3 3 2" xfId="1435"/>
    <cellStyle name="Note 3 3 2 2" xfId="1436"/>
    <cellStyle name="Note 3 3 3" xfId="1437"/>
    <cellStyle name="Note 3 4" xfId="1438"/>
    <cellStyle name="Note 3 4 2" xfId="1439"/>
    <cellStyle name="Note 3 4 2 2" xfId="1440"/>
    <cellStyle name="Note 3 4 3" xfId="1441"/>
    <cellStyle name="Note 3 5" xfId="1442"/>
    <cellStyle name="Note 3 5 2" xfId="1443"/>
    <cellStyle name="Note 3 5 2 2" xfId="1444"/>
    <cellStyle name="Note 3 5 3" xfId="1445"/>
    <cellStyle name="Note 3 6" xfId="1446"/>
    <cellStyle name="Note 3 6 2" xfId="1447"/>
    <cellStyle name="Note 3 6 2 2" xfId="1448"/>
    <cellStyle name="Note 3 6 3" xfId="1449"/>
    <cellStyle name="Note 3 7" xfId="1450"/>
    <cellStyle name="Note 3 7 2" xfId="1451"/>
    <cellStyle name="Note 3 7 2 2" xfId="1452"/>
    <cellStyle name="Note 3 7 3" xfId="1453"/>
    <cellStyle name="Note 3 8" xfId="1454"/>
    <cellStyle name="Note 3 8 2" xfId="1455"/>
    <cellStyle name="Note 3 9" xfId="1456"/>
    <cellStyle name="Note 4" xfId="1457"/>
    <cellStyle name="Note 4 10" xfId="1458"/>
    <cellStyle name="Note 4 11" xfId="1459"/>
    <cellStyle name="Note 4 2" xfId="1460"/>
    <cellStyle name="Note 4 2 2" xfId="1461"/>
    <cellStyle name="Note 4 2 2 2" xfId="1462"/>
    <cellStyle name="Note 4 2 3" xfId="1463"/>
    <cellStyle name="Note 4 2 4" xfId="1464"/>
    <cellStyle name="Note 4 2 5" xfId="1465"/>
    <cellStyle name="Note 4 3" xfId="1466"/>
    <cellStyle name="Note 4 3 2" xfId="1467"/>
    <cellStyle name="Note 4 3 2 2" xfId="1468"/>
    <cellStyle name="Note 4 3 3" xfId="1469"/>
    <cellStyle name="Note 4 4" xfId="1470"/>
    <cellStyle name="Note 4 4 2" xfId="1471"/>
    <cellStyle name="Note 4 4 2 2" xfId="1472"/>
    <cellStyle name="Note 4 4 3" xfId="1473"/>
    <cellStyle name="Note 4 5" xfId="1474"/>
    <cellStyle name="Note 4 5 2" xfId="1475"/>
    <cellStyle name="Note 4 5 2 2" xfId="1476"/>
    <cellStyle name="Note 4 5 3" xfId="1477"/>
    <cellStyle name="Note 4 6" xfId="1478"/>
    <cellStyle name="Note 4 6 2" xfId="1479"/>
    <cellStyle name="Note 4 6 2 2" xfId="1480"/>
    <cellStyle name="Note 4 6 3" xfId="1481"/>
    <cellStyle name="Note 4 7" xfId="1482"/>
    <cellStyle name="Note 4 7 2" xfId="1483"/>
    <cellStyle name="Note 4 7 2 2" xfId="1484"/>
    <cellStyle name="Note 4 7 3" xfId="1485"/>
    <cellStyle name="Note 4 8" xfId="1486"/>
    <cellStyle name="Note 4 8 2" xfId="1487"/>
    <cellStyle name="Note 4 9" xfId="1488"/>
    <cellStyle name="Note 5" xfId="1489"/>
    <cellStyle name="Note 5 2" xfId="1490"/>
    <cellStyle name="Note 5 2 2" xfId="1491"/>
    <cellStyle name="Note 5 3" xfId="1492"/>
    <cellStyle name="Note 5 4" xfId="1493"/>
    <cellStyle name="Note 5 5" xfId="1494"/>
    <cellStyle name="Note 6" xfId="1495"/>
    <cellStyle name="Note 6 2" xfId="1496"/>
    <cellStyle name="Note 6 2 2" xfId="1497"/>
    <cellStyle name="Note 6 3" xfId="1498"/>
    <cellStyle name="Note 6 4" xfId="1499"/>
    <cellStyle name="Note 6 5" xfId="1500"/>
    <cellStyle name="Note 7" xfId="1501"/>
    <cellStyle name="Note 7 2" xfId="1502"/>
    <cellStyle name="Note 7 2 2" xfId="1503"/>
    <cellStyle name="Note 7 3" xfId="1504"/>
    <cellStyle name="Note 7 4" xfId="1505"/>
    <cellStyle name="Note 7 5" xfId="1506"/>
    <cellStyle name="Note 8" xfId="1507"/>
    <cellStyle name="Note 8 2" xfId="1508"/>
    <cellStyle name="Note 8 2 2" xfId="1509"/>
    <cellStyle name="Note 8 3" xfId="1510"/>
    <cellStyle name="Note 8 4" xfId="1511"/>
    <cellStyle name="Note 8 5" xfId="1512"/>
    <cellStyle name="Note 9" xfId="1513"/>
    <cellStyle name="Note 9 2" xfId="1514"/>
    <cellStyle name="Note 9 2 2" xfId="1515"/>
    <cellStyle name="Note 9 3" xfId="1516"/>
    <cellStyle name="Note 9 4" xfId="1517"/>
    <cellStyle name="Note 9 5" xfId="1518"/>
    <cellStyle name="Output 10" xfId="1519"/>
    <cellStyle name="Output 11" xfId="1520"/>
    <cellStyle name="Output 12" xfId="1521"/>
    <cellStyle name="Output 2" xfId="1522"/>
    <cellStyle name="Output 2 10" xfId="1523"/>
    <cellStyle name="Output 2 2" xfId="1524"/>
    <cellStyle name="Output 2 3" xfId="1525"/>
    <cellStyle name="Output 2 4" xfId="1526"/>
    <cellStyle name="Output 2 5" xfId="1527"/>
    <cellStyle name="Output 2 6" xfId="1528"/>
    <cellStyle name="Output 2 7" xfId="1529"/>
    <cellStyle name="Output 2 8" xfId="1530"/>
    <cellStyle name="Output 2 9" xfId="1531"/>
    <cellStyle name="Output 3" xfId="1532"/>
    <cellStyle name="Output 3 2" xfId="1533"/>
    <cellStyle name="Output 3 3" xfId="1534"/>
    <cellStyle name="Output 3 4" xfId="1535"/>
    <cellStyle name="Output 3 5" xfId="1536"/>
    <cellStyle name="Output 3 6" xfId="1537"/>
    <cellStyle name="Output 3 7" xfId="1538"/>
    <cellStyle name="Output 3 8" xfId="1539"/>
    <cellStyle name="Output 3 9" xfId="1540"/>
    <cellStyle name="Output 4" xfId="1541"/>
    <cellStyle name="Output 4 2" xfId="1542"/>
    <cellStyle name="Output 4 3" xfId="1543"/>
    <cellStyle name="Output 4 4" xfId="1544"/>
    <cellStyle name="Output 4 5" xfId="1545"/>
    <cellStyle name="Output 4 6" xfId="1546"/>
    <cellStyle name="Output 4 7" xfId="1547"/>
    <cellStyle name="Output 4 8" xfId="1548"/>
    <cellStyle name="Output 4 9" xfId="1549"/>
    <cellStyle name="Output 5" xfId="1550"/>
    <cellStyle name="Output 5 2" xfId="1551"/>
    <cellStyle name="Output 5 3" xfId="1552"/>
    <cellStyle name="Output 6" xfId="1553"/>
    <cellStyle name="Output 6 2" xfId="1554"/>
    <cellStyle name="Output 6 3" xfId="1555"/>
    <cellStyle name="Output 7" xfId="1556"/>
    <cellStyle name="Output 8" xfId="1557"/>
    <cellStyle name="Output 9" xfId="1558"/>
    <cellStyle name="Percent 5" xfId="1559"/>
    <cellStyle name="Style 1" xfId="1560"/>
    <cellStyle name="Style 1 2" xfId="1561"/>
    <cellStyle name="Title 10" xfId="1562"/>
    <cellStyle name="Title 11" xfId="1563"/>
    <cellStyle name="Title 12" xfId="1564"/>
    <cellStyle name="Title 2" xfId="1565"/>
    <cellStyle name="Title 2 2" xfId="1566"/>
    <cellStyle name="Title 2 3" xfId="1567"/>
    <cellStyle name="Title 2 3 2" xfId="1568"/>
    <cellStyle name="Title 2 4" xfId="1569"/>
    <cellStyle name="Title 2 4 2" xfId="1570"/>
    <cellStyle name="Title 2 5" xfId="1571"/>
    <cellStyle name="Title 2 5 2" xfId="1572"/>
    <cellStyle name="Title 2 6" xfId="1573"/>
    <cellStyle name="Title 2 6 2" xfId="1574"/>
    <cellStyle name="Title 2 7" xfId="1575"/>
    <cellStyle name="Title 2 7 2" xfId="1576"/>
    <cellStyle name="Title 2 8" xfId="1577"/>
    <cellStyle name="Title 2 8 2" xfId="1578"/>
    <cellStyle name="Title 2 9" xfId="1579"/>
    <cellStyle name="Title 3" xfId="1580"/>
    <cellStyle name="Title 3 2" xfId="1581"/>
    <cellStyle name="Title 3 2 2" xfId="1582"/>
    <cellStyle name="Title 3 3" xfId="1583"/>
    <cellStyle name="Title 3 3 2" xfId="1584"/>
    <cellStyle name="Title 3 4" xfId="1585"/>
    <cellStyle name="Title 3 4 2" xfId="1586"/>
    <cellStyle name="Title 3 5" xfId="1587"/>
    <cellStyle name="Title 3 5 2" xfId="1588"/>
    <cellStyle name="Title 3 6" xfId="1589"/>
    <cellStyle name="Title 3 6 2" xfId="1590"/>
    <cellStyle name="Title 3 7" xfId="1591"/>
    <cellStyle name="Title 3 7 2" xfId="1592"/>
    <cellStyle name="Title 3 8" xfId="1593"/>
    <cellStyle name="Title 4" xfId="1594"/>
    <cellStyle name="Title 4 2" xfId="1595"/>
    <cellStyle name="Title 4 2 2" xfId="1596"/>
    <cellStyle name="Title 4 3" xfId="1597"/>
    <cellStyle name="Title 4 3 2" xfId="1598"/>
    <cellStyle name="Title 4 4" xfId="1599"/>
    <cellStyle name="Title 4 4 2" xfId="1600"/>
    <cellStyle name="Title 4 5" xfId="1601"/>
    <cellStyle name="Title 4 5 2" xfId="1602"/>
    <cellStyle name="Title 4 6" xfId="1603"/>
    <cellStyle name="Title 4 6 2" xfId="1604"/>
    <cellStyle name="Title 4 7" xfId="1605"/>
    <cellStyle name="Title 4 7 2" xfId="1606"/>
    <cellStyle name="Title 4 8" xfId="1607"/>
    <cellStyle name="Title 5" xfId="1608"/>
    <cellStyle name="Title 6" xfId="1609"/>
    <cellStyle name="Title 7" xfId="1610"/>
    <cellStyle name="Title 8" xfId="1611"/>
    <cellStyle name="Title 9" xfId="1612"/>
    <cellStyle name="Total 10" xfId="1613"/>
    <cellStyle name="Total 11" xfId="1614"/>
    <cellStyle name="Total 12" xfId="1615"/>
    <cellStyle name="Total 2" xfId="1616"/>
    <cellStyle name="Total 2 10" xfId="1617"/>
    <cellStyle name="Total 2 2" xfId="1618"/>
    <cellStyle name="Total 2 3" xfId="1619"/>
    <cellStyle name="Total 2 4" xfId="1620"/>
    <cellStyle name="Total 2 5" xfId="1621"/>
    <cellStyle name="Total 2 6" xfId="1622"/>
    <cellStyle name="Total 2 7" xfId="1623"/>
    <cellStyle name="Total 2 8" xfId="1624"/>
    <cellStyle name="Total 2 9" xfId="1625"/>
    <cellStyle name="Total 3" xfId="1626"/>
    <cellStyle name="Total 3 2" xfId="1627"/>
    <cellStyle name="Total 3 3" xfId="1628"/>
    <cellStyle name="Total 3 4" xfId="1629"/>
    <cellStyle name="Total 3 5" xfId="1630"/>
    <cellStyle name="Total 3 6" xfId="1631"/>
    <cellStyle name="Total 3 7" xfId="1632"/>
    <cellStyle name="Total 3 8" xfId="1633"/>
    <cellStyle name="Total 3 9" xfId="1634"/>
    <cellStyle name="Total 4" xfId="1635"/>
    <cellStyle name="Total 4 2" xfId="1636"/>
    <cellStyle name="Total 4 3" xfId="1637"/>
    <cellStyle name="Total 4 4" xfId="1638"/>
    <cellStyle name="Total 4 5" xfId="1639"/>
    <cellStyle name="Total 4 6" xfId="1640"/>
    <cellStyle name="Total 4 7" xfId="1641"/>
    <cellStyle name="Total 4 8" xfId="1642"/>
    <cellStyle name="Total 4 9" xfId="1643"/>
    <cellStyle name="Total 5" xfId="1644"/>
    <cellStyle name="Total 5 2" xfId="1645"/>
    <cellStyle name="Total 5 3" xfId="1646"/>
    <cellStyle name="Total 6" xfId="1647"/>
    <cellStyle name="Total 6 2" xfId="1648"/>
    <cellStyle name="Total 6 3" xfId="1649"/>
    <cellStyle name="Total 7" xfId="1650"/>
    <cellStyle name="Total 8" xfId="1651"/>
    <cellStyle name="Total 9" xfId="1652"/>
    <cellStyle name="Warning Text 2" xfId="1653"/>
    <cellStyle name="Warning Text 3" xfId="1654"/>
    <cellStyle name="Warning Text 4" xfId="1655"/>
    <cellStyle name="Warning Text 5" xfId="1656"/>
    <cellStyle name="Warning Text 6" xfId="1657"/>
  </cellStyles>
  <dxfs count="192">
    <dxf>
      <numFmt numFmtId="1" formatCode="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66" formatCode="m/d/yyyy&quot;  &quot;h\:mm\:ss\ AM/PM"/>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67" formatCode="###\-###\-####"/>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26</xdr:col>
      <xdr:colOff>0</xdr:colOff>
      <xdr:row>0</xdr:row>
      <xdr:rowOff>392906</xdr:rowOff>
    </xdr:from>
    <xdr:to>
      <xdr:col>27</xdr:col>
      <xdr:colOff>535781</xdr:colOff>
      <xdr:row>2</xdr:row>
      <xdr:rowOff>61912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27000" y="392906"/>
          <a:ext cx="1726406" cy="4667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nald Patrick Hochbrueckner" refreshedDate="42501.521209143517" createdVersion="5" refreshedVersion="5" minRefreshableVersion="3" recordCount="929">
  <cacheSource type="worksheet">
    <worksheetSource ref="B42:AE42" sheet="SAM Master List"/>
  </cacheSource>
  <cacheFields count="28">
    <cacheField name="Account number" numFmtId="0">
      <sharedItems count="929">
        <s v="300-0424-343"/>
        <s v="300-0424-351"/>
        <s v="300-0424-355"/>
        <s v="300-0424-358"/>
        <s v="300-0424-366"/>
        <s v="300-1401-926"/>
        <s v="300-1401-938"/>
        <s v="300-1401-942"/>
        <s v="300-1401-946"/>
        <s v="300-1401-959"/>
        <s v="300-1401-966"/>
        <s v="300-1401-968"/>
        <s v="300-1401-971"/>
        <s v="300-1401-974"/>
        <s v="300-1401-979"/>
        <s v="300-1401-981"/>
        <s v="300-1402-081"/>
        <s v="300-1402-085"/>
        <s v="300-1402-094"/>
        <s v="300-1402-503"/>
        <s v="300-1402-505"/>
        <s v="300-1402-507"/>
        <s v="300-1402-514"/>
        <s v="300-1402-524"/>
        <s v="300-1402-527"/>
        <s v="300-1402-530"/>
        <s v="300-1402-536"/>
        <s v="300-1402-538"/>
        <s v="300-1402-541"/>
        <s v="300-1402-543"/>
        <s v="300-1402-577"/>
        <s v="300-1402-780"/>
        <s v="300-1405-304"/>
        <s v="300-1405-307"/>
        <s v="300-1405-318"/>
        <s v="300-1405-320"/>
        <s v="300-1405-322"/>
        <s v="300-1405-324"/>
        <s v="300-1405-326"/>
        <s v="300-1405-327"/>
        <s v="300-1405-329"/>
        <s v="300-1405-330"/>
        <s v="300-1405-331"/>
        <s v="300-1405-334"/>
        <s v="300-1405-335"/>
        <s v="300-1405-337"/>
        <s v="300-1405-338"/>
        <s v="300-1405-342"/>
        <s v="300-1405-346"/>
        <s v="300-1405-352"/>
        <s v="300-1405-765"/>
        <s v="300-1405-771"/>
        <s v="300-1405-774"/>
        <s v="300-1405-779"/>
        <s v="300-1405-780"/>
        <s v="300-1405-787"/>
        <s v="300-1405-788"/>
        <s v="300-1405-790"/>
        <s v="300-1405-792"/>
        <s v="300-1405-794"/>
        <s v="300-1405-795"/>
        <s v="300-1405-798"/>
        <s v="300-1405-815"/>
        <s v="300-1405-816"/>
        <s v="300-1405-819"/>
        <s v="300-1405-823"/>
        <s v="300-1405-826"/>
        <s v="300-1405-833"/>
        <s v="300-1405-834"/>
        <s v="300-1405-839"/>
        <s v="300-1405-841"/>
        <s v="300-1405-849"/>
        <s v="300-1405-851"/>
        <s v="300-1406-001"/>
        <s v="300-1406-006"/>
        <s v="300-1406-008"/>
        <s v="300-1406-009"/>
        <s v="300-1406-021"/>
        <s v="300-1406-022"/>
        <s v="300-1406-026"/>
        <s v="300-1406-027"/>
        <s v="300-1406-029"/>
        <s v="300-1406-031"/>
        <s v="300-1406-032"/>
        <s v="300-1406-034"/>
        <s v="300-1406-295"/>
        <s v="300-1406-298"/>
        <s v="300-1406-299"/>
        <s v="300-1406-501"/>
        <s v="300-1406-502"/>
        <s v="300-1406-504"/>
        <s v="300-1406-505"/>
        <s v="300-1406-509"/>
        <s v="300-1406-511"/>
        <s v="300-1406-512"/>
        <s v="300-1406-516"/>
        <s v="300-1406-518"/>
        <s v="300-1406-521"/>
        <s v="300-1406-522"/>
        <s v="300-1406-524"/>
        <s v="300-1406-525"/>
        <s v="300-1406-532"/>
        <s v="300-1406-701"/>
        <s v="300-1406-702"/>
        <s v="300-1406-703"/>
        <s v="300-1406-705"/>
        <s v="300-1406-716"/>
        <s v="300-1406-718"/>
        <s v="300-1406-719"/>
        <s v="300-1406-722"/>
        <s v="300-1406-731"/>
        <s v="300-1407-604"/>
        <s v="300-1407-614"/>
        <s v="300-1408-106"/>
        <s v="300-1408-113"/>
        <s v="300-1408-118"/>
        <s v="300-1542-846"/>
        <s v="300-1577-869"/>
        <s v="300-1583-762"/>
        <s v="300-1587-677"/>
        <s v="300-1596-169"/>
        <s v="300-1615-917"/>
        <s v="300-1631-122"/>
        <s v="300-1659-930"/>
        <s v="300-1686-559"/>
        <s v="300-1687-368"/>
        <s v="300-1687-369"/>
        <s v="300-1690-791"/>
        <s v="300-1690-793"/>
        <s v="300-1690-794"/>
        <s v="300-1690-796"/>
        <s v="300-1690-797"/>
        <s v="300-1690-798"/>
        <s v="300-1691-300"/>
        <s v="300-1691-302"/>
        <s v="300-1691-303"/>
        <s v="300-1691-305"/>
        <s v="300-1691-307"/>
        <s v="300-1691-309"/>
        <s v="300-1691-312"/>
        <s v="300-1691-313"/>
        <s v="300-1691-314"/>
        <s v="300-1811-089"/>
        <s v="300-1821-843"/>
        <s v="300-1837-202"/>
        <s v="300-1902-365"/>
        <s v="300-1902-663"/>
        <s v="300-1984-575"/>
        <s v="300-2037-591"/>
        <s v="300-2037-592"/>
        <s v="300-2056-078"/>
        <s v="300-2139-207"/>
        <s v="300-2156-710"/>
        <s v="300-2277-156"/>
        <s v="300-2335-213"/>
        <s v="300-2361-699"/>
        <s v="300-2362-505"/>
        <s v="300-2362-506"/>
        <s v="300-2385-286"/>
        <s v="300-2388-349"/>
        <s v="300-2486-378"/>
        <s v="300-2526-991"/>
        <s v="300-2526-993"/>
        <s v="300-2589-112"/>
        <s v="300-2683-389"/>
        <s v="300-2683-395"/>
        <s v="300-2683-399"/>
        <s v="300-2683-802"/>
        <s v="300-2683-804"/>
        <s v="300-2683-807"/>
        <s v="300-2683-809"/>
        <s v="300-2683-810"/>
        <s v="300-2683-814"/>
        <s v="300-2683-823"/>
        <s v="300-2683-824"/>
        <s v="300-2683-827"/>
        <s v="300-2683-828"/>
        <s v="300-2683-829"/>
        <s v="300-2683-830"/>
        <s v="300-2683-832"/>
        <s v="300-2683-833"/>
        <s v="300-2773-997"/>
        <s v="300-2825-105"/>
        <s v="300-2825-106"/>
        <s v="300-2856-825"/>
        <s v="300-2856-828"/>
        <s v="300-2856-829"/>
        <s v="300-2856-830"/>
        <s v="300-2857-331"/>
        <s v="300-2884-779"/>
        <s v="300-2897-266"/>
        <s v="300-2897-267"/>
        <s v="300-2897-268"/>
        <s v="300-2897-270"/>
        <s v="300-2897-271"/>
        <s v="300-2897-273"/>
        <s v="300-2897-275"/>
        <s v="300-2897-281"/>
        <s v="300-2897-283"/>
        <s v="300-2897-285"/>
        <s v="300-2897-487"/>
        <s v="300-2897-488"/>
        <s v="300-2897-490"/>
        <s v="300-2897-491"/>
        <s v="300-2897-493"/>
        <s v="300-2897-495"/>
        <s v="300-2897-498"/>
        <s v="300-2897-499"/>
        <s v="300-2897-705"/>
        <s v="300-2897-801"/>
        <s v="300-2897-803"/>
        <s v="300-2897-804"/>
        <s v="300-2897-805"/>
        <s v="300-2997-336"/>
        <s v="300-3040-085"/>
        <s v="300-3067-489"/>
        <s v="300-3075-025"/>
        <s v="300-3075-028"/>
        <s v="300-3075-030"/>
        <s v="300-3075-031"/>
        <s v="300-3239-271"/>
        <s v="300-3239-272"/>
        <s v="300-3239-273"/>
        <s v="300-3239-274"/>
        <s v="300-3239-275"/>
        <s v="300-3239-276"/>
        <s v="300-3239-277"/>
        <s v="300-3239-278"/>
        <s v="300-3239-279"/>
        <s v="300-3239-280"/>
        <s v="300-3239-281"/>
        <s v="300-3239-282"/>
        <s v="300-3239-283"/>
        <s v="300-3239-284"/>
        <s v="300-3239-285"/>
        <s v="300-3239-286"/>
        <s v="300-3239-287"/>
        <s v="300-3239-288"/>
        <s v="300-3239-289"/>
        <s v="300-3239-290"/>
        <s v="300-3239-291"/>
        <s v="300-3239-292"/>
        <s v="300-3239-293"/>
        <s v="300-3239-294"/>
        <s v="300-3239-295"/>
        <s v="300-3239-296"/>
        <s v="300-3239-297"/>
        <s v="300-3239-298"/>
        <s v="300-3239-299"/>
        <s v="300-3250-354"/>
        <s v="300-3250-355"/>
        <s v="300-3250-356"/>
        <s v="300-3250-357"/>
        <s v="300-3250-358"/>
        <s v="300-3250-359"/>
        <s v="300-3250-360"/>
        <s v="300-3250-361"/>
        <s v="300-3250-362"/>
        <s v="300-3250-363"/>
        <s v="300-3250-364"/>
        <s v="300-3250-365"/>
        <s v="300-3250-366"/>
        <s v="300-3250-367"/>
        <s v="300-3250-368"/>
        <s v="300-3250-369"/>
        <s v="300-3250-370"/>
        <s v="300-3250-371"/>
        <s v="300-3250-372"/>
        <s v="300-3250-373"/>
        <s v="300-3250-374"/>
        <s v="300-3250-375"/>
        <s v="300-3250-376"/>
        <s v="300-3250-377"/>
        <s v="300-3250-378"/>
        <s v="300-3250-379"/>
        <s v="300-3250-380"/>
        <s v="300-3250-381"/>
        <s v="300-3250-382"/>
        <s v="300-3250-383"/>
        <s v="300-3250-384"/>
        <s v="300-3250-385"/>
        <s v="300-3250-386"/>
        <s v="300-3250-387"/>
        <s v="300-3250-388"/>
        <s v="300-3250-389"/>
        <s v="300-3250-390"/>
        <s v="300-3250-391"/>
        <s v="300-3250-394"/>
        <s v="300-3250-395"/>
        <s v="300-3250-396"/>
        <s v="300-3250-397"/>
        <s v="300-3250-398"/>
        <s v="300-3250-399"/>
        <s v="300-3279-600"/>
        <s v="300-3279-601"/>
        <s v="300-3279-602"/>
        <s v="300-3279-603"/>
        <s v="300-3279-604"/>
        <s v="300-3279-605"/>
        <s v="300-3279-606"/>
        <s v="300-3279-607"/>
        <s v="300-3279-608"/>
        <s v="300-3279-611"/>
        <s v="300-3279-619"/>
        <s v="300-3279-625"/>
        <s v="300-3279-630"/>
        <s v="300-3279-631"/>
        <s v="300-3279-634"/>
        <s v="300-3279-635"/>
        <s v="300-3279-636"/>
        <s v="300-3279-637"/>
        <s v="300-3279-638"/>
        <s v="300-3279-639"/>
        <s v="300-3279-640"/>
        <s v="300-3279-641"/>
        <s v="300-3279-642"/>
        <s v="300-3279-644"/>
        <s v="300-3279-645"/>
        <s v="300-3279-646"/>
        <s v="300-3279-648"/>
        <s v="300-3279-649"/>
        <s v="300-3279-650"/>
        <s v="300-3279-651"/>
        <s v="300-3279-652"/>
        <s v="300-3279-653"/>
        <s v="300-3279-654"/>
        <s v="300-3279-655"/>
        <s v="300-3279-656"/>
        <s v="300-3279-657"/>
        <s v="300-3279-658"/>
        <s v="300-3279-659"/>
        <s v="300-3279-660"/>
        <s v="300-3279-661"/>
        <s v="300-3279-662"/>
        <s v="300-3279-663"/>
        <s v="300-3279-664"/>
        <s v="300-3279-665"/>
        <s v="300-3279-666"/>
        <s v="300-3279-667"/>
        <s v="300-3279-668"/>
        <s v="300-3279-669"/>
        <s v="300-3279-670"/>
        <s v="300-3279-671"/>
        <s v="300-3279-672"/>
        <s v="300-3279-673"/>
        <s v="300-3279-674"/>
        <s v="300-3279-675"/>
        <s v="300-3279-676"/>
        <s v="300-3279-677"/>
        <s v="300-3279-678"/>
        <s v="300-3279-679"/>
        <s v="300-3279-680"/>
        <s v="300-3279-681"/>
        <s v="300-3279-682"/>
        <s v="300-3279-683"/>
        <s v="300-3279-684"/>
        <s v="300-3279-685"/>
        <s v="300-3279-686"/>
        <s v="300-3279-687"/>
        <s v="300-3279-688"/>
        <s v="300-3279-689"/>
        <s v="300-3279-690"/>
        <s v="300-3279-691"/>
        <s v="300-3279-692"/>
        <s v="300-3279-693"/>
        <s v="300-3279-694"/>
        <s v="300-3279-695"/>
        <s v="300-3279-696"/>
        <s v="300-3279-697"/>
        <s v="300-3279-698"/>
        <s v="300-3279-699"/>
        <s v="300-3282-400"/>
        <s v="300-3282-401"/>
        <s v="300-3282-402"/>
        <s v="300-3282-403"/>
        <s v="300-3282-404"/>
        <s v="300-3282-405"/>
        <s v="300-3282-406"/>
        <s v="300-3282-407"/>
        <s v="300-3282-408"/>
        <s v="300-3282-409"/>
        <s v="300-3282-410"/>
        <s v="300-3282-411"/>
        <s v="300-3282-412"/>
        <s v="300-3282-413"/>
        <s v="300-3282-414"/>
        <s v="300-3282-415"/>
        <s v="300-3282-416"/>
        <s v="300-3282-417"/>
        <s v="300-3282-418"/>
        <s v="300-3282-419"/>
        <s v="300-3282-420"/>
        <s v="300-3282-421"/>
        <s v="300-3282-422"/>
        <s v="300-3282-423"/>
        <s v="300-3282-424"/>
        <s v="300-3282-425"/>
        <s v="300-3282-426"/>
        <s v="300-3282-427"/>
        <s v="300-3282-428"/>
        <s v="300-3282-429"/>
        <s v="300-3282-430"/>
        <s v="300-3282-431"/>
        <s v="300-3282-432"/>
        <s v="300-3282-433"/>
        <s v="300-3282-434"/>
        <s v="300-3282-435"/>
        <s v="300-3282-436"/>
        <s v="300-3282-437"/>
        <s v="300-3282-438"/>
        <s v="300-3282-439"/>
        <s v="300-3282-440"/>
        <s v="300-3282-441"/>
        <s v="300-3282-442"/>
        <s v="300-3282-443"/>
        <s v="300-3282-444"/>
        <s v="300-3282-445"/>
        <s v="300-3282-446"/>
        <s v="300-3282-449"/>
        <s v="300-3282-451"/>
        <s v="300-3282-452"/>
        <s v="300-3282-453"/>
        <s v="300-3282-454"/>
        <s v="300-3282-455"/>
        <s v="300-3282-456"/>
        <s v="300-3282-457"/>
        <s v="300-3282-458"/>
        <s v="300-3282-459"/>
        <s v="300-3282-460"/>
        <s v="300-3282-461"/>
        <s v="300-3282-462"/>
        <s v="300-3282-463"/>
        <s v="300-3282-464"/>
        <s v="300-3282-465"/>
        <s v="300-3282-466"/>
        <s v="300-3282-467"/>
        <s v="300-3282-468"/>
        <s v="300-3282-469"/>
        <s v="300-3282-470"/>
        <s v="300-3282-471"/>
        <s v="300-3282-472"/>
        <s v="300-3282-473"/>
        <s v="300-3282-474"/>
        <s v="300-3282-475"/>
        <s v="300-3282-476"/>
        <s v="300-3282-477"/>
        <s v="300-3282-478"/>
        <s v="300-3282-479"/>
        <s v="300-3282-480"/>
        <s v="300-3282-483"/>
        <s v="300-3282-484"/>
        <s v="300-3282-485"/>
        <s v="300-3282-486"/>
        <s v="300-3282-487"/>
        <s v="300-3282-488"/>
        <s v="300-3282-489"/>
        <s v="300-3282-490"/>
        <s v="300-3282-491"/>
        <s v="300-3282-492"/>
        <s v="300-3282-493"/>
        <s v="300-3282-494"/>
        <s v="300-3282-495"/>
        <s v="300-3282-496"/>
        <s v="300-3282-497"/>
        <s v="300-3282-498"/>
        <s v="300-3282-499"/>
        <s v="300-3285-500"/>
        <s v="300-3285-501"/>
        <s v="300-3285-502"/>
        <s v="300-3285-503"/>
        <s v="300-3285-504"/>
        <s v="300-3285-505"/>
        <s v="300-3285-506"/>
        <s v="300-3285-507"/>
        <s v="300-3285-508"/>
        <s v="300-3285-509"/>
        <s v="300-3285-510"/>
        <s v="300-3285-511"/>
        <s v="300-3285-512"/>
        <s v="300-3285-513"/>
        <s v="300-3285-514"/>
        <s v="300-3285-515"/>
        <s v="300-3285-516"/>
        <s v="300-3285-517"/>
        <s v="300-3285-518"/>
        <s v="300-3285-519"/>
        <s v="300-3285-520"/>
        <s v="300-3285-521"/>
        <s v="300-3285-522"/>
        <s v="300-3285-523"/>
        <s v="300-3285-524"/>
        <s v="300-3285-525"/>
        <s v="300-3285-526"/>
        <s v="300-3285-527"/>
        <s v="300-3285-528"/>
        <s v="300-3285-529"/>
        <s v="300-3285-530"/>
        <s v="300-3285-531"/>
        <s v="300-3285-532"/>
        <s v="300-3285-533"/>
        <s v="300-3285-534"/>
        <s v="300-3285-535"/>
        <s v="300-3285-536"/>
        <s v="300-3285-537"/>
        <s v="300-3285-538"/>
        <s v="300-3285-539"/>
        <s v="300-3285-540"/>
        <s v="300-3285-541"/>
        <s v="300-3285-542"/>
        <s v="300-3285-543"/>
        <s v="300-3285-544"/>
        <s v="300-3285-545"/>
        <s v="300-3285-546"/>
        <s v="300-3285-547"/>
        <s v="300-3285-548"/>
        <s v="300-3285-549"/>
        <s v="300-3286-800"/>
        <s v="300-3286-801"/>
        <s v="300-3286-802"/>
        <s v="300-3286-803"/>
        <s v="300-3286-804"/>
        <s v="300-3286-805"/>
        <s v="300-3286-806"/>
        <s v="300-3286-807"/>
        <s v="300-3286-808"/>
        <s v="300-3286-809"/>
        <s v="300-3286-810"/>
        <s v="300-3286-811"/>
        <s v="300-3286-812"/>
        <s v="300-3286-813"/>
        <s v="300-3286-814"/>
        <s v="300-3286-815"/>
        <s v="300-3286-816"/>
        <s v="300-3286-818"/>
        <s v="300-3286-819"/>
        <s v="300-3286-820"/>
        <s v="300-3286-821"/>
        <s v="300-3286-822"/>
        <s v="300-3286-823"/>
        <s v="300-3286-824"/>
        <s v="300-3286-825"/>
        <s v="300-3286-826"/>
        <s v="300-3286-827"/>
        <s v="300-3286-828"/>
        <s v="300-3286-829"/>
        <s v="300-3286-830"/>
        <s v="300-3286-831"/>
        <s v="300-3286-832"/>
        <s v="300-3286-833"/>
        <s v="300-3286-834"/>
        <s v="300-3286-835"/>
        <s v="300-3286-836"/>
        <s v="300-3286-837"/>
        <s v="300-3286-838"/>
        <s v="300-3286-839"/>
        <s v="300-3286-840"/>
        <s v="300-3286-841"/>
        <s v="300-3286-842"/>
        <s v="300-3286-843"/>
        <s v="300-3286-844"/>
        <s v="300-3286-845"/>
        <s v="300-3286-846"/>
        <s v="300-3286-847"/>
        <s v="300-3286-848"/>
        <s v="300-3286-849"/>
        <s v="300-3286-850"/>
        <s v="300-3286-851"/>
        <s v="300-3286-852"/>
        <s v="300-3286-853"/>
        <s v="300-3286-854"/>
        <s v="300-3286-855"/>
        <s v="300-3286-856"/>
        <s v="300-3286-857"/>
        <s v="300-3286-858"/>
        <s v="300-3286-859"/>
        <s v="300-3286-860"/>
        <s v="300-3286-861"/>
        <s v="300-3286-862"/>
        <s v="300-3286-863"/>
        <s v="300-3286-864"/>
        <s v="300-3286-865"/>
        <s v="300-3286-866"/>
        <s v="300-3286-867"/>
        <s v="300-3286-868"/>
        <s v="300-3286-869"/>
        <s v="300-3286-870"/>
        <s v="300-3286-871"/>
        <s v="300-3286-872"/>
        <s v="300-3286-873"/>
        <s v="300-3286-874"/>
        <s v="300-3286-875"/>
        <s v="300-3286-876"/>
        <s v="300-3286-877"/>
        <s v="300-3286-878"/>
        <s v="300-3286-879"/>
        <s v="300-3286-880"/>
        <s v="300-3286-881"/>
        <s v="300-3286-882"/>
        <s v="300-3286-883"/>
        <s v="300-3286-884"/>
        <s v="300-3286-885"/>
        <s v="300-3286-886"/>
        <s v="300-3286-887"/>
        <s v="300-3286-888"/>
        <s v="300-3286-889"/>
        <s v="300-3286-890"/>
        <s v="300-3286-891"/>
        <s v="300-3286-892"/>
        <s v="300-3286-893"/>
        <s v="300-3286-894"/>
        <s v="300-3286-895"/>
        <s v="300-3286-896"/>
        <s v="300-3286-897"/>
        <s v="300-3286-898"/>
        <s v="300-3286-899"/>
        <s v="300-3286-900"/>
        <s v="300-3286-901"/>
        <s v="300-3286-902"/>
        <s v="300-3286-903"/>
        <s v="300-3286-904"/>
        <s v="300-3286-905"/>
        <s v="300-3286-906"/>
        <s v="300-3286-907"/>
        <s v="300-3286-908"/>
        <s v="300-3286-909"/>
        <s v="300-3286-911"/>
        <s v="300-3286-912"/>
        <s v="300-3286-913"/>
        <s v="300-3286-914"/>
        <s v="300-3286-915"/>
        <s v="300-3286-916"/>
        <s v="300-3286-917"/>
        <s v="300-3286-918"/>
        <s v="300-3286-919"/>
        <s v="300-3286-920"/>
        <s v="300-3286-921"/>
        <s v="300-3286-922"/>
        <s v="300-3286-923"/>
        <s v="300-3286-924"/>
        <s v="300-3286-925"/>
        <s v="300-3286-926"/>
        <s v="300-3286-927"/>
        <s v="300-3286-928"/>
        <s v="300-3286-929"/>
        <s v="300-3290-600"/>
        <s v="300-3290-601"/>
        <s v="300-3290-602"/>
        <s v="300-3290-603"/>
        <s v="300-3290-604"/>
        <s v="300-3290-605"/>
        <s v="300-3290-606"/>
        <s v="300-3290-607"/>
        <s v="300-3290-608"/>
        <s v="300-3290-610"/>
        <s v="300-3290-611"/>
        <s v="300-3290-612"/>
        <s v="300-3290-613"/>
        <s v="300-3290-614"/>
        <s v="300-3290-615"/>
        <s v="300-3290-616"/>
        <s v="300-3290-617"/>
        <s v="300-3290-618"/>
        <s v="300-3290-619"/>
        <s v="300-3290-620"/>
        <s v="300-3290-621"/>
        <s v="300-3290-622"/>
        <s v="300-3290-623"/>
        <s v="300-3290-624"/>
        <s v="300-3290-625"/>
        <s v="300-3290-626"/>
        <s v="300-3290-627"/>
        <s v="300-3290-628"/>
        <s v="300-3290-629"/>
        <s v="300-3290-630"/>
        <s v="300-3290-632"/>
        <s v="300-3290-633"/>
        <s v="300-3290-634"/>
        <s v="300-3290-635"/>
        <s v="300-3290-636"/>
        <s v="300-3290-637"/>
        <s v="300-3290-638"/>
        <s v="300-3290-639"/>
        <s v="300-3290-640"/>
        <s v="300-3290-641"/>
        <s v="300-3290-642"/>
        <s v="300-3290-643"/>
        <s v="300-3290-644"/>
        <s v="300-3290-645"/>
        <s v="300-3290-646"/>
        <s v="300-3290-647"/>
        <s v="300-3290-648"/>
        <s v="300-3290-649"/>
        <s v="300-3290-650"/>
        <s v="300-3290-651"/>
        <s v="300-3290-652"/>
        <s v="300-3290-653"/>
        <s v="300-3290-654"/>
        <s v="300-3290-655"/>
        <s v="300-3290-656"/>
        <s v="300-3290-657"/>
        <s v="300-3290-658"/>
        <s v="300-3290-659"/>
        <s v="300-3290-660"/>
        <s v="300-3290-661"/>
        <s v="300-3290-662"/>
        <s v="300-3290-663"/>
        <s v="300-3290-664"/>
        <s v="300-3290-665"/>
        <s v="300-3290-666"/>
        <s v="300-3290-667"/>
        <s v="300-3290-668"/>
        <s v="300-3290-669"/>
        <s v="300-3290-670"/>
        <s v="300-3290-671"/>
        <s v="300-3290-672"/>
        <s v="300-3290-673"/>
        <s v="300-3290-674"/>
        <s v="300-3290-675"/>
        <s v="300-3290-676"/>
        <s v="300-3290-677"/>
        <s v="300-3290-678"/>
        <s v="300-3290-679"/>
        <s v="300-3290-680"/>
        <s v="300-3290-681"/>
        <s v="300-3290-682"/>
        <s v="300-3290-684"/>
        <s v="300-3290-685"/>
        <s v="300-3290-686"/>
        <s v="300-3290-687"/>
        <s v="300-3290-688"/>
        <s v="300-3290-689"/>
        <s v="300-3290-690"/>
        <s v="300-3290-691"/>
        <s v="300-3290-692"/>
        <s v="300-3290-693"/>
        <s v="300-3290-694"/>
        <s v="300-3290-695"/>
        <s v="300-3290-696"/>
        <s v="300-3290-697"/>
        <s v="300-3290-698"/>
        <s v="300-3290-699"/>
        <s v="300-3290-700"/>
        <s v="300-3290-701"/>
        <s v="300-3290-702"/>
        <s v="300-3290-703"/>
        <s v="300-3290-704"/>
        <s v="300-3290-705"/>
        <s v="300-3290-706"/>
        <s v="300-3290-707"/>
        <s v="300-3290-708"/>
        <s v="300-3290-709"/>
        <s v="300-3290-710"/>
        <s v="300-3290-711"/>
        <s v="300-3290-713"/>
        <s v="300-3290-714"/>
        <s v="300-3290-715"/>
        <s v="300-3290-716"/>
        <s v="300-3290-717"/>
        <s v="300-3290-718"/>
        <s v="300-3290-719"/>
        <s v="300-3290-720"/>
        <s v="300-3290-721"/>
        <s v="300-3290-722"/>
        <s v="300-3290-723"/>
        <s v="300-3290-724"/>
        <s v="300-3290-725"/>
        <s v="300-3290-726"/>
        <s v="300-3290-727"/>
        <s v="300-3290-728"/>
        <s v="300-3290-729"/>
        <s v="300-3290-730"/>
        <s v="300-3290-731"/>
        <s v="300-3290-732"/>
        <s v="300-3290-733"/>
        <s v="300-3290-734"/>
        <s v="300-3290-735"/>
        <s v="300-3290-736"/>
        <s v="300-3290-737"/>
        <s v="300-3290-738"/>
        <s v="300-3290-739"/>
        <s v="300-3290-740"/>
        <s v="300-3290-741"/>
        <s v="300-3290-742"/>
        <s v="300-3290-743"/>
        <s v="300-3290-744"/>
        <s v="300-3290-745"/>
        <s v="300-3290-746"/>
        <s v="300-3290-747"/>
        <s v="300-3290-748"/>
        <s v="300-3290-749"/>
        <s v="300-3290-750"/>
        <s v="300-3290-751"/>
        <s v="300-3290-752"/>
        <s v="300-3290-753"/>
        <s v="300-3290-754"/>
        <s v="300-3290-755"/>
        <s v="300-3290-756"/>
        <s v="300-3290-757"/>
        <s v="300-3290-759"/>
        <s v="300-3290-760"/>
        <s v="300-3290-761"/>
        <s v="300-3290-762"/>
        <s v="300-3290-763"/>
        <s v="300-3290-764"/>
        <s v="300-3290-765"/>
        <s v="300-3290-766"/>
        <s v="300-3290-767"/>
        <s v="300-3290-768"/>
        <s v="300-3290-769"/>
        <s v="300-3290-770"/>
        <s v="300-3290-771"/>
        <s v="300-3290-772"/>
        <s v="300-3290-773"/>
        <s v="300-3290-774"/>
        <s v="300-3290-775"/>
        <s v="300-3290-776"/>
        <s v="300-3290-777"/>
        <s v="300-3290-778"/>
        <s v="300-3290-779"/>
        <s v="300-3290-780"/>
        <s v="300-3290-781"/>
        <s v="300-3290-782"/>
        <s v="300-3290-783"/>
        <s v="300-3290-784"/>
        <s v="300-3290-785"/>
        <s v="300-3290-786"/>
        <s v="300-3290-788"/>
        <s v="300-3290-789"/>
        <s v="300-3290-790"/>
        <s v="300-3290-791"/>
        <s v="300-3290-792"/>
        <s v="300-3290-793"/>
        <s v="300-3290-794"/>
        <s v="300-3290-795"/>
        <s v="300-3290-796"/>
        <s v="300-3290-797"/>
        <s v="300-3290-798"/>
        <s v="300-3290-799"/>
        <s v="300-3290-800"/>
        <s v="300-3290-801"/>
        <s v="300-3290-802"/>
        <s v="300-3290-803"/>
        <s v="300-3290-804"/>
        <s v="300-3290-805"/>
        <s v="300-3290-806"/>
        <s v="300-3290-807"/>
        <s v="300-3290-808"/>
        <s v="300-3290-809"/>
        <s v="300-3290-810"/>
        <s v="300-3290-811"/>
        <s v="300-3290-812"/>
        <s v="300-3290-813"/>
        <s v="300-3290-814"/>
        <s v="300-3290-815"/>
        <s v="300-3290-816"/>
        <s v="300-3290-817"/>
        <s v="300-3290-818"/>
        <s v="300-3290-819"/>
        <s v="300-3290-820"/>
        <s v="300-3290-821"/>
        <s v="300-3290-822"/>
        <s v="300-3290-823"/>
        <s v="300-3290-824"/>
        <s v="300-3290-825"/>
        <s v="300-3290-826"/>
        <s v="300-3290-827"/>
        <s v="300-3290-828"/>
        <s v="300-3290-829"/>
        <s v="300-3290-830"/>
        <s v="300-3290-831"/>
        <s v="300-3290-832"/>
        <s v="300-3290-833"/>
        <s v="300-3290-834"/>
        <s v="300-3290-835"/>
        <s v="300-3290-836"/>
        <s v="300-3290-837"/>
        <s v="300-3290-838"/>
        <s v="300-3290-839"/>
        <s v="300-3290-840"/>
        <s v="300-3290-841"/>
        <s v="300-3290-842"/>
        <s v="300-3290-843"/>
        <s v="300-3290-844"/>
        <s v="300-3290-845"/>
        <s v="300-3290-846"/>
        <s v="300-3290-847"/>
        <s v="300-3290-848"/>
        <s v="300-3290-849"/>
        <s v="300-3290-850"/>
        <s v="300-3290-851"/>
        <s v="300-3678-446"/>
        <s v="300-3290-853"/>
        <s v="300-3290-854"/>
        <s v="300-3290-857"/>
        <s v="300-3290-858"/>
        <s v="300-3290-859"/>
        <s v="300-3290-862"/>
        <s v="300-3290-863"/>
        <s v="300-3290-864"/>
        <s v="300-3292-100"/>
        <s v="300-3292-101"/>
        <s v="300-3292-102"/>
        <s v="300-3292-103"/>
        <s v="300-3292-104"/>
        <s v="300-3292-105"/>
        <s v="300-3292-106"/>
        <s v="300-3292-107"/>
        <s v="300-3292-108"/>
        <s v="300-3292-109"/>
        <s v="300-3292-112"/>
        <s v="300-3292-120"/>
        <s v="300-3309-379"/>
        <s v="300-3309-392"/>
        <s v="300-3309-393"/>
        <s v="300-3327-187"/>
        <s v="300-3332-012"/>
        <s v="300-3416-655"/>
        <s v="300-3416-656"/>
        <s v="300-3430-166"/>
        <s v="300-3433-260"/>
        <s v="300-3433-262"/>
        <s v="300-3433-265"/>
        <s v="300-3438-169"/>
        <s v="300-3561-461"/>
        <s v="300-3609-970"/>
        <s v="300-3622-983"/>
        <s v="300-3680-481"/>
        <s v="300-3688-133"/>
        <s v="300-3694-735"/>
      </sharedItems>
    </cacheField>
    <cacheField name="Ebill Validation Acct #" numFmtId="0">
      <sharedItems containsNonDate="0" containsString="0" containsBlank="1"/>
    </cacheField>
    <cacheField name="Validation Amount" numFmtId="44">
      <sharedItems containsNonDate="0" containsString="0" containsBlank="1" count="1">
        <m/>
      </sharedItems>
    </cacheField>
    <cacheField name="Collective #" numFmtId="0">
      <sharedItems containsBlank="1" count="20">
        <s v="500-0012-000"/>
        <s v="500-0021-000"/>
        <s v="500-0021-001"/>
        <s v="500-0020-900"/>
        <s v="500-0020-909"/>
        <s v="500-0020-910"/>
        <s v="500-0020-911"/>
        <s v="500-0020-912"/>
        <s v="500-0020-905"/>
        <s v="500-0020-901"/>
        <s v="500-0020-902"/>
        <s v="500-0020-903"/>
        <s v="500-0020-904"/>
        <s v="500-0021-002"/>
        <s v="500-0020-914"/>
        <s v="500-0020-907"/>
        <s v="500-0020-906"/>
        <s v="500-0020-908"/>
        <s v="500-0020-902 "/>
        <m/>
      </sharedItems>
    </cacheField>
    <cacheField name="BP#" numFmtId="0">
      <sharedItems containsSemiMixedTypes="0" containsString="0" containsNumber="1" containsInteger="1" minValue="105515018" maxValue="106814476"/>
    </cacheField>
    <cacheField name="Old Meter #_x000a_May 2015" numFmtId="1">
      <sharedItems containsBlank="1" containsMixedTypes="1" containsNumber="1" containsInteger="1" minValue="3001540" maxValue="6207406"/>
    </cacheField>
    <cacheField name="New Meter #_x000a_Mar 2016" numFmtId="1">
      <sharedItems containsBlank="1" containsMixedTypes="1" containsNumber="1" containsInteger="1" minValue="3001540" maxValue="6212038"/>
    </cacheField>
    <cacheField name="Customer Name1" numFmtId="0">
      <sharedItems/>
    </cacheField>
    <cacheField name="Service Address1" numFmtId="0">
      <sharedItems/>
    </cacheField>
    <cacheField name="Oct-14" numFmtId="0">
      <sharedItems containsNonDate="0" containsString="0" containsBlank="1"/>
    </cacheField>
    <cacheField name="Nov-14" numFmtId="0">
      <sharedItems containsNonDate="0" containsString="0" containsBlank="1"/>
    </cacheField>
    <cacheField name="Dec-14" numFmtId="0">
      <sharedItems containsString="0" containsBlank="1" containsNumber="1" minValue="0" maxValue="263840.02"/>
    </cacheField>
    <cacheField name="Jan-15" numFmtId="44">
      <sharedItems containsString="0" containsBlank="1" containsNumber="1" minValue="0" maxValue="283962.90999999997"/>
    </cacheField>
    <cacheField name="Feb-15" numFmtId="44">
      <sharedItems containsString="0" containsBlank="1" containsNumber="1" minValue="0" maxValue="261341.37"/>
    </cacheField>
    <cacheField name="Mar-15" numFmtId="44">
      <sharedItems containsString="0" containsBlank="1" containsNumber="1" minValue="0" maxValue="279688.94"/>
    </cacheField>
    <cacheField name="Apr-15" numFmtId="44">
      <sharedItems containsString="0" containsBlank="1" containsNumber="1" minValue="0" maxValue="358521.05"/>
    </cacheField>
    <cacheField name="May-15" numFmtId="44">
      <sharedItems containsString="0" containsBlank="1" containsNumber="1" minValue="0" maxValue="362055.86"/>
    </cacheField>
    <cacheField name="Jun-15" numFmtId="44">
      <sharedItems containsString="0" containsBlank="1" containsNumber="1" minValue="8.75" maxValue="449970.89"/>
    </cacheField>
    <cacheField name="Jul-15" numFmtId="44">
      <sharedItems containsString="0" containsBlank="1" containsNumber="1" minValue="8.75" maxValue="463501.01"/>
    </cacheField>
    <cacheField name="Aug-15" numFmtId="44">
      <sharedItems containsString="0" containsBlank="1" containsNumber="1" minValue="8.75" maxValue="438904.55"/>
    </cacheField>
    <cacheField name="Sep-15" numFmtId="44">
      <sharedItems containsString="0" containsBlank="1" containsNumber="1" minValue="8.75" maxValue="439264.87" count="777">
        <n v="535.64"/>
        <n v="309.11"/>
        <n v="8.75"/>
        <n v="29.33"/>
        <n v="66.44"/>
        <n v="157.41999999999999"/>
        <n v="122.97"/>
        <n v="255.08"/>
        <n v="1062.27"/>
        <n v="857.02"/>
        <n v="1546.79"/>
        <n v="367.25"/>
        <n v="731.05"/>
        <n v="12.12"/>
        <n v="184.72"/>
        <n v="310.26"/>
        <n v="417.9"/>
        <n v="394.42"/>
        <n v="105.63"/>
        <n v="441.77"/>
        <n v="59.52"/>
        <n v="215.65"/>
        <n v="35.4"/>
        <n v="486.33"/>
        <n v="308.89"/>
        <n v="363.97"/>
        <n v="198.08"/>
        <n v="36.89"/>
        <n v="51.95"/>
        <n v="44.47"/>
        <n v="81.28"/>
        <n v="799.94"/>
        <n v="1122.32"/>
        <n v="422.87"/>
        <n v="235.37"/>
        <n v="72.78"/>
        <n v="90.67"/>
        <n v="398.44"/>
        <n v="33.159999999999997"/>
        <n v="21.27"/>
        <n v="28.1"/>
        <n v="159.33000000000001"/>
        <n v="2360.0700000000002"/>
        <n v="867.01"/>
        <n v="839.82"/>
        <n v="1686.85"/>
        <n v="1356.47"/>
        <n v="3247.21"/>
        <n v="3387.75"/>
        <n v="17.63"/>
        <n v="188.45"/>
        <n v="200.88"/>
        <n v="104.95"/>
        <n v="2454.15"/>
        <n v="31.47"/>
        <n v="448.75"/>
        <n v="250.67"/>
        <n v="18.95"/>
        <n v="33.799999999999997"/>
        <n v="1156.9100000000001"/>
        <n v="34.65"/>
        <n v="764.41"/>
        <n v="391.71"/>
        <n v="70.64"/>
        <n v="345.83"/>
        <n v="7885"/>
        <n v="9.5"/>
        <n v="44.28"/>
        <n v="295.27999999999997"/>
        <n v="377.56"/>
        <n v="347.08"/>
        <n v="732.28"/>
        <n v="128.75"/>
        <n v="336.88"/>
        <n v="27.45"/>
        <n v="64.569999999999993"/>
        <n v="21.75"/>
        <n v="111.19"/>
        <n v="52.23"/>
        <n v="53.36"/>
        <n v="28.29"/>
        <n v="92.83"/>
        <n v="55.32"/>
        <n v="111.53"/>
        <n v="8.84"/>
        <n v="1907.11"/>
        <n v="49.32"/>
        <n v="25.4"/>
        <n v="9.31"/>
        <n v="3231.46"/>
        <n v="11.37"/>
        <n v="380.84"/>
        <n v="333.05"/>
        <n v="624.83000000000004"/>
        <n v="871.11"/>
        <n v="223.47"/>
        <n v="780.91"/>
        <n v="58.77"/>
        <n v="2871.33"/>
        <n v="32.4"/>
        <n v="33.520000000000003"/>
        <n v="1334.27"/>
        <n v="12.3"/>
        <n v="41.57"/>
        <n v="24.55"/>
        <n v="118.45"/>
        <n v="142.91"/>
        <n v="54.56"/>
        <n v="17.72"/>
        <n v="115.27"/>
        <n v="70.97"/>
        <n v="83.66"/>
        <n v="26.14"/>
        <n v="43.81"/>
        <n v="355.02"/>
        <n v="15.76"/>
        <n v="989.9"/>
        <n v="114.25"/>
        <n v="18.100000000000001"/>
        <n v="317.39999999999998"/>
        <n v="19.88"/>
        <n v="11.74"/>
        <n v="2743.85"/>
        <n v="1416.62"/>
        <n v="177.81"/>
        <n v="13.14"/>
        <n v="1607.87"/>
        <n v="9694.17"/>
        <n v="1758.43"/>
        <n v="94.31"/>
        <n v="318.64"/>
        <n v="1550"/>
        <n v="53.92"/>
        <n v="10.43"/>
        <n v="449.07"/>
        <n v="128.30000000000001"/>
        <n v="1677.34"/>
        <n v="375.01"/>
        <n v="460.51"/>
        <n v="3247.51"/>
        <n v="4971.33"/>
        <n v="994.84"/>
        <n v="1428.46"/>
        <n v="13841.03"/>
        <n v="137.24"/>
        <n v="267.66000000000003"/>
        <n v="251.35"/>
        <n v="52.42"/>
        <n v="39.79"/>
        <n v="825.87"/>
        <n v="3233.41"/>
        <n v="322.38"/>
        <n v="70.180000000000007"/>
        <n v="255.61"/>
        <n v="59.43"/>
        <n v="16.75"/>
        <n v="18.190000000000001"/>
        <n v="476.62"/>
        <n v="764.51"/>
        <n v="515.13"/>
        <n v="308.55"/>
        <n v="270.75"/>
        <n v="292.29000000000002"/>
        <n v="425.6"/>
        <n v="332.58"/>
        <n v="374.8"/>
        <n v="701.96"/>
        <n v="688.14"/>
        <n v="1204.42"/>
        <n v="1994.12"/>
        <n v="145.41"/>
        <n v="393.53"/>
        <n v="99.98"/>
        <n v="1895.36"/>
        <n v="24.64"/>
        <n v="44.1"/>
        <n v="400.64"/>
        <n v="49.43"/>
        <n v="9.77"/>
        <n v="1864.05"/>
        <n v="45.3"/>
        <n v="664.66"/>
        <n v="85.81"/>
        <n v="300.75"/>
        <n v="646.79999999999995"/>
        <n v="178.15"/>
        <n v="273.32"/>
        <n v="178.94"/>
        <n v="9.5500000000000007"/>
        <n v="332.1"/>
        <n v="10.220000000000001"/>
        <n v="194.82"/>
        <n v="375"/>
        <n v="342.1"/>
        <n v="48.87"/>
        <n v="47.54"/>
        <n v="38.21"/>
        <n v="96.19"/>
        <n v="78.19"/>
        <n v="5332.05"/>
        <n v="1741.6"/>
        <n v="147.16"/>
        <n v="1543.44"/>
        <n v="53.64"/>
        <n v="2144.8000000000002"/>
        <n v="104711.34"/>
        <n v="735.29"/>
        <n v="14.22"/>
        <n v="2542.58"/>
        <n v="2799.77"/>
        <n v="622.43000000000006"/>
        <n v="3053.6899999999996"/>
        <n v="87.52"/>
        <n v="86.19"/>
        <n v="976.54"/>
        <n v="1059.6099999999999"/>
        <n v="1417.44"/>
        <n v="512.13"/>
        <n v="16.88"/>
        <n v="108.2"/>
        <n v="172.83"/>
        <n v="3601.47"/>
        <n v="60.2"/>
        <n v="739.29"/>
        <n v="21.77"/>
        <n v="64.03"/>
        <n v="19.100000000000001"/>
        <n v="211.48"/>
        <n v="54.87"/>
        <n v="52.2"/>
        <n v="92.19"/>
        <n v="13.55"/>
        <n v="2819.56"/>
        <n v="41.54"/>
        <n v="512.78"/>
        <n v="13541.07"/>
        <n v="89.52"/>
        <n v="330.1"/>
        <n v="118.84"/>
        <n v="1731.69"/>
        <n v="835.73"/>
        <n v="54.53"/>
        <n v="2794.83"/>
        <n v="9710.36"/>
        <n v="1593.11"/>
        <n v="3848.47"/>
        <n v="2768.0699999999997"/>
        <n v="100.49"/>
        <n v="991.55"/>
        <n v="29676.620000000003"/>
        <n v="2949.54"/>
        <n v="11174.46"/>
        <n v="3477.45"/>
        <n v="546.04999999999995"/>
        <n v="3509.2299999999996"/>
        <n v="730.68000000000006"/>
        <n v="120.55"/>
        <n v="33.69"/>
        <n v="43.78"/>
        <n v="4163.7700000000004"/>
        <n v="888.32"/>
        <n v="3554.5"/>
        <n v="5228.5599999999995"/>
        <n v="7243.08"/>
        <n v="24012.9"/>
        <n v="23187.320000000003"/>
        <n v="38637.159999999996"/>
        <n v="5507.61"/>
        <n v="605.08000000000004"/>
        <n v="603.48"/>
        <n v="2765.08"/>
        <n v="32.28"/>
        <n v="193.92000000000002"/>
        <n v="380.57"/>
        <n v="197332.41"/>
        <n v="4465.6099999999997"/>
        <n v="2874.74"/>
        <n v="8436.77"/>
        <n v="1756.67"/>
        <n v="7250.15"/>
        <n v="10569.64"/>
        <n v="12309.39"/>
        <n v="18778"/>
        <n v="1485.22"/>
        <n v="263.45"/>
        <n v="1862.07"/>
        <n v="3416.1099999999997"/>
        <n v="31.810000000000002"/>
        <n v="14.98"/>
        <n v="743.36"/>
        <n v="231.01000000000002"/>
        <n v="6065.7"/>
        <n v="462.37"/>
        <n v="325.74"/>
        <n v="17.420000000000002"/>
        <n v="272.21000000000004"/>
        <n v="920.9"/>
        <n v="2545.79"/>
        <n v="2374.13"/>
        <n v="1660.1599999999999"/>
        <n v="9490.82"/>
        <n v="30250.690000000002"/>
        <n v="796.89"/>
        <n v="49.21"/>
        <n v="49.95"/>
        <n v="365.56"/>
        <n v="202.61"/>
        <n v="1743.36"/>
        <n v="784.18"/>
        <n v="34.44"/>
        <n v="395.58"/>
        <n v="197.14000000000001"/>
        <n v="377.48"/>
        <n v="1043.96"/>
        <n v="29.939999999999998"/>
        <n v="133.13"/>
        <n v="268.45"/>
        <n v="1464.85"/>
        <n v="2576.0300000000002"/>
        <n v="827.76"/>
        <n v="40"/>
        <n v="685.35"/>
        <n v="11.99"/>
        <n v="990.9"/>
        <n v="3730.3199999999997"/>
        <n v="2329.6"/>
        <n v="95.28"/>
        <n v="4924.1099999999997"/>
        <n v="3115.24"/>
        <n v="67.709999999999994"/>
        <n v="3062.37"/>
        <n v="2868.41"/>
        <n v="321.17"/>
        <n v="3675.49"/>
        <n v="349.95"/>
        <n v="2682.2799999999997"/>
        <n v="511.31"/>
        <n v="3256.9799999999996"/>
        <n v="2688.43"/>
        <n v="183.77"/>
        <n v="12.08"/>
        <n v="47.34"/>
        <n v="13.11"/>
        <n v="2845.8399999999997"/>
        <n v="112.27"/>
        <n v="475.32"/>
        <n v="1419.29"/>
        <n v="6553.78"/>
        <n v="1404.09"/>
        <n v="64567.409999999996"/>
        <n v="31270.400000000001"/>
        <n v="3140.12"/>
        <n v="7060.2199999999993"/>
        <n v="3693.4399999999996"/>
        <n v="454.61"/>
        <n v="1427.97"/>
        <n v="1011.13"/>
        <n v="11467.41"/>
        <n v="56944.509999999995"/>
        <n v="248.53"/>
        <n v="57799.07"/>
        <n v="19201.120000000003"/>
        <n v="38.160000000000004"/>
        <n v="2866.01"/>
        <n v="295.98"/>
        <n v="439264.87"/>
        <n v="104.18"/>
        <n v="509.37"/>
        <n v="972.08"/>
        <n v="3306.7"/>
        <n v="277.45"/>
        <n v="27.76"/>
        <n v="29.1"/>
        <n v="33.76"/>
        <n v="16.21"/>
        <n v="28.43"/>
        <n v="46.42"/>
        <n v="37.1"/>
        <n v="26.43"/>
        <n v="21.55"/>
        <n v="18.21"/>
        <n v="146.16999999999999"/>
        <n v="56.42"/>
        <n v="50.2"/>
        <n v="81.52"/>
        <n v="138.84"/>
        <n v="36.869999999999997"/>
        <n v="26.21"/>
        <n v="19.55"/>
        <n v="1188.46"/>
        <n v="12.88"/>
        <n v="15.55"/>
        <n v="10.88"/>
        <n v="211.45"/>
        <n v="41.95"/>
        <n v="173.14"/>
        <n v="43.25"/>
        <n v="99.75"/>
        <n v="90.65"/>
        <n v="845.29"/>
        <n v="145.86000000000001"/>
        <n v="58.84"/>
        <n v="351.73"/>
        <n v="1003.75"/>
        <n v="5594.03"/>
        <n v="13585.789999999999"/>
        <n v="16383.47"/>
        <n v="18019.730000000003"/>
        <n v="33632.299999999996"/>
        <n v="17522.140000000003"/>
        <n v="17444.68"/>
        <n v="35968.479999999996"/>
        <n v="7720.38"/>
        <n v="14185.82"/>
        <n v="961.21"/>
        <n v="22.88"/>
        <n v="47.76"/>
        <n v="349.2"/>
        <n v="20.43"/>
        <n v="19.77"/>
        <n v="107.52"/>
        <n v="54.2"/>
        <n v="104.85"/>
        <n v="42.87"/>
        <n v="284.12"/>
        <n v="56.87"/>
        <n v="221.47"/>
        <n v="42.21"/>
        <n v="695.97"/>
        <n v="23.77"/>
        <n v="11.55"/>
        <n v="34.869999999999997"/>
        <n v="12.22"/>
        <n v="20.21"/>
        <n v="70.86"/>
        <n v="23.55"/>
        <n v="24.88"/>
        <n v="32.21"/>
        <n v="17.55"/>
        <n v="18.88"/>
        <n v="4181.3999999999996"/>
        <n v="562.69000000000005"/>
        <n v="152.16999999999999"/>
        <n v="238.14"/>
        <n v="80.86"/>
        <n v="2395.37"/>
        <n v="4967.12"/>
        <n v="8550.08"/>
        <n v="2961.17"/>
        <n v="650.66"/>
        <n v="719.96"/>
        <n v="740.62"/>
        <n v="944.55"/>
        <n v="1856.89"/>
        <n v="1222.45"/>
        <n v="907.9"/>
        <n v="945.88"/>
        <n v="1950.19"/>
        <n v="313.44"/>
        <n v="341.43"/>
        <n v="73.53"/>
        <n v="532.03"/>
        <n v="717.3"/>
        <n v="565.35"/>
        <n v="384.75"/>
        <n v="919.23"/>
        <n v="334.1"/>
        <n v="195.48"/>
        <n v="542.03"/>
        <n v="271.45999999999998"/>
        <n v="9820.6"/>
        <n v="10244.74"/>
        <n v="6354.95"/>
        <n v="4163.1499999999996"/>
        <n v="6668.48"/>
        <n v="4765.2199999999993"/>
        <n v="1615.34"/>
        <n v="8076.3"/>
        <n v="7221.66"/>
        <n v="8735.2199999999993"/>
        <n v="2820.4199999999996"/>
        <n v="11803.72"/>
        <n v="7526.7199999999993"/>
        <n v="7980.08"/>
        <n v="2373.8399999999997"/>
        <n v="12381.34"/>
        <n v="21948.760000000002"/>
        <n v="4369.7199999999993"/>
        <n v="10512.64"/>
        <n v="8573.64"/>
        <n v="5815.34"/>
        <n v="8539.36"/>
        <n v="20389.2"/>
        <n v="8536.0399999999991"/>
        <n v="12275.74"/>
        <n v="15254.98"/>
        <n v="23266.600000000002"/>
        <n v="10801.52"/>
        <n v="7025.8"/>
        <n v="4874.28"/>
        <n v="16485.16"/>
        <n v="13636.18"/>
        <n v="10153.459999999999"/>
        <n v="57291.88"/>
        <n v="34923.040000000001"/>
        <n v="17856.52"/>
        <n v="12335.92"/>
        <n v="33367.799999999996"/>
        <n v="21205.5"/>
        <n v="11091.14"/>
        <n v="9219.68"/>
        <n v="9439.7800000000007"/>
        <n v="30047.320000000003"/>
        <n v="5495.38"/>
        <n v="18039.580000000002"/>
        <n v="795.05"/>
        <n v="148.99"/>
        <n v="87.02"/>
        <n v="1305.1600000000001"/>
        <n v="9308.2099999999991"/>
        <n v="322.01"/>
        <n v="227.72"/>
        <n v="25.08"/>
        <n v="272.40000000000003"/>
        <n v="4580.0199999999995"/>
        <n v="28.82"/>
        <n v="2051.8999999999996"/>
        <n v="544.6"/>
        <n v="1241.5999999999999"/>
        <n v="518.08000000000004"/>
        <n v="362.27"/>
        <n v="694.09"/>
        <n v="48.54"/>
        <n v="578.20000000000005"/>
        <n v="666.56000000000006"/>
        <n v="183.92000000000002"/>
        <n v="12.64"/>
        <n v="1605.71"/>
        <n v="526.41999999999996"/>
        <n v="362.77"/>
        <n v="2204.9299999999998"/>
        <n v="620.79"/>
        <n v="2106.9199999999996"/>
        <n v="2719.77"/>
        <n v="42.65"/>
        <n v="1355.41"/>
        <n v="318"/>
        <n v="1457.99"/>
        <n v="1031.83"/>
        <n v="1667.15"/>
        <n v="2148.6999999999998"/>
        <n v="379.08"/>
        <n v="136.53"/>
        <n v="1227.29"/>
        <n v="323.97000000000003"/>
        <n v="33.21"/>
        <n v="849.44"/>
        <n v="214.59"/>
        <n v="2737.12"/>
        <n v="4210.37"/>
        <n v="366.03000000000003"/>
        <n v="154.43"/>
        <n v="2839.22"/>
        <n v="186.10000000000002"/>
        <n v="401.44"/>
        <n v="99.809999999999988"/>
        <n v="443.59000000000003"/>
        <n v="623.77"/>
        <n v="1640.03"/>
        <n v="937.84"/>
        <n v="577.46"/>
        <n v="1511.7"/>
        <n v="940.73"/>
        <n v="300.46000000000004"/>
        <n v="1298.44"/>
        <n v="2028.59"/>
        <n v="167.33"/>
        <n v="1780.26"/>
        <n v="1726.3700000000001"/>
        <n v="1798.17"/>
        <n v="6189.71"/>
        <n v="26348.27"/>
        <n v="6284.2699999999995"/>
        <n v="538.16"/>
        <n v="330.07"/>
        <n v="453.5"/>
        <n v="7447.4699999999993"/>
        <n v="371.32"/>
        <n v="460.02"/>
        <n v="980.55"/>
        <n v="4089.81"/>
        <n v="987.27"/>
        <n v="104.00999999999999"/>
        <n v="1582.73"/>
        <n v="1116.23"/>
        <n v="594.33000000000004"/>
        <n v="455.74"/>
        <n v="3060.6899999999996"/>
        <n v="569.12"/>
        <n v="3628.87"/>
        <n v="184.15"/>
        <n v="126.67"/>
        <n v="1389.17"/>
        <n v="2590.9799999999996"/>
        <n v="78.97"/>
        <n v="424.12"/>
        <n v="1584.53"/>
        <n v="1026.3699999999999"/>
        <n v="181.39000000000001"/>
        <n v="1925.55"/>
        <n v="1079.67"/>
        <n v="7882.49"/>
        <n v="596.36"/>
        <n v="1275.8700000000001"/>
        <n v="406.31"/>
        <n v="7697.57"/>
        <n v="193.32000000000002"/>
        <n v="1140.6500000000001"/>
        <n v="889.35"/>
        <n v="2825.5099999999998"/>
        <n v="2588.1"/>
        <n v="434.33"/>
        <n v="3804.0899999999997"/>
        <n v="117.94999999999999"/>
        <n v="147.06"/>
        <n v="505.90000000000003"/>
        <n v="2375.39"/>
        <n v="19.380000000000003"/>
        <n v="377.03000000000003"/>
        <n v="1624.81"/>
        <n v="939.15"/>
        <n v="1111.83"/>
        <n v="81.699999999999989"/>
        <n v="872.75"/>
        <n v="107.97"/>
        <n v="308.3"/>
        <n v="240.77"/>
        <n v="25.450000000000003"/>
        <n v="2069.4399999999996"/>
        <n v="153.75"/>
        <n v="1993.44"/>
        <n v="996.68000000000006"/>
        <n v="731.18000000000006"/>
        <n v="136.07000000000002"/>
        <n v="16.009999999999998"/>
        <n v="1341.71"/>
        <n v="891.22"/>
        <n v="434.38"/>
        <n v="1536.8700000000001"/>
        <n v="92.559999999999988"/>
        <n v="522.93000000000006"/>
        <n v="90.75"/>
        <n v="23.39"/>
        <n v="123.72"/>
        <n v="114.32"/>
        <n v="354.97"/>
        <n v="897.25"/>
        <n v="280.90000000000003"/>
        <n v="1009.46"/>
        <n v="122.71"/>
        <n v="1011.22"/>
        <n v="619.13"/>
        <n v="19.47"/>
        <n v="312.81"/>
        <n v="307.46000000000004"/>
        <n v="18.259999999999998"/>
        <n v="302.73"/>
        <n v="30.4"/>
        <n v="171.20000000000002"/>
        <n v="236.14000000000001"/>
        <n v="185.72"/>
        <n v="3117.1"/>
        <n v="43.99"/>
        <n v="170.17000000000002"/>
        <n v="464.24"/>
        <n v="284.89"/>
        <n v="383.13"/>
        <n v="176.86"/>
        <n v="53.410000000000004"/>
        <n v="24.43"/>
        <n v="33.31"/>
        <n v="173.91"/>
        <n v="1997.26"/>
        <n v="2630.0499999999997"/>
        <n v="17.600000000000001"/>
        <n v="1004.61"/>
        <n v="2627.1699999999996"/>
        <n v="2869.99"/>
        <n v="1838.46"/>
        <n v="385.42"/>
        <n v="387.85"/>
        <n v="156.80000000000001"/>
        <n v="577.01"/>
        <n v="444.92"/>
        <n v="633.62"/>
        <n v="2322.6999999999998"/>
        <n v="1037.8"/>
        <n v="420.6"/>
        <n v="4554.7699999999995"/>
        <n v="180.03"/>
        <n v="3147.41"/>
        <n v="2917.3599999999997"/>
        <n v="28525.79"/>
        <n v="5088.79"/>
        <n v="1141.1300000000001"/>
        <n v="1295.45"/>
        <n v="5684.57"/>
        <n v="2439.7299999999996"/>
        <n v="1181.69"/>
        <n v="5373.59"/>
        <n v="696.13"/>
        <n v="4317.99"/>
        <n v="3800.16"/>
        <n v="7457.55"/>
        <n v="590.48"/>
        <n v="519.61"/>
        <n v="3853.8799999999997"/>
        <n v="28.959999999999997"/>
        <n v="116.46"/>
        <n v="2580.35"/>
        <n v="198.03"/>
        <n v="321.44"/>
        <n v="1469.19"/>
        <n v="554.86"/>
        <n v="76.02"/>
        <n v="28.910000000000004"/>
        <n v="3192.08"/>
        <n v="53.230000000000004"/>
        <n v="1995.4"/>
        <n v="2268.62"/>
        <n v="1082.19"/>
        <n v="934.11"/>
        <n v="1837.24"/>
        <n v="479.27"/>
        <n v="4338.8"/>
        <n v="14.33"/>
        <n v="278.04000000000002"/>
        <n v="222.5"/>
        <n v="4272.01"/>
        <n v="1830.53"/>
        <n v="384.76"/>
        <n v="230.91"/>
        <n v="49.1"/>
        <n v="307.79000000000002"/>
        <n v="1367.25"/>
        <n v="135.85000000000002"/>
        <n v="979.61"/>
        <n v="21.42"/>
        <n v="6613.27"/>
        <n v="234.19"/>
        <n v="20569.210000000003"/>
        <n v="2993.1699999999996"/>
        <n v="2204.83"/>
        <n v="2540.2599999999998"/>
        <n v="1161.3599999999999"/>
        <n v="2449.5100000000002"/>
        <n v="28.71"/>
        <n v="925.81000000000006"/>
        <n v="2702.97"/>
        <n v="324.77"/>
        <n v="3700.02"/>
        <n v="11481.56"/>
        <n v="497.81"/>
        <n v="20.88"/>
        <n v="67.75"/>
        <n v="56.24"/>
        <n v="203.37"/>
        <n v="6268.13"/>
        <n v="383.42"/>
        <n v="4153.3999999999996"/>
        <n v="37.92"/>
        <n v="977.96"/>
        <n v="16995.95"/>
        <n v="772.61"/>
        <n v="180.19"/>
        <m/>
        <n v="1402.5"/>
      </sharedItems>
    </cacheField>
    <cacheField name="Oct-15" numFmtId="44">
      <sharedItems containsString="0" containsBlank="1" containsNumber="1" minValue="8.75" maxValue="334791.8"/>
    </cacheField>
    <cacheField name="Nov-15" numFmtId="44">
      <sharedItems containsString="0" containsBlank="1" containsNumber="1" minValue="8.75" maxValue="312923.14999999997" count="772">
        <n v="446"/>
        <n v="244.32"/>
        <n v="8.75"/>
        <n v="20.09"/>
        <n v="435.14"/>
        <n v="29.38"/>
        <n v="20.75"/>
        <n v="173.03"/>
        <n v="803.32"/>
        <n v="535.41999999999996"/>
        <n v="985.08"/>
        <n v="222.14"/>
        <n v="389.84"/>
        <n v="11.26"/>
        <n v="179.73"/>
        <n v="111.36"/>
        <n v="243.14"/>
        <n v="194.44"/>
        <n v="93.34"/>
        <n v="296.16000000000003"/>
        <n v="71.42"/>
        <n v="73.17"/>
        <n v="10.15"/>
        <n v="122.17"/>
        <n v="66.69"/>
        <n v="175.71"/>
        <n v="190.84"/>
        <n v="134.83000000000001"/>
        <n v="22.04"/>
        <n v="40.75"/>
        <n v="41.29"/>
        <n v="219.36"/>
        <n v="418.68"/>
        <n v="109.83"/>
        <n v="103.12"/>
        <n v="48.75"/>
        <n v="72.650000000000006"/>
        <n v="287.32"/>
        <n v="51.23"/>
        <n v="45.93"/>
        <n v="32.75"/>
        <n v="58.2"/>
        <n v="19.91"/>
        <n v="1601.92"/>
        <n v="323.95999999999998"/>
        <n v="274.54000000000002"/>
        <n v="101.57"/>
        <n v="1052.3900000000001"/>
        <n v="1201.0899999999999"/>
        <n v="1608.62"/>
        <n v="1324.63"/>
        <n v="17.02"/>
        <n v="108.06"/>
        <n v="2209.5500000000002"/>
        <n v="18.61"/>
        <n v="477.15"/>
        <n v="20.46"/>
        <n v="30.69"/>
        <n v="632.80999999999995"/>
        <n v="37.56"/>
        <n v="513.37"/>
        <n v="269.05"/>
        <n v="54.39"/>
        <n v="378.52"/>
        <n v="6033.97"/>
        <n v="10.7"/>
        <n v="9.2100000000000009"/>
        <n v="97.05"/>
        <n v="101.48"/>
        <n v="333.94"/>
        <n v="334.66"/>
        <n v="52.53"/>
        <n v="229.66"/>
        <n v="21.4"/>
        <n v="11.81"/>
        <n v="88.91"/>
        <n v="24.75"/>
        <n v="52.81"/>
        <n v="11.16"/>
        <n v="8.84"/>
        <n v="65.760000000000005"/>
        <n v="158.30000000000001"/>
        <n v="8.93"/>
        <n v="1522.29"/>
        <n v="54.02"/>
        <n v="18.350000000000001"/>
        <n v="1793.9"/>
        <n v="14.51"/>
        <n v="343.81"/>
        <n v="336.61"/>
        <n v="623.04"/>
        <n v="867.99"/>
        <n v="134.52000000000001"/>
        <n v="554.55999999999995"/>
        <n v="10.42"/>
        <n v="90.88"/>
        <n v="1781.8"/>
        <n v="34.590000000000003"/>
        <n v="802.88"/>
        <n v="12.1"/>
        <n v="35.61"/>
        <n v="9.77"/>
        <n v="69.56"/>
        <n v="71.63"/>
        <n v="33.479999999999997"/>
        <n v="9.59"/>
        <n v="21.3"/>
        <n v="82.23"/>
        <n v="48.26"/>
        <n v="68.739999999999995"/>
        <n v="23.43"/>
        <n v="14.23"/>
        <n v="190.02"/>
        <n v="14.79"/>
        <n v="782.42"/>
        <n v="84.28"/>
        <n v="14.61"/>
        <n v="199.19"/>
        <n v="92.53"/>
        <n v="59.03"/>
        <n v="2047.7"/>
        <n v="979.45"/>
        <n v="34.4"/>
        <n v="10.88"/>
        <n v="1085.3900000000001"/>
        <n v="6755.08"/>
        <n v="1259.07"/>
        <n v="97.98"/>
        <n v="225.12"/>
        <n v="697.05"/>
        <n v="15.07"/>
        <n v="10.32"/>
        <n v="229.04"/>
        <n v="140.75"/>
        <n v="1507.66"/>
        <n v="212.78"/>
        <n v="194.24"/>
        <n v="2901.82"/>
        <n v="5158.67"/>
        <n v="789.92"/>
        <n v="1250.44"/>
        <n v="6749.81"/>
        <n v="64.930000000000007"/>
        <n v="126.5"/>
        <n v="118.78"/>
        <n v="44.35"/>
        <n v="33.75"/>
        <n v="562.79999999999995"/>
        <n v="2110.37"/>
        <n v="188.75"/>
        <n v="33.93"/>
        <n v="124.13"/>
        <n v="57.55"/>
        <n v="12.75"/>
        <n v="242.9"/>
        <n v="104.75"/>
        <n v="302.64"/>
        <n v="215.45"/>
        <n v="182.4"/>
        <n v="184.76"/>
        <n v="257.45"/>
        <n v="264.25"/>
        <n v="222.44"/>
        <n v="453.77"/>
        <n v="509.27"/>
        <n v="811.26"/>
        <n v="1485.23"/>
        <n v="260.54000000000002"/>
        <n v="310.16000000000003"/>
        <n v="175.4"/>
        <n v="1382.28"/>
        <n v="21.48"/>
        <n v="298.7"/>
        <n v="35.43"/>
        <n v="776.93"/>
        <n v="36.450000000000003"/>
        <n v="434.52"/>
        <n v="96.33"/>
        <n v="444.75"/>
        <n v="347.84"/>
        <n v="168.75"/>
        <n v="38.4"/>
        <n v="9.5500000000000007"/>
        <n v="214.16"/>
        <n v="11.25"/>
        <n v="19.16"/>
        <n v="140.68"/>
        <n v="375"/>
        <n v="261.63"/>
        <n v="57.59"/>
        <n v="29.33"/>
        <n v="31.59"/>
        <n v="76.81"/>
        <n v="71.72"/>
        <n v="4815.24"/>
        <n v="1219.6600000000001"/>
        <n v="126.07"/>
        <n v="1254.29"/>
        <n v="49.32"/>
        <n v="1847.45"/>
        <n v="85631.09"/>
        <n v="812.71"/>
        <n v="15.77"/>
        <n v="1719.36"/>
        <n v="1850.24"/>
        <n v="376.51"/>
        <n v="2212.8799999999997"/>
        <n v="79.64"/>
        <n v="57.03"/>
        <n v="857.93"/>
        <n v="878.76"/>
        <n v="1102.98"/>
        <n v="473.09"/>
        <n v="14.07"/>
        <n v="1868.83"/>
        <n v="2737.74"/>
        <n v="47.98"/>
        <n v="21.98"/>
        <n v="22.49"/>
        <n v="59.19"/>
        <n v="853.41"/>
        <n v="19.100000000000001"/>
        <n v="184.2"/>
        <n v="76.239999999999995"/>
        <n v="137.85"/>
        <n v="12.38"/>
        <n v="3901.3"/>
        <n v="102.24"/>
        <n v="480.21"/>
        <n v="10.119999999999999"/>
        <n v="10374.35"/>
        <n v="13.51"/>
        <n v="75.680000000000007"/>
        <n v="28.2"/>
        <n v="282.55"/>
        <n v="1123.25"/>
        <n v="746.99"/>
        <n v="54.74"/>
        <n v="1612.01"/>
        <n v="6190.3499999999995"/>
        <n v="1346.96"/>
        <n v="2526.9899999999998"/>
        <n v="1922.44"/>
        <n v="55.67"/>
        <n v="561.77"/>
        <n v="21758.31"/>
        <n v="2563.54"/>
        <n v="7608.15"/>
        <n v="2426.15"/>
        <n v="297.44"/>
        <n v="1681.25"/>
        <n v="543.22"/>
        <n v="120.05999999999999"/>
        <n v="35.42"/>
        <n v="44.89"/>
        <n v="3109.17"/>
        <n v="579.76"/>
        <n v="2457.5299999999997"/>
        <n v="3180.72"/>
        <n v="4341.96"/>
        <n v="15530.66"/>
        <n v="14219"/>
        <n v="29356.760000000002"/>
        <n v="3733.37"/>
        <n v="327.5"/>
        <n v="276.54000000000002"/>
        <n v="1948.23"/>
        <n v="27.79"/>
        <n v="63.86"/>
        <n v="191.3"/>
        <n v="144228.76999999999"/>
        <n v="2538.56"/>
        <n v="780.28"/>
        <n v="1616.73"/>
        <n v="5896.71"/>
        <n v="1145.97"/>
        <n v="5093.9799999999996"/>
        <n v="7190.54"/>
        <n v="8422.58"/>
        <n v="12096.72"/>
        <n v="827.98"/>
        <n v="231.74"/>
        <n v="848.27"/>
        <n v="824.45"/>
        <n v="25.1"/>
        <n v="12.74"/>
        <n v="463.09000000000003"/>
        <n v="238.65"/>
        <n v="4356.6899999999996"/>
        <n v="310.71000000000004"/>
        <n v="209.83"/>
        <n v="12.55"/>
        <n v="112.94999999999999"/>
        <n v="582.87"/>
        <n v="2530.88"/>
        <n v="2366"/>
        <n v="1661.8"/>
        <n v="7083.88"/>
        <n v="24484.59"/>
        <n v="538.99"/>
        <n v="63.580000000000005"/>
        <n v="48.88"/>
        <n v="342.67"/>
        <n v="194.06"/>
        <n v="1010.25"/>
        <n v="838.93"/>
        <n v="45.45"/>
        <n v="361.92"/>
        <n v="189.59"/>
        <n v="388.04"/>
        <n v="705.86"/>
        <n v="14.69"/>
        <n v="140.85000000000002"/>
        <n v="267.98"/>
        <n v="1936.81"/>
        <n v="2008.07"/>
        <n v="622.20000000000005"/>
        <n v="40"/>
        <n v="727.99"/>
        <n v="11.99"/>
        <n v="582.39"/>
        <n v="2856.37"/>
        <n v="1948.17"/>
        <n v="98.64"/>
        <n v="3149.6499999999996"/>
        <n v="1927.73"/>
        <n v="64.599999999999994"/>
        <n v="2298.56"/>
        <n v="2116.4699999999998"/>
        <n v="138.07000000000002"/>
        <n v="2190.9499999999998"/>
        <n v="170.71"/>
        <n v="1476.11"/>
        <n v="314.81"/>
        <n v="1839.61"/>
        <n v="1511.36"/>
        <n v="139.11000000000001"/>
        <n v="12.08"/>
        <n v="41.550000000000004"/>
        <n v="12.92"/>
        <n v="1943.75"/>
        <n v="110.58999999999999"/>
        <n v="396.81"/>
        <n v="1175.08"/>
        <n v="4769.38"/>
        <n v="903.72"/>
        <n v="52595.93"/>
        <n v="22997.61"/>
        <n v="2373.4399999999996"/>
        <n v="5988.8499999999995"/>
        <n v="3245.5499999999997"/>
        <n v="286.51"/>
        <n v="969.6"/>
        <n v="654.47"/>
        <n v="9276.31"/>
        <n v="37013.269999999997"/>
        <n v="243.99"/>
        <n v="39368.509999999995"/>
        <n v="17858.34"/>
        <n v="49.17"/>
        <n v="1642.1"/>
        <n v="159.22999999999999"/>
        <n v="312923.14999999997"/>
        <n v="92.64"/>
        <n v="463.41"/>
        <n v="1283.4000000000001"/>
        <n v="2507.88"/>
        <n v="1199.8800000000001"/>
        <n v="28.14"/>
        <n v="28.71"/>
        <n v="33.799999999999997"/>
        <n v="43.4"/>
        <n v="34.93"/>
        <n v="25.88"/>
        <n v="20.29"/>
        <n v="17.46"/>
        <n v="119.2"/>
        <n v="57.54"/>
        <n v="94.33"/>
        <n v="12.94"/>
        <n v="30.46"/>
        <n v="24.25"/>
        <n v="510.89"/>
        <n v="15.2"/>
        <n v="14.64"/>
        <n v="79.58"/>
        <n v="389.75"/>
        <n v="42.19"/>
        <n v="541.05999999999995"/>
        <n v="244.48"/>
        <n v="40.549999999999997"/>
        <n v="6924.59"/>
        <n v="1077.22"/>
        <n v="802.01"/>
        <n v="72.349999999999994"/>
        <n v="2083.7199999999998"/>
        <n v="43.29"/>
        <n v="58.64"/>
        <n v="952.77"/>
        <n v="3923.6099999999997"/>
        <n v="8993.7899999999991"/>
        <n v="10837.17"/>
        <n v="10365.07"/>
        <n v="20516.2"/>
        <n v="16842.34"/>
        <n v="14106.25"/>
        <n v="27383.120000000003"/>
        <n v="5625.16"/>
        <n v="9587.02"/>
        <n v="437.98"/>
        <n v="19.72"/>
        <n v="42.27"/>
        <n v="50.13"/>
        <n v="51.32"/>
        <n v="21.36"/>
        <n v="286.5"/>
        <n v="43.46"/>
        <n v="81.33"/>
        <n v="27.64"/>
        <n v="294.98"/>
        <n v="170.07"/>
        <n v="212.46"/>
        <n v="32.72"/>
        <n v="740.37"/>
        <n v="35.549999999999997"/>
        <n v="24.19"/>
        <n v="10.68"/>
        <n v="36.68"/>
        <n v="150.85"/>
        <n v="18.59"/>
        <n v="66.069999999999993"/>
        <n v="93.2"/>
        <n v="21.42"/>
        <n v="16.329999999999998"/>
        <n v="16.899999999999999"/>
        <n v="70.59"/>
        <n v="32.159999999999997"/>
        <n v="4891.83"/>
        <n v="371.28"/>
        <n v="462.28"/>
        <n v="77.94"/>
        <n v="548.20000000000005"/>
        <n v="2471.6"/>
        <n v="34.979999999999997"/>
        <n v="4538.58"/>
        <n v="6148.87"/>
        <n v="2859.9"/>
        <n v="512.59"/>
        <n v="661.24"/>
        <n v="585.5"/>
        <n v="577.02"/>
        <n v="2160.7399999999998"/>
        <n v="977.75"/>
        <n v="704.76"/>
        <n v="761.84"/>
        <n v="1526.01"/>
        <n v="426.67"/>
        <n v="342.46"/>
        <n v="221.5"/>
        <n v="1180.67"/>
        <n v="569.11"/>
        <n v="497.33"/>
        <n v="456.07"/>
        <n v="755.63"/>
        <n v="263.33"/>
        <n v="254.29"/>
        <n v="409.15"/>
        <n v="325.5"/>
        <n v="8253.33"/>
        <n v="5599.76"/>
        <n v="5105.2299999999996"/>
        <n v="2592.7999999999997"/>
        <n v="4835.1499999999996"/>
        <n v="3826.74"/>
        <n v="1586.64"/>
        <n v="5106.3599999999997"/>
        <n v="5284.73"/>
        <n v="6063.78"/>
        <n v="2144.2099999999996"/>
        <n v="11101.23"/>
        <n v="6601.94"/>
        <n v="6725.57"/>
        <n v="1501.81"/>
        <n v="6368.7199999999993"/>
        <n v="11145.24"/>
        <n v="3150.2999999999997"/>
        <n v="6480.3099999999995"/>
        <n v="6271.53"/>
        <n v="3408.29"/>
        <n v="6659.08"/>
        <n v="11872.38"/>
        <n v="6533.67"/>
        <n v="8271.84"/>
        <n v="9492.94"/>
        <n v="18344.580000000002"/>
        <n v="7338.8"/>
        <n v="5435.01"/>
        <n v="3657.25"/>
        <n v="12400.21"/>
        <n v="10077.68"/>
        <n v="6599.2"/>
        <n v="42325.82"/>
        <n v="24453.74"/>
        <n v="16022.23"/>
        <n v="10402.530000000001"/>
        <n v="24920.980000000003"/>
        <n v="15734.08"/>
        <n v="7517.28"/>
        <n v="6232.19"/>
        <n v="5677.19"/>
        <n v="21354.800000000003"/>
        <n v="4031.9399999999996"/>
        <n v="12283.39"/>
        <n v="715.38"/>
        <n v="96.789999999999992"/>
        <n v="86.39"/>
        <n v="1136.9000000000001"/>
        <n v="6076.7699999999995"/>
        <n v="164.02"/>
        <n v="171.87"/>
        <n v="77.11999999999999"/>
        <n v="111"/>
        <n v="2862.18"/>
        <n v="14.59"/>
        <n v="1742.78"/>
        <n v="384.85"/>
        <n v="634.43000000000006"/>
        <n v="258.83999999999997"/>
        <n v="238.35000000000002"/>
        <n v="261.2"/>
        <n v="50.370000000000005"/>
        <n v="176.17000000000002"/>
        <n v="236.09"/>
        <n v="153.51000000000002"/>
        <n v="12.64"/>
        <n v="886.21"/>
        <n v="500.06"/>
        <n v="73.94"/>
        <n v="1376.32"/>
        <n v="154.24"/>
        <n v="1154.21"/>
        <n v="1630.53"/>
        <n v="41.910000000000004"/>
        <n v="1120.0899999999999"/>
        <n v="368.81"/>
        <n v="882.27"/>
        <n v="908.91"/>
        <n v="1086.5899999999999"/>
        <n v="1653.82"/>
        <n v="166.59"/>
        <n v="129.63"/>
        <n v="1235.25"/>
        <n v="162.47"/>
        <n v="123.97"/>
        <n v="450.73"/>
        <n v="70.75"/>
        <n v="1887.27"/>
        <n v="2122.9499999999998"/>
        <n v="376.55"/>
        <n v="89.789999999999992"/>
        <n v="2105.27"/>
        <n v="71.16"/>
        <n v="128.30000000000001"/>
        <n v="108.94"/>
        <n v="437.17"/>
        <n v="426.78000000000003"/>
        <n v="1444.69"/>
        <n v="605.61"/>
        <n v="349.63"/>
        <n v="1148.3599999999999"/>
        <n v="662.14"/>
        <n v="214.79000000000002"/>
        <n v="774"/>
        <n v="1110.1099999999999"/>
        <n v="150.73000000000002"/>
        <n v="1117.3"/>
        <n v="1441.61"/>
        <n v="796.65"/>
        <n v="7644.8899999999994"/>
        <n v="22377.5"/>
        <n v="7953.59"/>
        <n v="271.84000000000003"/>
        <n v="512.51"/>
        <n v="5752.86"/>
        <n v="223.21"/>
        <n v="239.28"/>
        <n v="677.39"/>
        <n v="2898.2099999999996"/>
        <n v="444.55"/>
        <n v="30.58"/>
        <n v="955.37"/>
        <n v="813.96"/>
        <n v="359.2"/>
        <n v="269.54000000000002"/>
        <n v="1653.19"/>
        <n v="507.74"/>
        <n v="2568.06"/>
        <n v="178.49"/>
        <n v="43.690000000000005"/>
        <n v="638.99"/>
        <n v="1580.63"/>
        <n v="80.42"/>
        <n v="631.37"/>
        <n v="855.03"/>
        <n v="682.41"/>
        <n v="139.99"/>
        <n v="96.58"/>
        <n v="1181.8900000000001"/>
        <n v="675.13"/>
        <n v="4244.45"/>
        <n v="374.33"/>
        <n v="640.16"/>
        <n v="345.65000000000003"/>
        <n v="5491.1799999999994"/>
        <n v="146"/>
        <n v="682.74"/>
        <n v="731.6"/>
        <n v="1735.43"/>
        <n v="1768.51"/>
        <n v="207.88"/>
        <n v="2571.14"/>
        <n v="100.71"/>
        <n v="37.74"/>
        <n v="220.12"/>
        <n v="1565.27"/>
        <n v="31.049999999999997"/>
        <n v="312.21000000000004"/>
        <n v="887.24"/>
        <n v="417.79"/>
        <n v="546.37"/>
        <n v="60.32"/>
        <n v="356.02"/>
        <n v="68.789999999999992"/>
        <n v="158.36000000000001"/>
        <n v="89.38"/>
        <n v="26.03"/>
        <n v="1569.99"/>
        <n v="149.41"/>
        <n v="1344.23"/>
        <n v="714.22"/>
        <n v="435.09000000000003"/>
        <n v="16.27"/>
        <n v="960.45"/>
        <n v="487.8"/>
        <n v="253.03"/>
        <n v="1307.43"/>
        <n v="81.55"/>
        <n v="406.35"/>
        <n v="659.99"/>
        <n v="23.700000000000003"/>
        <n v="119.55"/>
        <n v="96.07"/>
        <n v="174.52"/>
        <n v="564.63"/>
        <n v="265.54000000000002"/>
        <n v="918.36"/>
        <n v="72.089999999999989"/>
        <n v="574.71"/>
        <n v="400.81"/>
        <n v="19.420000000000002"/>
        <n v="1098.0899999999999"/>
        <n v="270.23"/>
        <n v="18.96"/>
        <n v="444.35"/>
        <n v="19.05"/>
        <n v="165.87"/>
        <n v="71.78"/>
        <n v="200.65"/>
        <n v="2505.6799999999998"/>
        <n v="67.989999999999995"/>
        <n v="30.96"/>
        <n v="54"/>
        <n v="308.97000000000003"/>
        <n v="195.4"/>
        <n v="192.53"/>
        <n v="152.89000000000001"/>
        <n v="24.910000000000004"/>
        <n v="34.299999999999997"/>
        <n v="171.42000000000002"/>
        <n v="81.05"/>
        <n v="33.64"/>
        <n v="1364.18"/>
        <n v="1665.32"/>
        <n v="117.17"/>
        <n v="621.09"/>
        <n v="1900.27"/>
        <n v="1818.48"/>
        <n v="1204.93"/>
        <n v="187.18"/>
        <n v="263.35000000000002"/>
        <n v="168.13"/>
        <n v="528.14"/>
        <n v="334.1"/>
        <n v="410.37"/>
        <n v="1772.93"/>
        <n v="442.5"/>
        <n v="396.85"/>
        <n v="2559.1499999999996"/>
        <n v="386.29"/>
        <n v="2167.1899999999996"/>
        <n v="1899.19"/>
        <n v="19164.850000000002"/>
        <n v="4229.2"/>
        <n v="776.06000000000006"/>
        <n v="644.28"/>
        <n v="4361.79"/>
        <n v="1642.4"/>
        <n v="826.08"/>
        <n v="3854.1099999999997"/>
        <n v="368.37"/>
        <n v="3152.56"/>
        <n v="3047.12"/>
        <n v="4878.76"/>
        <n v="382.3"/>
        <n v="515.44000000000005"/>
        <n v="3041.0099999999998"/>
        <n v="29.92"/>
        <n v="128.69999999999999"/>
        <n v="1780.79"/>
        <n v="188.19"/>
        <n v="1237"/>
        <n v="492.22"/>
        <n v="75.069999999999993"/>
        <n v="27.990000000000002"/>
        <n v="2005.55"/>
        <n v="1531.65"/>
        <n v="1832.54"/>
        <n v="1040.3"/>
        <n v="652.51"/>
        <n v="1299.03"/>
        <n v="443.57"/>
        <n v="2946.79"/>
        <n v="235.48000000000002"/>
        <n v="148.67000000000002"/>
        <n v="3367.7999999999997"/>
        <n v="1270.31"/>
        <n v="352.31"/>
        <n v="49.35"/>
        <n v="291.14"/>
        <n v="911.71"/>
        <n v="112.33"/>
        <n v="685.16"/>
        <n v="20.350000000000001"/>
        <n v="6665.43"/>
        <n v="235.79"/>
        <n v="15272.89"/>
        <n v="2379.9299999999998"/>
        <n v="1279.73"/>
        <n v="1657.49"/>
        <n v="843.55"/>
        <n v="2470.65"/>
        <n v="29.05"/>
        <n v="458.97"/>
        <n v="2385.5499999999997"/>
        <n v="237.33"/>
        <n v="2273.0099999999998"/>
        <n v="9806.32"/>
        <n v="348.66"/>
        <n v="23.68"/>
        <n v="29.27"/>
        <n v="396.34"/>
        <n v="115.63"/>
        <n v="3900.9599999999996"/>
        <n v="418.2"/>
        <n v="2941.93"/>
        <n v="31.16"/>
        <n v="587.51"/>
        <n v="10093.369999999999"/>
        <n v="701.93"/>
        <n v="81.61"/>
        <m/>
        <n v="785.59"/>
      </sharedItems>
    </cacheField>
    <cacheField name="Dec-15" numFmtId="44">
      <sharedItems containsString="0" containsBlank="1" containsNumber="1" minValue="8.75" maxValue="313777.99"/>
    </cacheField>
    <cacheField name="Jan-16" numFmtId="44">
      <sharedItems containsString="0" containsBlank="1" containsNumber="1" minValue="8.75" maxValue="310795.33999999997"/>
    </cacheField>
    <cacheField name="Feb-16" numFmtId="0">
      <sharedItems containsString="0" containsBlank="1" containsNumber="1" minValue="8.75" maxValue="285297.62"/>
    </cacheField>
    <cacheField name="Mar-16" numFmtId="44">
      <sharedItems containsString="0" containsBlank="1" containsNumber="1" minValue="8.75" maxValue="307347.15999999997"/>
    </cacheField>
    <cacheField name="Apr-16" numFmtId="44">
      <sharedItems containsString="0" containsBlank="1" containsNumber="1" minValue="8.75" maxValue="329634.7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nald Patrick Hochbrueckner" refreshedDate="42501.609136226849" createdVersion="5" refreshedVersion="5" minRefreshableVersion="3" recordCount="909">
  <cacheSource type="worksheet">
    <worksheetSource name="Table1"/>
  </cacheSource>
  <cacheFields count="11">
    <cacheField name="Base" numFmtId="0">
      <sharedItems count="2">
        <s v="Camp Bullis"/>
        <s v="FSH"/>
      </sharedItems>
    </cacheField>
    <cacheField name="Contract Acct" numFmtId="167">
      <sharedItems/>
    </cacheField>
    <cacheField name="Premise" numFmtId="0">
      <sharedItems/>
    </cacheField>
    <cacheField name="Bus Partner" numFmtId="0">
      <sharedItems/>
    </cacheField>
    <cacheField name="MeterReadingUnit" numFmtId="0">
      <sharedItems/>
    </cacheField>
    <cacheField name="NumberForMobileDataEntry" numFmtId="0">
      <sharedItems/>
    </cacheField>
    <cacheField name="InstallationDate" numFmtId="0">
      <sharedItems containsNonDate="0" containsDate="1" containsString="0" containsBlank="1" minDate="1970-03-12T00:00:00" maxDate="2016-04-21T00:00:00"/>
    </cacheField>
    <cacheField name="Device #1" numFmtId="0">
      <sharedItems/>
    </cacheField>
    <cacheField name="Device #2" numFmtId="0">
      <sharedItems containsBlank="1"/>
    </cacheField>
    <cacheField name="Device #3" numFmtId="0">
      <sharedItems containsBlank="1"/>
    </cacheField>
    <cacheField name="AdvancedMeteringSystem" numFmtId="1">
      <sharedItems containsMixedTypes="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9">
  <r>
    <x v="0"/>
    <m/>
    <x v="0"/>
    <x v="0"/>
    <n v="105515018"/>
    <n v="4374467"/>
    <n v="4374467"/>
    <s v="US GOVT CAMP BULLIS"/>
    <s v="19540 FM 1535 #GSTA"/>
    <m/>
    <m/>
    <n v="502.14"/>
    <n v="518.62"/>
    <n v="467.1"/>
    <n v="446.81"/>
    <n v="410.39"/>
    <n v="411.76"/>
    <n v="485.98"/>
    <n v="517.25"/>
    <n v="489.62"/>
    <x v="0"/>
    <n v="430.68"/>
    <x v="0"/>
    <n v="659.88"/>
    <n v="639.35"/>
    <n v="558.48"/>
    <n v="512.74"/>
    <n v="413.02"/>
  </r>
  <r>
    <x v="1"/>
    <m/>
    <x v="0"/>
    <x v="0"/>
    <n v="105515018"/>
    <s v="2-333296"/>
    <s v="2-333296"/>
    <s v="US GOVT CAMP BULLIS"/>
    <s v="5100 CAMP BULLIS RD #9"/>
    <m/>
    <m/>
    <n v="262.02999999999997"/>
    <n v="193.51"/>
    <n v="145.18"/>
    <n v="273.49"/>
    <n v="281.75"/>
    <n v="217.38"/>
    <n v="309.38"/>
    <n v="321.17"/>
    <n v="317.93"/>
    <x v="1"/>
    <n v="265.42"/>
    <x v="1"/>
    <n v="266.20999999999998"/>
    <n v="213.65"/>
    <n v="242.31"/>
    <n v="244.52"/>
    <n v="247.11"/>
  </r>
  <r>
    <x v="2"/>
    <m/>
    <x v="0"/>
    <x v="0"/>
    <n v="105515018"/>
    <n v="4408116"/>
    <n v="4408116"/>
    <s v="US GOVT CAMP BULLIS"/>
    <s v="5100 CAMP BULLIS RD #1"/>
    <m/>
    <m/>
    <n v="8.75"/>
    <n v="8.75"/>
    <n v="8.75"/>
    <n v="8.75"/>
    <n v="8.75"/>
    <n v="8.75"/>
    <n v="8.75"/>
    <n v="8.75"/>
    <n v="8.75"/>
    <x v="2"/>
    <n v="8.75"/>
    <x v="2"/>
    <n v="8.75"/>
    <n v="8.75"/>
    <n v="8.75"/>
    <n v="8.75"/>
    <n v="8.75"/>
  </r>
  <r>
    <x v="3"/>
    <m/>
    <x v="0"/>
    <x v="0"/>
    <n v="105515018"/>
    <s v="2-723762"/>
    <s v="2-723762"/>
    <s v="US GOVT CAMP BULLIS"/>
    <s v="5100 CAMP BULLIS RD #WEL"/>
    <m/>
    <m/>
    <n v="8.75"/>
    <n v="8.75"/>
    <n v="8.75"/>
    <n v="8.75"/>
    <n v="8.75"/>
    <n v="8.75"/>
    <n v="8.75"/>
    <n v="8.75"/>
    <n v="8.75"/>
    <x v="2"/>
    <n v="8.75"/>
    <x v="2"/>
    <n v="8.75"/>
    <n v="8.75"/>
    <n v="8.75"/>
    <n v="8.75"/>
    <n v="8.75"/>
  </r>
  <r>
    <x v="4"/>
    <m/>
    <x v="0"/>
    <x v="0"/>
    <n v="105515018"/>
    <n v="4027306"/>
    <n v="4027306"/>
    <s v="US GOVT CAMP BULLIS"/>
    <s v="5257 CAMP BULLIS RD"/>
    <m/>
    <m/>
    <n v="8.75"/>
    <n v="8.75"/>
    <n v="8.75"/>
    <n v="8.75"/>
    <n v="8.75"/>
    <n v="8.75"/>
    <n v="8.75"/>
    <n v="8.75"/>
    <n v="8.75"/>
    <x v="2"/>
    <n v="8.75"/>
    <x v="2"/>
    <n v="8.75"/>
    <n v="8.75"/>
    <n v="8.75"/>
    <n v="8.75"/>
    <n v="8.75"/>
  </r>
  <r>
    <x v="5"/>
    <m/>
    <x v="0"/>
    <x v="0"/>
    <n v="105515018"/>
    <n v="4408476"/>
    <n v="4408476"/>
    <s v="US GOVT CAMP BULLIS"/>
    <s v="887 CMPBDUTY"/>
    <m/>
    <m/>
    <n v="24.75"/>
    <n v="24.75"/>
    <n v="64.75"/>
    <n v="48.75"/>
    <n v="24.75"/>
    <n v="24.75"/>
    <n v="175.45"/>
    <n v="109.12"/>
    <n v="195.51"/>
    <x v="3"/>
    <n v="41.84"/>
    <x v="3"/>
    <n v="16.75"/>
    <n v="105.93"/>
    <n v="148.22"/>
    <n v="41.87"/>
    <n v="59.24"/>
  </r>
  <r>
    <x v="6"/>
    <m/>
    <x v="0"/>
    <x v="0"/>
    <n v="105515018"/>
    <s v="2-793035"/>
    <s v="2-793035"/>
    <s v="US GOVT CAMP BULLIS"/>
    <s v="888 CMPBWILKERSON RD"/>
    <m/>
    <m/>
    <n v="112.75"/>
    <n v="266.14999999999998"/>
    <n v="236.69"/>
    <n v="198.19"/>
    <n v="119.13"/>
    <n v="78.63"/>
    <n v="197.14"/>
    <n v="48.06"/>
    <n v="273.64999999999998"/>
    <x v="4"/>
    <n v="126.96"/>
    <x v="4"/>
    <n v="143.5"/>
    <n v="98.73"/>
    <n v="303.81"/>
    <n v="416.68"/>
    <n v="250.03"/>
  </r>
  <r>
    <x v="7"/>
    <m/>
    <x v="0"/>
    <x v="0"/>
    <n v="105515018"/>
    <n v="4415531"/>
    <n v="4415531"/>
    <s v="US GOVT CAMP BULLIS"/>
    <s v="1120 CMPBALL AMERICAN"/>
    <m/>
    <m/>
    <n v="20.75"/>
    <n v="20.75"/>
    <n v="20.75"/>
    <n v="20.75"/>
    <n v="220.39"/>
    <n v="42.97"/>
    <n v="128.83000000000001"/>
    <n v="224.77"/>
    <n v="328.11"/>
    <x v="5"/>
    <n v="34.32"/>
    <x v="5"/>
    <n v="21.3"/>
    <n v="59.79"/>
    <n v="89.04"/>
    <n v="188.85"/>
    <n v="249.77"/>
  </r>
  <r>
    <x v="8"/>
    <m/>
    <x v="0"/>
    <x v="0"/>
    <n v="105515018"/>
    <n v="4008394"/>
    <n v="4008394"/>
    <s v="US GOVT CAMP BULLIS"/>
    <s v="1150 CMPBALL AMERICAN"/>
    <m/>
    <m/>
    <n v="16.75"/>
    <n v="36.61"/>
    <n v="242.01"/>
    <n v="48.37"/>
    <n v="99.41"/>
    <n v="89.71"/>
    <n v="92.71"/>
    <n v="88.67"/>
    <n v="334.55"/>
    <x v="6"/>
    <n v="27.47"/>
    <x v="6"/>
    <n v="20.75"/>
    <n v="137.18"/>
    <n v="188.73"/>
    <n v="155.34"/>
    <n v="136.53"/>
  </r>
  <r>
    <x v="9"/>
    <m/>
    <x v="0"/>
    <x v="0"/>
    <n v="105515018"/>
    <n v="4027033"/>
    <n v="4027033"/>
    <s v="US GOVT CAMP BULLIS"/>
    <s v="4998 CMPBNEW LEWIS VALLEY RD"/>
    <m/>
    <m/>
    <n v="8.75"/>
    <n v="8.75"/>
    <n v="8.75"/>
    <n v="8.75"/>
    <n v="8.75"/>
    <n v="8.75"/>
    <n v="8.75"/>
    <n v="8.75"/>
    <n v="8.75"/>
    <x v="2"/>
    <n v="8.75"/>
    <x v="2"/>
    <n v="8.75"/>
    <n v="8.75"/>
    <n v="8.75"/>
    <n v="8.75"/>
    <n v="8.75"/>
  </r>
  <r>
    <x v="10"/>
    <m/>
    <x v="0"/>
    <x v="0"/>
    <n v="105515018"/>
    <s v="2-845849"/>
    <s v="2-845849"/>
    <s v="US GOVT CAMP BULLIS"/>
    <s v="5000 CMPB NW MILITARY HWY"/>
    <m/>
    <m/>
    <n v="278.20999999999998"/>
    <n v="332.51"/>
    <n v="262.73"/>
    <n v="292.25"/>
    <n v="312.47000000000003"/>
    <n v="304.58999999999997"/>
    <n v="456.9"/>
    <n v="275.10000000000002"/>
    <n v="326.24"/>
    <x v="7"/>
    <n v="199.99"/>
    <x v="7"/>
    <n v="238.23"/>
    <n v="217.44"/>
    <n v="236.31"/>
    <n v="222.87"/>
    <n v="217.9"/>
  </r>
  <r>
    <x v="11"/>
    <m/>
    <x v="0"/>
    <x v="0"/>
    <n v="105515018"/>
    <n v="4008557"/>
    <n v="4008557"/>
    <s v="US GOVT CAMP BULLIS"/>
    <s v="5010 CMPBNW MILITARY HWY"/>
    <m/>
    <m/>
    <n v="859.99"/>
    <n v="649.32000000000005"/>
    <n v="641.58000000000004"/>
    <n v="708.23"/>
    <n v="815.17"/>
    <n v="750.83"/>
    <n v="1049.74"/>
    <n v="1105.6500000000001"/>
    <n v="1243.0899999999999"/>
    <x v="8"/>
    <n v="1212.55"/>
    <x v="8"/>
    <n v="1026.94"/>
    <n v="956"/>
    <n v="1043.95"/>
    <n v="886.89"/>
    <n v="1002.59"/>
  </r>
  <r>
    <x v="12"/>
    <m/>
    <x v="0"/>
    <x v="0"/>
    <n v="105515018"/>
    <n v="4409234"/>
    <n v="4409234"/>
    <s v="US GOVT CAMP BULLIS"/>
    <s v="5020 CMPBNW MILITARY HWY"/>
    <m/>
    <m/>
    <n v="528.39"/>
    <n v="514.35"/>
    <n v="480.49"/>
    <n v="482.04"/>
    <n v="589.67999999999995"/>
    <n v="621.02"/>
    <n v="827.95"/>
    <n v="802.39"/>
    <n v="989.78"/>
    <x v="9"/>
    <n v="624.41999999999996"/>
    <x v="9"/>
    <n v="598.71"/>
    <n v="483.9"/>
    <n v="533.41999999999996"/>
    <n v="509.26"/>
    <n v="566.46"/>
  </r>
  <r>
    <x v="13"/>
    <m/>
    <x v="0"/>
    <x v="0"/>
    <n v="105515018"/>
    <n v="4027983"/>
    <n v="4027983"/>
    <s v="US GOVT CAMP BULLIS"/>
    <s v="5050 CMPBWILKERSON RD"/>
    <m/>
    <m/>
    <n v="733.13"/>
    <n v="883.67"/>
    <n v="699.97"/>
    <n v="864.5"/>
    <n v="1420.17"/>
    <n v="1300.3499999999999"/>
    <n v="1774.53"/>
    <n v="1629.63"/>
    <n v="1927.78"/>
    <x v="10"/>
    <n v="1229.48"/>
    <x v="10"/>
    <n v="839.54"/>
    <n v="718.05"/>
    <n v="778.11"/>
    <n v="816.84"/>
    <n v="966.21"/>
  </r>
  <r>
    <x v="14"/>
    <m/>
    <x v="0"/>
    <x v="0"/>
    <n v="105515018"/>
    <n v="4008551"/>
    <n v="4008551"/>
    <s v="US GOVT CAMP BULLIS"/>
    <s v="5101 CMPBNW MILITARY HWY"/>
    <m/>
    <m/>
    <n v="298.08"/>
    <n v="327.22000000000003"/>
    <n v="310.76"/>
    <n v="290.41000000000003"/>
    <n v="254.6"/>
    <n v="279.22000000000003"/>
    <n v="413.15"/>
    <n v="416.31"/>
    <n v="497.84"/>
    <x v="11"/>
    <n v="295.81"/>
    <x v="11"/>
    <n v="349.69"/>
    <n v="320.93"/>
    <n v="280.19"/>
    <n v="200.63"/>
    <n v="214.39"/>
  </r>
  <r>
    <x v="15"/>
    <m/>
    <x v="0"/>
    <x v="0"/>
    <n v="105515018"/>
    <n v="4028110"/>
    <n v="4028110"/>
    <s v="US GOVT CAMP BULLIS"/>
    <s v="5105 CMPBNW MILITARY HWY"/>
    <m/>
    <m/>
    <n v="487.67"/>
    <n v="488.23"/>
    <n v="415.91"/>
    <n v="462.35"/>
    <n v="591.07000000000005"/>
    <n v="544.51"/>
    <n v="927.28"/>
    <n v="689.52"/>
    <n v="886.17"/>
    <x v="12"/>
    <n v="507.14"/>
    <x v="12"/>
    <n v="543.45000000000005"/>
    <n v="522.23"/>
    <n v="466.91"/>
    <n v="620.63"/>
    <n v="563.02"/>
  </r>
  <r>
    <x v="16"/>
    <m/>
    <x v="0"/>
    <x v="0"/>
    <n v="105515018"/>
    <n v="4027251"/>
    <n v="4027251"/>
    <s v="US GOVT CAMP BULLIS"/>
    <s v="5108 CMPBNW MILITARY HWY #TL"/>
    <m/>
    <m/>
    <n v="11.25"/>
    <n v="10.16"/>
    <n v="10.71"/>
    <n v="10.87"/>
    <n v="12.23"/>
    <n v="11.96"/>
    <n v="12.82"/>
    <n v="12.31"/>
    <n v="12.83"/>
    <x v="13"/>
    <n v="11.89"/>
    <x v="13"/>
    <n v="11.47"/>
    <n v="10.5"/>
    <n v="11.05"/>
    <n v="11.59"/>
    <n v="12.1"/>
  </r>
  <r>
    <x v="17"/>
    <m/>
    <x v="0"/>
    <x v="0"/>
    <n v="105515018"/>
    <n v="4091056"/>
    <n v="4091056"/>
    <s v="US GOVT CAMP BULLIS"/>
    <s v="5110 CMPBNW MILITARY HWY"/>
    <m/>
    <m/>
    <n v="8.75"/>
    <n v="8.75"/>
    <n v="8.75"/>
    <n v="8.75"/>
    <n v="8.75"/>
    <n v="8.75"/>
    <n v="8.75"/>
    <n v="8.75"/>
    <n v="8.75"/>
    <x v="2"/>
    <n v="8.75"/>
    <x v="2"/>
    <n v="8.75"/>
    <n v="8.75"/>
    <n v="8.75"/>
    <n v="8.75"/>
    <n v="8.84"/>
  </r>
  <r>
    <x v="18"/>
    <m/>
    <x v="0"/>
    <x v="0"/>
    <n v="105515018"/>
    <n v="4008370"/>
    <n v="4008370"/>
    <s v="US GOVT CAMP BULLIS"/>
    <s v="5113 CMPBWILKERSON RD"/>
    <m/>
    <m/>
    <n v="46.91"/>
    <n v="61.3"/>
    <n v="61.09"/>
    <n v="34.49"/>
    <n v="116.58"/>
    <n v="67.25"/>
    <n v="237.44"/>
    <n v="277.14999999999998"/>
    <n v="142.94"/>
    <x v="14"/>
    <n v="37.36"/>
    <x v="14"/>
    <n v="38.81"/>
    <n v="39.75"/>
    <n v="58.69"/>
    <n v="72.05"/>
    <n v="63.7"/>
  </r>
  <r>
    <x v="19"/>
    <m/>
    <x v="0"/>
    <x v="0"/>
    <n v="105515018"/>
    <s v="2-845835"/>
    <s v="2-845835"/>
    <s v="US GOVT CAMP BULLIS"/>
    <s v="5115 CMPBWILKERSON RD"/>
    <m/>
    <m/>
    <n v="132.33000000000001"/>
    <n v="134.4"/>
    <n v="124.84"/>
    <n v="110.26"/>
    <n v="110.4"/>
    <n v="193.54"/>
    <n v="300.05"/>
    <n v="324.74"/>
    <n v="398.51"/>
    <x v="15"/>
    <n v="237.08"/>
    <x v="15"/>
    <n v="159.16"/>
    <n v="58.87"/>
    <n v="63.85"/>
    <n v="56.79"/>
    <n v="62.77"/>
  </r>
  <r>
    <x v="20"/>
    <m/>
    <x v="0"/>
    <x v="0"/>
    <n v="105515018"/>
    <n v="4008388"/>
    <n v="4008388"/>
    <s v="US GOVT CAMP BULLIS"/>
    <s v="5116 CMPBWILKERSON RD #1"/>
    <m/>
    <m/>
    <n v="204.07"/>
    <n v="187.06"/>
    <n v="178.76"/>
    <n v="214.08"/>
    <n v="366.95"/>
    <n v="336.18"/>
    <n v="486.88"/>
    <n v="431.91"/>
    <n v="489.63"/>
    <x v="16"/>
    <n v="313.37"/>
    <x v="16"/>
    <n v="233.62"/>
    <n v="211.04"/>
    <n v="269.11"/>
    <n v="239.14"/>
    <n v="296.48"/>
  </r>
  <r>
    <x v="21"/>
    <m/>
    <x v="0"/>
    <x v="0"/>
    <n v="105515018"/>
    <s v="2-846171"/>
    <s v="2-846171"/>
    <s v="US GOVT CAMP BULLIS"/>
    <s v="5117 CMPBWILKERSON RD"/>
    <m/>
    <m/>
    <n v="144.15"/>
    <n v="149.18"/>
    <n v="141.26"/>
    <n v="151.1"/>
    <n v="268.24"/>
    <n v="273.94"/>
    <n v="432.69"/>
    <n v="432.49"/>
    <n v="499.1"/>
    <x v="17"/>
    <n v="280.06"/>
    <x v="17"/>
    <n v="159.37"/>
    <n v="135.76"/>
    <n v="142.43"/>
    <n v="124.86"/>
    <n v="200.5"/>
  </r>
  <r>
    <x v="22"/>
    <m/>
    <x v="0"/>
    <x v="0"/>
    <n v="105515018"/>
    <s v="2-813738"/>
    <s v="2-813738"/>
    <s v="US GOVT CAMP BULLIS"/>
    <s v="5120 CMPBWILKERSON RD"/>
    <m/>
    <m/>
    <n v="8.75"/>
    <n v="8.75"/>
    <n v="8.75"/>
    <n v="8.75"/>
    <n v="8.75"/>
    <n v="8.75"/>
    <n v="8.75"/>
    <n v="8.75"/>
    <n v="8.75"/>
    <x v="2"/>
    <n v="8.75"/>
    <x v="2"/>
    <n v="8.75"/>
    <n v="8.75"/>
    <n v="8.75"/>
    <n v="8.75"/>
    <n v="15.16"/>
  </r>
  <r>
    <x v="23"/>
    <m/>
    <x v="0"/>
    <x v="0"/>
    <n v="105515018"/>
    <n v="4027019"/>
    <n v="4027019"/>
    <s v="US GOVT CAMP BULLIS"/>
    <s v="5122 CMPBWILKERSON RD"/>
    <m/>
    <m/>
    <n v="8.75"/>
    <n v="8.75"/>
    <n v="8.75"/>
    <n v="8.75"/>
    <n v="8.75"/>
    <n v="8.75"/>
    <n v="8.75"/>
    <n v="8.75"/>
    <n v="8.75"/>
    <x v="2"/>
    <n v="8.75"/>
    <x v="2"/>
    <n v="8.75"/>
    <n v="8.75"/>
    <n v="8.75"/>
    <n v="8.75"/>
    <m/>
  </r>
  <r>
    <x v="24"/>
    <m/>
    <x v="0"/>
    <x v="0"/>
    <n v="105515018"/>
    <s v="2-793935"/>
    <s v="2-793935"/>
    <s v="US GOVT CAMP BULLIS"/>
    <s v="5123 CMPBWILKERSON RD"/>
    <m/>
    <m/>
    <n v="8.75"/>
    <n v="8.75"/>
    <n v="8.75"/>
    <n v="8.75"/>
    <n v="8.75"/>
    <n v="8.75"/>
    <n v="8.75"/>
    <n v="8.75"/>
    <n v="8.75"/>
    <x v="2"/>
    <n v="8.75"/>
    <x v="2"/>
    <n v="8.75"/>
    <n v="8.75"/>
    <n v="8.75"/>
    <n v="8.75"/>
    <n v="8.75"/>
  </r>
  <r>
    <x v="25"/>
    <m/>
    <x v="0"/>
    <x v="0"/>
    <n v="105515018"/>
    <n v="4028011"/>
    <n v="4028011"/>
    <s v="US GOVT CAMP BULLIS"/>
    <s v="5124 CMPBWILKERSON RD"/>
    <m/>
    <m/>
    <n v="44.49"/>
    <n v="36.880000000000003"/>
    <n v="60.99"/>
    <n v="68.41"/>
    <n v="105.06"/>
    <n v="97.34"/>
    <n v="92.24"/>
    <n v="69.58"/>
    <n v="88.52"/>
    <x v="18"/>
    <n v="103.62"/>
    <x v="18"/>
    <n v="97.15"/>
    <n v="75.81"/>
    <n v="78.709999999999994"/>
    <n v="86.25"/>
    <n v="159.30000000000001"/>
  </r>
  <r>
    <x v="26"/>
    <m/>
    <x v="0"/>
    <x v="0"/>
    <n v="105515018"/>
    <n v="4247497"/>
    <n v="4247497"/>
    <s v="US GOVT CAMP BULLIS"/>
    <s v="5132 CMPBWILKERSON RD"/>
    <m/>
    <m/>
    <n v="320.42"/>
    <n v="288.64999999999998"/>
    <n v="266.14"/>
    <n v="302.77999999999997"/>
    <n v="363.22"/>
    <n v="341.35"/>
    <n v="526.98"/>
    <n v="518.24"/>
    <n v="568.59"/>
    <x v="19"/>
    <n v="363.34"/>
    <x v="19"/>
    <n v="365.74"/>
    <n v="325.95999999999998"/>
    <n v="339.26"/>
    <n v="343.3"/>
    <n v="340.66"/>
  </r>
  <r>
    <x v="27"/>
    <m/>
    <x v="0"/>
    <x v="0"/>
    <n v="105515018"/>
    <s v="2-847851"/>
    <s v="2-847851"/>
    <s v="US GOVT CAMP BULLIS"/>
    <s v="5147 CMPBDUTY #PSTA"/>
    <m/>
    <m/>
    <n v="8.75"/>
    <n v="8.75"/>
    <n v="8.75"/>
    <n v="8.75"/>
    <n v="8.75"/>
    <n v="8.75"/>
    <n v="8.75"/>
    <n v="8.75"/>
    <n v="8.75"/>
    <x v="2"/>
    <n v="8.75"/>
    <x v="2"/>
    <n v="8.75"/>
    <n v="8.75"/>
    <n v="8.75"/>
    <n v="8.75"/>
    <n v="8.75"/>
  </r>
  <r>
    <x v="28"/>
    <m/>
    <x v="0"/>
    <x v="0"/>
    <n v="105515018"/>
    <n v="4415848"/>
    <n v="4415848"/>
    <s v="US GOVT CAMP BULLIS"/>
    <s v="5204 CMPBDUTY"/>
    <m/>
    <m/>
    <n v="57.81"/>
    <n v="68.92"/>
    <n v="86.32"/>
    <n v="56.99"/>
    <n v="46.71"/>
    <n v="155.28"/>
    <n v="210.02"/>
    <n v="32.01"/>
    <n v="51.97"/>
    <x v="20"/>
    <n v="51.73"/>
    <x v="20"/>
    <n v="73.239999999999995"/>
    <n v="68.59"/>
    <n v="182.61"/>
    <n v="122.14"/>
    <n v="63.05"/>
  </r>
  <r>
    <x v="29"/>
    <m/>
    <x v="0"/>
    <x v="0"/>
    <n v="105515018"/>
    <n v="4307762"/>
    <n v="4307762"/>
    <s v="US GOVT CAMP BULLIS"/>
    <s v="5219 CMPBDUTY #1"/>
    <m/>
    <m/>
    <n v="60.75"/>
    <n v="239.52"/>
    <n v="64.75"/>
    <n v="70.459999999999994"/>
    <n v="94.3"/>
    <n v="220.85"/>
    <n v="591.84"/>
    <n v="518.89"/>
    <n v="549.26"/>
    <x v="21"/>
    <n v="92.28"/>
    <x v="21"/>
    <n v="173.43"/>
    <n v="165.49"/>
    <n v="81.650000000000006"/>
    <n v="60.75"/>
    <n v="152.49"/>
  </r>
  <r>
    <x v="30"/>
    <m/>
    <x v="0"/>
    <x v="0"/>
    <n v="105515018"/>
    <n v="4027255"/>
    <n v="4027255"/>
    <s v="US GOVT CAMP BULLIS"/>
    <s v="5235 CMPBDUTY"/>
    <m/>
    <m/>
    <n v="27.52"/>
    <n v="52.34"/>
    <n v="39.26"/>
    <n v="21.43"/>
    <n v="29.22"/>
    <n v="23.18"/>
    <n v="61.04"/>
    <n v="42.99"/>
    <n v="44.95"/>
    <x v="22"/>
    <n v="13.13"/>
    <x v="22"/>
    <n v="88.36"/>
    <n v="125.71"/>
    <n v="20.3"/>
    <n v="22.72"/>
    <n v="20.47"/>
  </r>
  <r>
    <x v="31"/>
    <m/>
    <x v="0"/>
    <x v="0"/>
    <n v="105515018"/>
    <n v="4347336"/>
    <n v="4347336"/>
    <s v="US GOVT CAMP BULLIS"/>
    <s v="5237 CMPBDUTY"/>
    <m/>
    <m/>
    <n v="332.66"/>
    <n v="562.62"/>
    <n v="279.57"/>
    <n v="187.41"/>
    <n v="241.49"/>
    <n v="312.32"/>
    <n v="643.77"/>
    <n v="703.25"/>
    <n v="810.31"/>
    <x v="23"/>
    <n v="179.28"/>
    <x v="23"/>
    <n v="255.93"/>
    <n v="347.71"/>
    <n v="146.21"/>
    <n v="219.83"/>
    <n v="241.69"/>
  </r>
  <r>
    <x v="32"/>
    <m/>
    <x v="0"/>
    <x v="0"/>
    <n v="105515018"/>
    <n v="4336361"/>
    <n v="4336361"/>
    <s v="US GOVT CAMP BULLIS"/>
    <s v="5252 CMPBDUTY"/>
    <m/>
    <m/>
    <n v="100.93"/>
    <n v="329.08"/>
    <n v="309.32"/>
    <n v="221.27"/>
    <n v="99.41"/>
    <n v="316.3"/>
    <n v="657.39"/>
    <n v="331.68"/>
    <n v="662.97"/>
    <x v="24"/>
    <n v="137.47"/>
    <x v="24"/>
    <n v="135.99"/>
    <n v="215.21"/>
    <n v="310.88"/>
    <n v="198.23"/>
    <n v="227.78"/>
  </r>
  <r>
    <x v="33"/>
    <m/>
    <x v="0"/>
    <x v="0"/>
    <n v="105515018"/>
    <n v="4293964"/>
    <n v="4293964"/>
    <s v="US GOVT CAMP BULLIS"/>
    <s v="5266 CMPBDUTY"/>
    <m/>
    <m/>
    <n v="372.41"/>
    <n v="562.62"/>
    <n v="213.47"/>
    <n v="228.45"/>
    <n v="117.85"/>
    <n v="123.14"/>
    <n v="650.14"/>
    <n v="619.35"/>
    <n v="924.25"/>
    <x v="25"/>
    <n v="305.38"/>
    <x v="25"/>
    <n v="92.86"/>
    <n v="242.19"/>
    <n v="374.08"/>
    <n v="224.02"/>
    <n v="179.9"/>
  </r>
  <r>
    <x v="34"/>
    <m/>
    <x v="0"/>
    <x v="0"/>
    <n v="105515018"/>
    <n v="4441933"/>
    <n v="4441933"/>
    <s v="US GOVT CAMP BULLIS"/>
    <s v="5283 CMPBDUTY"/>
    <m/>
    <m/>
    <n v="178.04"/>
    <n v="337.5"/>
    <n v="302.91000000000003"/>
    <n v="198.39"/>
    <n v="102.82"/>
    <n v="180.87"/>
    <n v="248.76"/>
    <n v="276.81"/>
    <n v="326.91000000000003"/>
    <x v="26"/>
    <n v="113.72"/>
    <x v="26"/>
    <n v="166.03"/>
    <n v="130.38999999999999"/>
    <n v="146.43"/>
    <n v="63.39"/>
    <n v="134.88999999999999"/>
  </r>
  <r>
    <x v="35"/>
    <m/>
    <x v="0"/>
    <x v="0"/>
    <n v="105515018"/>
    <n v="4027034"/>
    <n v="4027034"/>
    <s v="US GOVT CAMP BULLIS"/>
    <s v="5296 CMPBDUTY"/>
    <m/>
    <m/>
    <n v="66.55"/>
    <n v="67.83"/>
    <n v="216.66"/>
    <n v="90.57"/>
    <n v="42.16"/>
    <n v="85.3"/>
    <n v="100.35"/>
    <n v="66.17"/>
    <n v="79.7"/>
    <x v="27"/>
    <n v="24.75"/>
    <x v="27"/>
    <n v="32.69"/>
    <n v="25.12"/>
    <n v="61.46"/>
    <n v="82.49"/>
    <n v="46.04"/>
  </r>
  <r>
    <x v="36"/>
    <m/>
    <x v="0"/>
    <x v="0"/>
    <n v="105515018"/>
    <n v="4574590"/>
    <n v="4574590"/>
    <s v="US GOVT CAMP BULLIS"/>
    <s v="5298 CMPBDUTY"/>
    <m/>
    <m/>
    <n v="29.76"/>
    <n v="34.76"/>
    <n v="32.75"/>
    <n v="28.29"/>
    <n v="64.97"/>
    <n v="43.65"/>
    <n v="71.489999999999995"/>
    <n v="39.99"/>
    <n v="147.86000000000001"/>
    <x v="28"/>
    <n v="27.68"/>
    <x v="28"/>
    <n v="28.79"/>
    <n v="20.75"/>
    <n v="44.46"/>
    <n v="37.35"/>
    <n v="59.99"/>
  </r>
  <r>
    <x v="37"/>
    <m/>
    <x v="0"/>
    <x v="0"/>
    <n v="105515018"/>
    <n v="4063589"/>
    <n v="4063589"/>
    <s v="US GOVT CAMP BULLIS"/>
    <s v="5299 CMPBDUTY"/>
    <m/>
    <m/>
    <n v="66.45"/>
    <n v="80.86"/>
    <n v="74.540000000000006"/>
    <n v="43.47"/>
    <n v="73.2"/>
    <n v="65.5"/>
    <n v="85.56"/>
    <n v="12.98"/>
    <n v="32.07"/>
    <x v="29"/>
    <n v="28.9"/>
    <x v="29"/>
    <n v="32.75"/>
    <n v="32.75"/>
    <n v="36.75"/>
    <n v="24.88"/>
    <n v="32.75"/>
  </r>
  <r>
    <x v="38"/>
    <m/>
    <x v="0"/>
    <x v="0"/>
    <n v="105515018"/>
    <n v="4574591"/>
    <n v="4574591"/>
    <s v="US GOVT CAMP BULLIS"/>
    <s v="5300 CMPBDUTY #5300"/>
    <m/>
    <m/>
    <n v="178.84"/>
    <n v="186.76"/>
    <n v="136.71"/>
    <n v="202.18"/>
    <n v="24.5"/>
    <n v="74.23"/>
    <n v="203.45"/>
    <n v="123.09"/>
    <n v="186.7"/>
    <x v="30"/>
    <n v="29.67"/>
    <x v="30"/>
    <n v="41.14"/>
    <n v="44.6"/>
    <n v="31.28"/>
    <n v="42.35"/>
    <n v="55.07"/>
  </r>
  <r>
    <x v="39"/>
    <m/>
    <x v="0"/>
    <x v="0"/>
    <n v="105515018"/>
    <n v="4027168"/>
    <n v="4027168"/>
    <s v="US GOVT CAMP BULLIS"/>
    <s v="5311 CMPBDUTY #5311"/>
    <m/>
    <m/>
    <n v="348.76"/>
    <n v="686.93"/>
    <n v="530.04999999999995"/>
    <n v="553.25"/>
    <n v="386.33"/>
    <n v="486.99"/>
    <n v="862.81"/>
    <n v="897.44"/>
    <n v="761.23"/>
    <x v="31"/>
    <n v="570.17999999999995"/>
    <x v="31"/>
    <n v="108.75"/>
    <n v="108.75"/>
    <n v="108.75"/>
    <n v="112.85"/>
    <n v="163.01"/>
  </r>
  <r>
    <x v="40"/>
    <m/>
    <x v="0"/>
    <x v="0"/>
    <n v="105515018"/>
    <n v="4293999"/>
    <n v="4293999"/>
    <s v="US GOVT CAMP BULLIS"/>
    <s v="5324 CMPBDUTY #1"/>
    <m/>
    <m/>
    <n v="336.63"/>
    <n v="779.59"/>
    <n v="564.65"/>
    <n v="425.42"/>
    <n v="463.18"/>
    <n v="677.78"/>
    <n v="1217.17"/>
    <n v="1243.3499999999999"/>
    <n v="1324.35"/>
    <x v="32"/>
    <n v="802.03"/>
    <x v="32"/>
    <n v="324.58999999999997"/>
    <n v="254.37"/>
    <n v="475.34"/>
    <n v="257.41000000000003"/>
    <n v="324.08"/>
  </r>
  <r>
    <x v="41"/>
    <m/>
    <x v="0"/>
    <x v="0"/>
    <n v="105515018"/>
    <n v="4294015"/>
    <n v="4294015"/>
    <s v="US GOVT CAMP BULLIS"/>
    <s v="5335 CMPBDUTY #5335"/>
    <m/>
    <m/>
    <n v="185.6"/>
    <n v="359.03"/>
    <n v="267.17"/>
    <n v="224.75"/>
    <n v="254.28"/>
    <n v="224.75"/>
    <n v="793.94"/>
    <n v="442.23"/>
    <n v="813.35"/>
    <x v="33"/>
    <n v="204.51"/>
    <x v="33"/>
    <n v="234.48"/>
    <n v="234.07"/>
    <n v="175.76"/>
    <n v="102.94"/>
    <n v="258.16000000000003"/>
  </r>
  <r>
    <x v="42"/>
    <m/>
    <x v="0"/>
    <x v="0"/>
    <n v="105515018"/>
    <n v="4088372"/>
    <n v="4088372"/>
    <s v="US GOVT CAMP BULLIS"/>
    <s v="5344 CMPBDUTY #5344"/>
    <m/>
    <m/>
    <n v="91.88"/>
    <n v="390.16"/>
    <n v="176.49"/>
    <n v="201.66"/>
    <n v="246.82"/>
    <n v="182.25"/>
    <n v="662.51"/>
    <n v="642.74"/>
    <n v="728.22"/>
    <x v="34"/>
    <n v="169.2"/>
    <x v="34"/>
    <n v="232.97"/>
    <n v="304.8"/>
    <n v="219.01"/>
    <n v="74.459999999999994"/>
    <n v="118.52"/>
  </r>
  <r>
    <x v="43"/>
    <m/>
    <x v="0"/>
    <x v="0"/>
    <n v="105515018"/>
    <n v="4441939"/>
    <n v="4441939"/>
    <s v="US GOVT CAMP BULLIS"/>
    <s v="5354 CMPBDUTY #5354"/>
    <m/>
    <m/>
    <n v="45.48"/>
    <n v="204.97"/>
    <n v="147.88"/>
    <n v="98.68"/>
    <n v="111.04"/>
    <n v="94.76"/>
    <n v="334.35"/>
    <n v="250.79"/>
    <n v="376.06"/>
    <x v="35"/>
    <n v="86.5"/>
    <x v="35"/>
    <n v="117.32"/>
    <n v="116.18"/>
    <n v="141.15"/>
    <n v="50.27"/>
    <n v="68.77"/>
  </r>
  <r>
    <x v="44"/>
    <m/>
    <x v="0"/>
    <x v="0"/>
    <n v="105515018"/>
    <n v="4274573"/>
    <n v="4274573"/>
    <s v="US GOVT CAMP BULLIS"/>
    <s v="5358 CMPBDUTY #5358"/>
    <m/>
    <m/>
    <n v="119.81"/>
    <n v="135.28"/>
    <n v="90.04"/>
    <n v="135.4"/>
    <n v="159.53"/>
    <n v="164.85"/>
    <n v="353.91"/>
    <n v="243.18"/>
    <n v="287.86"/>
    <x v="36"/>
    <n v="124.75"/>
    <x v="36"/>
    <n v="69.38"/>
    <n v="50.64"/>
    <n v="84.2"/>
    <n v="57.91"/>
    <n v="90.7"/>
  </r>
  <r>
    <x v="45"/>
    <m/>
    <x v="0"/>
    <x v="0"/>
    <n v="105515018"/>
    <n v="4383013"/>
    <n v="4383013"/>
    <s v="US GOVT CAMP BULLIS"/>
    <s v="5367 CMPBDUTY #5367"/>
    <m/>
    <m/>
    <n v="287.94"/>
    <n v="285.97000000000003"/>
    <n v="280.82"/>
    <n v="274.24"/>
    <n v="336.95"/>
    <n v="315.85000000000002"/>
    <n v="382.71"/>
    <n v="392.06"/>
    <n v="487.79"/>
    <x v="37"/>
    <n v="344.62"/>
    <x v="37"/>
    <n v="340.75"/>
    <n v="267.45"/>
    <n v="323.19"/>
    <n v="297.64"/>
    <n v="340.45"/>
  </r>
  <r>
    <x v="46"/>
    <m/>
    <x v="0"/>
    <x v="0"/>
    <n v="105515018"/>
    <s v="2-729436"/>
    <s v="2-729436"/>
    <s v="US GOVT CAMP BULLIS"/>
    <s v="5380 CMPBDUTY #5380"/>
    <m/>
    <m/>
    <n v="42"/>
    <n v="27.38"/>
    <n v="65.349999999999994"/>
    <n v="39.31"/>
    <n v="115.3"/>
    <n v="79.510000000000005"/>
    <n v="121.68"/>
    <n v="105.36"/>
    <n v="46.65"/>
    <x v="38"/>
    <n v="28.25"/>
    <x v="38"/>
    <n v="67.12"/>
    <n v="71.84"/>
    <n v="86.19"/>
    <n v="41.79"/>
    <n v="24.75"/>
  </r>
  <r>
    <x v="47"/>
    <m/>
    <x v="0"/>
    <x v="0"/>
    <n v="105515018"/>
    <n v="4583501"/>
    <n v="4583501"/>
    <s v="US GOVT CAMP BULLIS"/>
    <s v="5382 CMPBDUTY #5382"/>
    <m/>
    <m/>
    <n v="25.72"/>
    <n v="48.73"/>
    <n v="44.66"/>
    <n v="51.06"/>
    <n v="64.38"/>
    <n v="65.98"/>
    <n v="139.81"/>
    <n v="43.65"/>
    <n v="59.16"/>
    <x v="39"/>
    <n v="44.75"/>
    <x v="39"/>
    <n v="94.26"/>
    <n v="72.25"/>
    <n v="32.75"/>
    <n v="32.75"/>
    <n v="74.95"/>
  </r>
  <r>
    <x v="48"/>
    <m/>
    <x v="0"/>
    <x v="0"/>
    <n v="105515018"/>
    <n v="4336056"/>
    <n v="4336056"/>
    <s v="US GOVT CAMP BULLIS"/>
    <s v="5384 CMPBDUTY #5384"/>
    <m/>
    <m/>
    <n v="24.75"/>
    <n v="40.21"/>
    <n v="24.14"/>
    <n v="35.97"/>
    <n v="69.040000000000006"/>
    <n v="24.15"/>
    <n v="151.85"/>
    <n v="32.75"/>
    <n v="39.74"/>
    <x v="40"/>
    <n v="24.75"/>
    <x v="40"/>
    <n v="45.91"/>
    <n v="24.75"/>
    <n v="24.75"/>
    <n v="24.75"/>
    <n v="33.68"/>
  </r>
  <r>
    <x v="49"/>
    <m/>
    <x v="0"/>
    <x v="0"/>
    <n v="105515018"/>
    <n v="4441938"/>
    <n v="4441938"/>
    <s v="US GOVT CAMP BULLIS"/>
    <s v="5390 CMPBDUTY"/>
    <m/>
    <m/>
    <n v="77.87"/>
    <n v="72.75"/>
    <n v="101.9"/>
    <n v="217.27"/>
    <n v="138.63999999999999"/>
    <n v="187.85"/>
    <n v="277.73"/>
    <n v="243.86"/>
    <n v="275.7"/>
    <x v="41"/>
    <n v="95.54"/>
    <x v="41"/>
    <n v="52.75"/>
    <n v="123.19"/>
    <n v="145.91"/>
    <n v="138.75"/>
    <n v="117.89"/>
  </r>
  <r>
    <x v="50"/>
    <m/>
    <x v="0"/>
    <x v="0"/>
    <n v="105515018"/>
    <n v="4028035"/>
    <n v="4028035"/>
    <s v="US GOVT CAMP BULLIS"/>
    <s v="6120 CMPBMCWILLIAMS RD #2"/>
    <m/>
    <m/>
    <n v="57.01"/>
    <n v="40.39"/>
    <n v="53.53"/>
    <n v="58.76"/>
    <n v="124.25"/>
    <n v="176.89"/>
    <n v="204.3"/>
    <n v="78.680000000000007"/>
    <n v="290.02"/>
    <x v="18"/>
    <n v="25.86"/>
    <x v="42"/>
    <n v="26.26"/>
    <n v="19.73"/>
    <n v="25.93"/>
    <n v="37.06"/>
    <n v="58.97"/>
  </r>
  <r>
    <x v="51"/>
    <m/>
    <x v="0"/>
    <x v="0"/>
    <n v="105515018"/>
    <s v="2-848014"/>
    <s v="2-848014"/>
    <s v="US GOVT CAMP BULLIS"/>
    <s v="6125 CMPBMCWILLIAMS RD"/>
    <m/>
    <m/>
    <n v="8.75"/>
    <n v="8.75"/>
    <n v="8.75"/>
    <n v="8.75"/>
    <n v="8.75"/>
    <n v="8.75"/>
    <n v="8.75"/>
    <n v="8.75"/>
    <n v="8.75"/>
    <x v="2"/>
    <n v="8.75"/>
    <x v="2"/>
    <n v="8.75"/>
    <n v="8.75"/>
    <n v="8.75"/>
    <n v="8.75"/>
    <n v="8.75"/>
  </r>
  <r>
    <x v="52"/>
    <m/>
    <x v="0"/>
    <x v="0"/>
    <n v="105515018"/>
    <n v="4373850"/>
    <n v="4583259"/>
    <s v="US GOVT CAMP BULLIS"/>
    <s v="6130 CMPBMARNE RD #1"/>
    <m/>
    <m/>
    <n v="1642.06"/>
    <n v="1983.74"/>
    <n v="1770.69"/>
    <n v="1545.38"/>
    <n v="1380.25"/>
    <n v="1495.14"/>
    <n v="1777.05"/>
    <n v="2240.91"/>
    <n v="2398.2600000000002"/>
    <x v="42"/>
    <n v="1891.81"/>
    <x v="43"/>
    <n v="1987.18"/>
    <n v="1839.37"/>
    <n v="1888.51"/>
    <n v="1905.24"/>
    <n v="1784.4"/>
  </r>
  <r>
    <x v="53"/>
    <m/>
    <x v="0"/>
    <x v="0"/>
    <n v="105515018"/>
    <n v="4409279"/>
    <n v="4409279"/>
    <s v="US GOVT CAMP BULLIS"/>
    <s v="6130 CMPBMARNE RD #2"/>
    <m/>
    <m/>
    <n v="873.23"/>
    <n v="1435.71"/>
    <n v="2404.36"/>
    <n v="790.64"/>
    <n v="949.18"/>
    <n v="686.38"/>
    <n v="1126.98"/>
    <n v="1414.72"/>
    <n v="1357.84"/>
    <x v="43"/>
    <n v="847.6"/>
    <x v="44"/>
    <n v="236.75"/>
    <n v="733.26"/>
    <n v="1281.29"/>
    <n v="328.39"/>
    <n v="818.44"/>
  </r>
  <r>
    <x v="54"/>
    <m/>
    <x v="0"/>
    <x v="0"/>
    <n v="105515018"/>
    <n v="4552713"/>
    <n v="4552713"/>
    <s v="US GOVT CAMP BULLIS"/>
    <s v="6134 CMPBMARNE RD #1"/>
    <m/>
    <m/>
    <n v="539.34"/>
    <n v="2422.34"/>
    <n v="2412.08"/>
    <n v="1061.48"/>
    <n v="565.49"/>
    <n v="312.32"/>
    <n v="1012.54"/>
    <n v="1728.29"/>
    <n v="1137.8800000000001"/>
    <x v="44"/>
    <n v="872.81"/>
    <x v="45"/>
    <n v="929.65"/>
    <n v="806.32"/>
    <n v="1597.76"/>
    <n v="441.1"/>
    <n v="1090.32"/>
  </r>
  <r>
    <x v="55"/>
    <m/>
    <x v="0"/>
    <x v="0"/>
    <n v="105515018"/>
    <n v="4552712"/>
    <n v="4552712"/>
    <s v="US GOVT CAMP BULLIS"/>
    <s v="6138 CMPBMARNE RD"/>
    <m/>
    <m/>
    <n v="312.79000000000002"/>
    <n v="1067.68"/>
    <n v="911.7"/>
    <n v="528.01"/>
    <n v="412.02"/>
    <n v="260.72000000000003"/>
    <n v="578.61"/>
    <n v="872.29"/>
    <n v="647.57000000000005"/>
    <x v="33"/>
    <n v="339"/>
    <x v="46"/>
    <n v="431.87"/>
    <n v="546.57000000000005"/>
    <n v="829.79"/>
    <n v="336.73"/>
    <n v="472.38"/>
  </r>
  <r>
    <x v="56"/>
    <m/>
    <x v="0"/>
    <x v="0"/>
    <n v="105515018"/>
    <n v="4027982"/>
    <n v="4027982"/>
    <s v="US GOVT CAMP BULLIS"/>
    <s v="6143 CMPBMARNE RD #1"/>
    <m/>
    <m/>
    <n v="1042.3499999999999"/>
    <n v="839.6"/>
    <n v="663.8"/>
    <n v="1071.29"/>
    <n v="1341.82"/>
    <n v="1278.68"/>
    <n v="1603.67"/>
    <n v="1817.65"/>
    <n v="1733.25"/>
    <x v="45"/>
    <n v="1275.96"/>
    <x v="47"/>
    <n v="1282.18"/>
    <n v="793.51"/>
    <n v="778.31"/>
    <n v="1032.6500000000001"/>
    <n v="857.48"/>
  </r>
  <r>
    <x v="57"/>
    <m/>
    <x v="0"/>
    <x v="0"/>
    <n v="105515018"/>
    <n v="4026610"/>
    <n v="4026610"/>
    <s v="US GOVT CAMP BULLIS"/>
    <s v="6143 CMPBMARNE RD #2"/>
    <m/>
    <m/>
    <n v="8.75"/>
    <n v="8.75"/>
    <n v="8.75"/>
    <n v="8.75"/>
    <n v="8.75"/>
    <n v="8.75"/>
    <n v="8.75"/>
    <n v="8.75"/>
    <n v="8.75"/>
    <x v="2"/>
    <n v="8.75"/>
    <x v="2"/>
    <n v="8.75"/>
    <n v="8.75"/>
    <n v="8.75"/>
    <n v="8.75"/>
    <n v="8.75"/>
  </r>
  <r>
    <x v="58"/>
    <m/>
    <x v="0"/>
    <x v="0"/>
    <n v="105515018"/>
    <n v="4027998"/>
    <n v="4027998"/>
    <s v="US GOVT CAMP BULLIS"/>
    <s v="6143 CMPBMARNE RD #3"/>
    <m/>
    <m/>
    <n v="730.14"/>
    <n v="2093.4699999999998"/>
    <n v="1849.57"/>
    <n v="1997.1"/>
    <n v="488.75"/>
    <n v="570.29"/>
    <n v="1441.7"/>
    <n v="1535.98"/>
    <n v="1151.6300000000001"/>
    <x v="46"/>
    <n v="721.5"/>
    <x v="48"/>
    <n v="1393.09"/>
    <n v="1829.03"/>
    <n v="1458.51"/>
    <n v="992.17"/>
    <n v="460.03"/>
  </r>
  <r>
    <x v="59"/>
    <m/>
    <x v="0"/>
    <x v="0"/>
    <n v="105515018"/>
    <n v="4027996"/>
    <n v="4027996"/>
    <s v="US GOVT CAMP BULLIS"/>
    <s v="6143 CMPBMARNE RD #4"/>
    <m/>
    <m/>
    <n v="2343.41"/>
    <n v="3126.66"/>
    <n v="2605.98"/>
    <n v="2309.75"/>
    <n v="1814.86"/>
    <n v="1765.75"/>
    <n v="2347.2399999999998"/>
    <n v="2831.16"/>
    <n v="3359.35"/>
    <x v="47"/>
    <n v="2205.08"/>
    <x v="49"/>
    <n v="2007.95"/>
    <n v="2660.38"/>
    <n v="2780.45"/>
    <n v="1544.94"/>
    <n v="1524.41"/>
  </r>
  <r>
    <x v="60"/>
    <m/>
    <x v="0"/>
    <x v="0"/>
    <n v="105515018"/>
    <n v="4027986"/>
    <n v="4027986"/>
    <s v="US GOVT CAMP BULLIS"/>
    <s v="6143 CMPBMARNE RD #5"/>
    <m/>
    <m/>
    <n v="3016.51"/>
    <n v="4437.03"/>
    <n v="3148.3"/>
    <n v="2963.18"/>
    <n v="1766.79"/>
    <n v="1755.95"/>
    <n v="2496.0500000000002"/>
    <n v="3521.57"/>
    <n v="3684.82"/>
    <x v="48"/>
    <n v="2164.12"/>
    <x v="50"/>
    <n v="1977.38"/>
    <n v="3372.91"/>
    <n v="3077.87"/>
    <n v="2102.7600000000002"/>
    <n v="1695.91"/>
  </r>
  <r>
    <x v="61"/>
    <m/>
    <x v="0"/>
    <x v="0"/>
    <n v="105515018"/>
    <n v="4027172"/>
    <n v="4027172"/>
    <s v="US GOVT CAMP BULLIS"/>
    <s v="6144 CMPBMARNE RD #WELL"/>
    <m/>
    <m/>
    <n v="28.95"/>
    <n v="45.92"/>
    <n v="34.96"/>
    <n v="34.21"/>
    <n v="17.260000000000002"/>
    <n v="11.48"/>
    <n v="16.2"/>
    <n v="16.54"/>
    <n v="16.809999999999999"/>
    <x v="49"/>
    <n v="17.12"/>
    <x v="51"/>
    <n v="21.11"/>
    <n v="31.35"/>
    <n v="14.67"/>
    <n v="9.31"/>
    <n v="15.16"/>
  </r>
  <r>
    <x v="62"/>
    <m/>
    <x v="0"/>
    <x v="0"/>
    <n v="105515018"/>
    <s v="2-732139"/>
    <s v="2-732139"/>
    <s v="US GOVT CAMP BULLIS"/>
    <s v="5901 CMPBALL AMERICAN"/>
    <m/>
    <m/>
    <n v="163.43"/>
    <n v="210.77"/>
    <n v="204.27"/>
    <n v="201.88"/>
    <n v="101.98"/>
    <n v="115.29"/>
    <n v="182.6"/>
    <n v="203.84"/>
    <n v="240.1"/>
    <x v="50"/>
    <n v="123.28"/>
    <x v="18"/>
    <n v="125.91"/>
    <n v="105.84"/>
    <n v="85.03"/>
    <n v="46.5"/>
    <n v="37.49"/>
  </r>
  <r>
    <x v="63"/>
    <m/>
    <x v="0"/>
    <x v="0"/>
    <n v="105515018"/>
    <n v="4415849"/>
    <n v="4415849"/>
    <s v="US GOVT CAMP BULLIS"/>
    <s v="5902 CMPBALL AMERICAN"/>
    <m/>
    <m/>
    <n v="33.33"/>
    <n v="37.31"/>
    <n v="38.880000000000003"/>
    <n v="84.92"/>
    <n v="83.64"/>
    <n v="131.41"/>
    <n v="206.44"/>
    <n v="222.04"/>
    <n v="248.06"/>
    <x v="51"/>
    <n v="163"/>
    <x v="52"/>
    <n v="82.57"/>
    <n v="70.02"/>
    <n v="97.8"/>
    <n v="116.94"/>
    <n v="129.94999999999999"/>
  </r>
  <r>
    <x v="64"/>
    <m/>
    <x v="0"/>
    <x v="0"/>
    <n v="105515018"/>
    <n v="4441830"/>
    <n v="4441830"/>
    <s v="US GOVT CAMP BULLIS"/>
    <s v="5903 CMPBALL AMERICAN"/>
    <m/>
    <m/>
    <n v="8.75"/>
    <n v="8.75"/>
    <n v="8.75"/>
    <n v="8.75"/>
    <n v="8.75"/>
    <n v="8.75"/>
    <n v="8.75"/>
    <n v="8.75"/>
    <n v="8.75"/>
    <x v="2"/>
    <n v="8.75"/>
    <x v="2"/>
    <n v="8.75"/>
    <n v="8.75"/>
    <n v="8.75"/>
    <n v="8.75"/>
    <n v="8.75"/>
  </r>
  <r>
    <x v="65"/>
    <m/>
    <x v="0"/>
    <x v="0"/>
    <n v="105515018"/>
    <n v="4027031"/>
    <n v="4027031"/>
    <s v="US GOVT CAMP BULLIS"/>
    <s v="5904 CMPBALL AMERICAN"/>
    <m/>
    <m/>
    <n v="22.24"/>
    <n v="20"/>
    <n v="30.77"/>
    <n v="33.65"/>
    <n v="30.29"/>
    <n v="18.59"/>
    <n v="100.35"/>
    <n v="144.57"/>
    <n v="164.82"/>
    <x v="52"/>
    <n v="63.42"/>
    <x v="28"/>
    <n v="22.47"/>
    <n v="19.36"/>
    <n v="18.87"/>
    <n v="19.13"/>
    <n v="17.670000000000002"/>
  </r>
  <r>
    <x v="66"/>
    <m/>
    <x v="0"/>
    <x v="0"/>
    <n v="105515018"/>
    <s v="2-847321"/>
    <s v="2-847321"/>
    <s v="US GOVT CAMP BULLIS"/>
    <s v="5905 CMPBALL AMERICAN"/>
    <m/>
    <m/>
    <n v="8.75"/>
    <n v="8.75"/>
    <n v="8.75"/>
    <n v="8.75"/>
    <n v="8.75"/>
    <n v="8.75"/>
    <n v="8.75"/>
    <n v="8.75"/>
    <n v="8.75"/>
    <x v="2"/>
    <n v="8.75"/>
    <x v="2"/>
    <n v="8.75"/>
    <n v="8.75"/>
    <n v="8.75"/>
    <n v="8.75"/>
    <n v="8.75"/>
  </r>
  <r>
    <x v="67"/>
    <m/>
    <x v="0"/>
    <x v="0"/>
    <n v="105515018"/>
    <n v="4027032"/>
    <n v="4027032"/>
    <s v="US GOVT CAMP BULLIS"/>
    <s v="5906 CMPBALL AMERICAN"/>
    <m/>
    <m/>
    <n v="8.75"/>
    <n v="8.75"/>
    <n v="8.75"/>
    <n v="8.75"/>
    <n v="8.75"/>
    <n v="8.75"/>
    <n v="8.75"/>
    <n v="8.75"/>
    <n v="8.75"/>
    <x v="2"/>
    <n v="8.75"/>
    <x v="2"/>
    <n v="8.75"/>
    <n v="8.75"/>
    <n v="8.75"/>
    <n v="8.75"/>
    <n v="8.75"/>
  </r>
  <r>
    <x v="68"/>
    <m/>
    <x v="0"/>
    <x v="0"/>
    <n v="105515018"/>
    <n v="4415961"/>
    <n v="4415961"/>
    <s v="US GOVT CAMP BULLIS"/>
    <s v="5907 CMPBALL AMERICAN"/>
    <m/>
    <m/>
    <n v="8.75"/>
    <n v="8.75"/>
    <n v="8.75"/>
    <n v="8.75"/>
    <n v="8.75"/>
    <n v="8.75"/>
    <n v="8.75"/>
    <n v="8.75"/>
    <n v="8.75"/>
    <x v="2"/>
    <n v="8.75"/>
    <x v="2"/>
    <n v="8.75"/>
    <n v="8.75"/>
    <n v="8.75"/>
    <n v="8.75"/>
    <n v="8.75"/>
  </r>
  <r>
    <x v="69"/>
    <m/>
    <x v="0"/>
    <x v="0"/>
    <n v="105515018"/>
    <n v="4028032"/>
    <n v="4028032"/>
    <s v="US GOVT CAMP BULLIS"/>
    <s v="5920 CMPBWILKERSON RD #1"/>
    <m/>
    <m/>
    <n v="3072.54"/>
    <n v="2823.32"/>
    <n v="2727.22"/>
    <n v="4681.1099999999997"/>
    <n v="1251.01"/>
    <n v="2983.42"/>
    <n v="3282.4"/>
    <n v="3506.5"/>
    <n v="2722.99"/>
    <x v="53"/>
    <n v="2105.7800000000002"/>
    <x v="53"/>
    <n v="2784.6"/>
    <n v="2225.6"/>
    <n v="1821.15"/>
    <n v="2233.79"/>
    <n v="2852.72"/>
  </r>
  <r>
    <x v="70"/>
    <m/>
    <x v="0"/>
    <x v="0"/>
    <n v="105515018"/>
    <n v="4027220"/>
    <n v="4027220"/>
    <s v="US GOVT CAMP BULLIS"/>
    <s v="5920 CMPBWILKERSON RD #2"/>
    <m/>
    <m/>
    <n v="33.33"/>
    <n v="38.36"/>
    <n v="33.75"/>
    <n v="32.090000000000003"/>
    <n v="27.98"/>
    <n v="32.54"/>
    <n v="39.97"/>
    <n v="42.81"/>
    <n v="37.36"/>
    <x v="54"/>
    <n v="24.25"/>
    <x v="54"/>
    <n v="35.89"/>
    <n v="42.86"/>
    <n v="25.55"/>
    <n v="21.12"/>
    <n v="27.63"/>
  </r>
  <r>
    <x v="71"/>
    <m/>
    <x v="0"/>
    <x v="0"/>
    <n v="105515018"/>
    <n v="4375667"/>
    <n v="4375667"/>
    <s v="US GOVT CAMP BULLIS"/>
    <s v="5925 CMPBWILDERNESS RD #2"/>
    <m/>
    <m/>
    <n v="452.75"/>
    <n v="428.75"/>
    <n v="428.75"/>
    <n v="440.75"/>
    <n v="473.41"/>
    <n v="508.39"/>
    <n v="775.07"/>
    <n v="574.91999999999996"/>
    <n v="428.75"/>
    <x v="55"/>
    <n v="444.75"/>
    <x v="55"/>
    <n v="455.9"/>
    <n v="382.62"/>
    <n v="417.96"/>
    <n v="392.75"/>
    <n v="448.75"/>
  </r>
  <r>
    <x v="72"/>
    <m/>
    <x v="0"/>
    <x v="0"/>
    <n v="105515018"/>
    <n v="4574183"/>
    <n v="4574183"/>
    <s v="US GOVT CAMP BULLIS"/>
    <s v="6000 CMPBALL AMERICAN"/>
    <m/>
    <m/>
    <n v="499.27"/>
    <n v="723.95"/>
    <n v="669.06"/>
    <n v="462.35"/>
    <n v="198.86"/>
    <n v="157.54"/>
    <n v="437.6"/>
    <n v="342.25"/>
    <n v="315.97000000000003"/>
    <x v="56"/>
    <n v="137.25"/>
    <x v="18"/>
    <n v="80"/>
    <n v="83.92"/>
    <n v="593.49"/>
    <n v="328.39"/>
    <n v="352.89"/>
  </r>
  <r>
    <x v="73"/>
    <m/>
    <x v="0"/>
    <x v="0"/>
    <n v="105515018"/>
    <n v="4060505"/>
    <n v="4060505"/>
    <s v="US GOVT CAMP BULLIS"/>
    <s v="6000 CMPBALL AMERICAN #PLT"/>
    <m/>
    <m/>
    <n v="22.96"/>
    <n v="21.67"/>
    <n v="19.850000000000001"/>
    <n v="20.14"/>
    <n v="20.73"/>
    <n v="18.989999999999998"/>
    <n v="19.29"/>
    <n v="18.04"/>
    <n v="19.649999999999999"/>
    <x v="57"/>
    <n v="20.16"/>
    <x v="56"/>
    <n v="24.61"/>
    <n v="21.1"/>
    <n v="20.78"/>
    <n v="20.64"/>
    <n v="19.62"/>
  </r>
  <r>
    <x v="74"/>
    <m/>
    <x v="0"/>
    <x v="0"/>
    <n v="105515018"/>
    <s v="2-845312"/>
    <s v="2-845312"/>
    <s v="US GOVT CAMP BULLIS"/>
    <s v="6088 CMPBLAURIN HILL RD"/>
    <m/>
    <m/>
    <n v="11.34"/>
    <n v="8.75"/>
    <n v="14.81"/>
    <n v="10.14"/>
    <n v="8.75"/>
    <n v="8.75"/>
    <n v="9.65"/>
    <n v="9.9700000000000006"/>
    <n v="13.77"/>
    <x v="58"/>
    <n v="35.18"/>
    <x v="57"/>
    <n v="36.86"/>
    <n v="30.06"/>
    <n v="32.72"/>
    <n v="36.68"/>
    <n v="34.979999999999997"/>
  </r>
  <r>
    <x v="75"/>
    <m/>
    <x v="0"/>
    <x v="0"/>
    <n v="105515018"/>
    <n v="4028103"/>
    <n v="4028103"/>
    <s v="US GOVT CAMP BULLIS"/>
    <s v="6104 CMPBBULLIS RD"/>
    <m/>
    <m/>
    <n v="731.86"/>
    <n v="837.23"/>
    <n v="734.04"/>
    <n v="872.1"/>
    <n v="819.81"/>
    <n v="874.19"/>
    <n v="1230.0999999999999"/>
    <n v="1220.8699999999999"/>
    <n v="1402.51"/>
    <x v="59"/>
    <n v="870.16"/>
    <x v="58"/>
    <n v="848.75"/>
    <n v="806.32"/>
    <n v="812.91"/>
    <n v="716.64"/>
    <n v="731.91"/>
  </r>
  <r>
    <x v="76"/>
    <m/>
    <x v="0"/>
    <x v="0"/>
    <n v="105515018"/>
    <n v="4583486"/>
    <n v="4583486"/>
    <s v="US GOVT CAMP BULLIS"/>
    <s v="6104 CMPBBULLIS RD"/>
    <m/>
    <m/>
    <n v="93.87"/>
    <n v="35.83"/>
    <n v="34.4"/>
    <n v="34.299999999999997"/>
    <n v="37.909999999999997"/>
    <n v="35.369999999999997"/>
    <n v="37.58"/>
    <n v="33.6"/>
    <n v="37.18"/>
    <x v="60"/>
    <n v="36.5"/>
    <x v="59"/>
    <n v="48.45"/>
    <n v="34.44"/>
    <n v="29.19"/>
    <n v="28.66"/>
    <n v="26.97"/>
  </r>
  <r>
    <x v="77"/>
    <m/>
    <x v="0"/>
    <x v="0"/>
    <n v="105515018"/>
    <s v="2-845836"/>
    <s v="2-845836"/>
    <s v="US GOVT CAMP BULLIS"/>
    <s v="6105 CMPBBULLIS RD #1"/>
    <m/>
    <m/>
    <n v="8.75"/>
    <n v="8.75"/>
    <n v="8.75"/>
    <n v="8.75"/>
    <n v="8.75"/>
    <n v="8.75"/>
    <n v="8.75"/>
    <n v="8.75"/>
    <n v="8.75"/>
    <x v="2"/>
    <n v="8.75"/>
    <x v="2"/>
    <n v="8.75"/>
    <n v="8.75"/>
    <n v="8.75"/>
    <n v="8.75"/>
    <n v="8.75"/>
  </r>
  <r>
    <x v="78"/>
    <m/>
    <x v="0"/>
    <x v="0"/>
    <n v="105515018"/>
    <n v="4008539"/>
    <n v="4008539"/>
    <s v="US GOVT CAMP BULLIS"/>
    <s v="6105 CMPBBULLIS RD #2"/>
    <m/>
    <m/>
    <n v="8.75"/>
    <n v="8.75"/>
    <n v="8.75"/>
    <n v="8.75"/>
    <n v="8.75"/>
    <n v="8.75"/>
    <n v="8.75"/>
    <n v="8.75"/>
    <n v="8.75"/>
    <x v="2"/>
    <n v="8.75"/>
    <x v="2"/>
    <n v="8.75"/>
    <n v="8.75"/>
    <n v="8.75"/>
    <n v="8.75"/>
    <n v="8.75"/>
  </r>
  <r>
    <x v="79"/>
    <m/>
    <x v="0"/>
    <x v="0"/>
    <n v="105515018"/>
    <n v="4088822"/>
    <n v="4088822"/>
    <s v="US GOVT CAMP BULLIS"/>
    <s v="6107 CMPBBULLIS RD"/>
    <m/>
    <m/>
    <n v="400.23"/>
    <n v="604.23"/>
    <n v="448.96"/>
    <n v="560.84"/>
    <n v="574.02"/>
    <n v="492.9"/>
    <n v="734"/>
    <n v="884.03"/>
    <n v="963.4"/>
    <x v="61"/>
    <n v="667.52"/>
    <x v="60"/>
    <n v="541.9"/>
    <n v="592.89"/>
    <n v="500.67"/>
    <n v="345.08"/>
    <n v="398.23"/>
  </r>
  <r>
    <x v="80"/>
    <m/>
    <x v="0"/>
    <x v="0"/>
    <n v="105515018"/>
    <n v="4027037"/>
    <n v="4027037"/>
    <s v="US GOVT CAMP BULLIS"/>
    <s v="6110 CMPBBULLIS RD #1"/>
    <m/>
    <m/>
    <n v="275.33999999999997"/>
    <n v="284.64999999999998"/>
    <n v="272.48"/>
    <n v="305.33"/>
    <n v="315.49"/>
    <n v="308.61"/>
    <n v="447.71"/>
    <n v="438.18"/>
    <n v="481.57"/>
    <x v="62"/>
    <n v="290.79000000000002"/>
    <x v="61"/>
    <n v="275.24"/>
    <n v="235.56"/>
    <n v="271.76"/>
    <n v="300.79000000000002"/>
    <n v="343.64"/>
  </r>
  <r>
    <x v="81"/>
    <m/>
    <x v="0"/>
    <x v="0"/>
    <n v="105515018"/>
    <n v="4026741"/>
    <n v="4026741"/>
    <s v="US GOVT CAMP BULLIS"/>
    <s v="6111 CMPBBULLIS RD"/>
    <m/>
    <m/>
    <n v="8.75"/>
    <n v="8.75"/>
    <n v="8.75"/>
    <n v="8.75"/>
    <n v="8.75"/>
    <n v="8.75"/>
    <n v="8.75"/>
    <n v="8.75"/>
    <n v="8.75"/>
    <x v="2"/>
    <n v="8.75"/>
    <x v="2"/>
    <n v="8.75"/>
    <n v="8.75"/>
    <n v="8.75"/>
    <n v="8.75"/>
    <n v="8.75"/>
  </r>
  <r>
    <x v="82"/>
    <m/>
    <x v="0"/>
    <x v="0"/>
    <n v="105515018"/>
    <n v="4007241"/>
    <n v="4007241"/>
    <s v="US GOVT CAMP BULLIS"/>
    <s v="6118 CMPBMARNE RD #SLS"/>
    <m/>
    <m/>
    <n v="150.41"/>
    <n v="120.02"/>
    <n v="38.14"/>
    <n v="20.88"/>
    <n v="54.14"/>
    <n v="49.12"/>
    <n v="60.85"/>
    <n v="71.28"/>
    <n v="70.3"/>
    <x v="63"/>
    <n v="59.99"/>
    <x v="62"/>
    <n v="48.92"/>
    <n v="51.01"/>
    <n v="113.3"/>
    <n v="119.32"/>
    <n v="115.84"/>
  </r>
  <r>
    <x v="83"/>
    <m/>
    <x v="0"/>
    <x v="0"/>
    <n v="105515018"/>
    <n v="4294228"/>
    <n v="4294228"/>
    <s v="US GOVT CAMP BULLIS"/>
    <s v="6120 CMPBMCWILLIAMS RD #4"/>
    <m/>
    <m/>
    <n v="631.11"/>
    <n v="652.49"/>
    <n v="527.46"/>
    <n v="437.74"/>
    <n v="68.75"/>
    <n v="239.23"/>
    <n v="671.46"/>
    <n v="451.31"/>
    <n v="483.79"/>
    <x v="64"/>
    <n v="367.98"/>
    <x v="63"/>
    <n v="401.84"/>
    <n v="303.06"/>
    <n v="407.83"/>
    <n v="382.66"/>
    <n v="472.38"/>
  </r>
  <r>
    <x v="84"/>
    <m/>
    <x v="0"/>
    <x v="0"/>
    <n v="105515018"/>
    <n v="4409430"/>
    <n v="4409430"/>
    <s v="US GOVT CAMP BULLIS"/>
    <s v="6120 CMPBMCWILLIAMS RD #1"/>
    <m/>
    <m/>
    <n v="6130"/>
    <n v="5333.72"/>
    <n v="5342.04"/>
    <n v="6112.32"/>
    <n v="7370.23"/>
    <n v="6904.66"/>
    <n v="9201.2099999999991"/>
    <n v="8464.66"/>
    <n v="9595.9"/>
    <x v="65"/>
    <n v="6708.06"/>
    <x v="64"/>
    <n v="6894.23"/>
    <n v="5316.31"/>
    <n v="5874.45"/>
    <n v="6456.24"/>
    <n v="6844.13"/>
  </r>
  <r>
    <x v="85"/>
    <m/>
    <x v="0"/>
    <x v="0"/>
    <n v="105515018"/>
    <n v="4027161"/>
    <n v="4027161"/>
    <s v="US GOVT CAMP BULLIS"/>
    <s v="6249 CMPBEAGLES NEST TRL"/>
    <m/>
    <m/>
    <n v="8.84"/>
    <n v="21.67"/>
    <n v="8.84"/>
    <n v="9.1300000000000008"/>
    <n v="9.7200000000000006"/>
    <n v="10.7"/>
    <n v="17.5"/>
    <n v="16.25"/>
    <n v="32.07"/>
    <x v="40"/>
    <n v="12.56"/>
    <x v="65"/>
    <n v="8.75"/>
    <n v="8.84"/>
    <n v="8.93"/>
    <n v="8.75"/>
    <n v="9.0299999999999994"/>
  </r>
  <r>
    <x v="86"/>
    <m/>
    <x v="0"/>
    <x v="0"/>
    <n v="105515018"/>
    <n v="4027055"/>
    <n v="4027055"/>
    <s v="US GOVT CAMP BULLIS"/>
    <s v="6250 CMPBWILDERNESS TRL #1"/>
    <m/>
    <m/>
    <n v="8.75"/>
    <n v="8.75"/>
    <n v="8.84"/>
    <n v="9.1300000000000008"/>
    <n v="8.75"/>
    <n v="8.75"/>
    <n v="8.75"/>
    <n v="14.66"/>
    <n v="28.56"/>
    <x v="66"/>
    <n v="13.41"/>
    <x v="66"/>
    <n v="8.75"/>
    <n v="8.75"/>
    <n v="8.85"/>
    <n v="8.75"/>
    <n v="8.84"/>
  </r>
  <r>
    <x v="87"/>
    <m/>
    <x v="0"/>
    <x v="0"/>
    <n v="105515018"/>
    <n v="4026731"/>
    <n v="4026731"/>
    <s v="US GOVT CAMP BULLIS"/>
    <s v="6250 CMPBWILDERNESS TRL #2"/>
    <m/>
    <m/>
    <n v="8.75"/>
    <n v="8.75"/>
    <n v="8.84"/>
    <n v="8.75"/>
    <n v="8.75"/>
    <n v="8.75"/>
    <n v="8.75"/>
    <n v="8.75"/>
    <n v="8.75"/>
    <x v="2"/>
    <n v="8.75"/>
    <x v="2"/>
    <n v="8.75"/>
    <n v="8.75"/>
    <n v="8.75"/>
    <n v="8.75"/>
    <n v="8.75"/>
  </r>
  <r>
    <x v="88"/>
    <m/>
    <x v="0"/>
    <x v="0"/>
    <n v="105515018"/>
    <n v="4246920"/>
    <n v="4246920"/>
    <s v="US GOVT CAMP BULLIS"/>
    <s v="6149 CMPBBLACK JACK VILLAGE #WELL"/>
    <m/>
    <m/>
    <n v="135.61000000000001"/>
    <n v="128.72999999999999"/>
    <n v="111.21"/>
    <n v="111.09"/>
    <n v="121.8"/>
    <n v="84.75"/>
    <n v="70.55"/>
    <n v="80.75"/>
    <n v="80.75"/>
    <x v="67"/>
    <n v="80.75"/>
    <x v="67"/>
    <n v="136.43"/>
    <n v="179.8"/>
    <n v="180.92"/>
    <n v="166.41"/>
    <n v="139.41999999999999"/>
  </r>
  <r>
    <x v="89"/>
    <m/>
    <x v="0"/>
    <x v="0"/>
    <n v="105515018"/>
    <s v="2-848777"/>
    <s v="2-848777"/>
    <s v="US GOVT CAMP BULLIS"/>
    <s v="6201 CMPBBULLIS RD"/>
    <m/>
    <m/>
    <n v="144.05000000000001"/>
    <n v="174.04"/>
    <n v="136.71"/>
    <n v="131.38999999999999"/>
    <n v="128.08000000000001"/>
    <n v="137.76"/>
    <n v="268.66000000000003"/>
    <n v="347.14"/>
    <n v="339.33"/>
    <x v="68"/>
    <n v="172.56"/>
    <x v="68"/>
    <n v="164.2"/>
    <n v="167.53"/>
    <n v="138.83000000000001"/>
    <n v="131.22999999999999"/>
    <n v="124.89"/>
  </r>
  <r>
    <x v="90"/>
    <m/>
    <x v="0"/>
    <x v="0"/>
    <n v="105515018"/>
    <n v="4028320"/>
    <n v="4028320"/>
    <s v="US GOVT CAMP BULLIS"/>
    <s v="6208 CMPBBULLIS RD #1"/>
    <m/>
    <m/>
    <n v="265.08999999999997"/>
    <n v="331.63"/>
    <n v="250.64"/>
    <n v="273.58999999999997"/>
    <n v="284.12"/>
    <n v="234.93"/>
    <n v="282.97000000000003"/>
    <n v="296.8"/>
    <n v="354.3"/>
    <x v="69"/>
    <n v="330.6"/>
    <x v="44"/>
    <n v="594.92999999999995"/>
    <n v="392.36"/>
    <n v="357.19"/>
    <n v="403.53"/>
    <n v="348.79"/>
  </r>
  <r>
    <x v="91"/>
    <m/>
    <x v="0"/>
    <x v="0"/>
    <n v="105515018"/>
    <s v="2-780984"/>
    <s v="2-780984"/>
    <s v="US GOVT CAMP BULLIS"/>
    <s v="6210 CMPBBULLIS RD #SLS"/>
    <m/>
    <m/>
    <n v="214.51"/>
    <n v="246.66"/>
    <n v="224.62"/>
    <n v="282.20999999999998"/>
    <n v="223.59"/>
    <n v="196.02"/>
    <n v="238.74"/>
    <n v="225.34"/>
    <n v="362.09"/>
    <x v="70"/>
    <n v="299.60000000000002"/>
    <x v="69"/>
    <n v="601.37"/>
    <n v="382.72"/>
    <n v="357.41"/>
    <n v="336.84"/>
    <n v="292.87"/>
  </r>
  <r>
    <x v="92"/>
    <m/>
    <x v="0"/>
    <x v="0"/>
    <n v="105515018"/>
    <s v="2-848675"/>
    <s v="2-848675"/>
    <s v="US GOVT CAMP BULLIS"/>
    <s v="6215 CMPBNEW LEWIS VALLEY RD #1"/>
    <m/>
    <m/>
    <n v="441.03"/>
    <n v="657.96"/>
    <n v="584.5"/>
    <n v="539.91"/>
    <n v="494.1"/>
    <n v="465.17"/>
    <n v="685.29"/>
    <n v="790.86"/>
    <n v="720.39"/>
    <x v="71"/>
    <n v="502.85"/>
    <x v="70"/>
    <n v="340.25"/>
    <n v="361.93"/>
    <n v="343.38"/>
    <n v="352.91"/>
    <n v="376.91"/>
  </r>
  <r>
    <x v="93"/>
    <m/>
    <x v="0"/>
    <x v="0"/>
    <n v="105515018"/>
    <n v="4027174"/>
    <n v="4027174"/>
    <s v="US GOVT CAMP BULLIS"/>
    <s v="6215 CMPBNEW LEWIS VALLEY RD #2"/>
    <m/>
    <m/>
    <n v="87.01"/>
    <n v="149.47999999999999"/>
    <n v="109.45"/>
    <n v="85.23"/>
    <n v="59.55"/>
    <n v="60.61"/>
    <n v="73.040000000000006"/>
    <n v="101.74"/>
    <n v="128.27000000000001"/>
    <x v="72"/>
    <n v="71.06"/>
    <x v="71"/>
    <n v="80"/>
    <n v="107.05"/>
    <n v="85.13"/>
    <n v="44.9"/>
    <n v="8.84"/>
  </r>
  <r>
    <x v="94"/>
    <m/>
    <x v="0"/>
    <x v="0"/>
    <n v="105515018"/>
    <n v="4007187"/>
    <n v="4007187"/>
    <s v="US GOVT CAMP BULLIS"/>
    <s v="6219 CMPBNEW LEWIS VALLEY RD #WELL"/>
    <m/>
    <m/>
    <n v="192.35"/>
    <n v="185.2"/>
    <n v="196.21"/>
    <n v="239.42"/>
    <n v="306.51"/>
    <n v="196.13"/>
    <n v="194.16"/>
    <n v="309.31"/>
    <n v="274.33999999999997"/>
    <x v="73"/>
    <n v="306.43"/>
    <x v="72"/>
    <n v="108.75"/>
    <n v="269.99"/>
    <n v="263.10000000000002"/>
    <n v="247.39"/>
    <n v="362.08"/>
  </r>
  <r>
    <x v="95"/>
    <m/>
    <x v="0"/>
    <x v="0"/>
    <n v="105515018"/>
    <n v="4574545"/>
    <n v="4574545"/>
    <s v="US GOVT CAMP BULLIS"/>
    <s v="6219 CMPBNEW LEWIS VALLEY RD #HM"/>
    <m/>
    <m/>
    <n v="36.01"/>
    <n v="35.11"/>
    <n v="34.78"/>
    <n v="38.19"/>
    <n v="42.94"/>
    <n v="34.29"/>
    <n v="19.89"/>
    <n v="26.76"/>
    <n v="24.95"/>
    <x v="74"/>
    <n v="26.82"/>
    <x v="73"/>
    <n v="11.19"/>
    <n v="23.29"/>
    <n v="18.2"/>
    <n v="17.53"/>
    <n v="21.77"/>
  </r>
  <r>
    <x v="96"/>
    <m/>
    <x v="0"/>
    <x v="0"/>
    <n v="105515018"/>
    <n v="4583479"/>
    <n v="4583479"/>
    <s v="US GOVT CAMP BULLIS"/>
    <s v="6225 CMPBEAGLES NEST TRL #1"/>
    <m/>
    <m/>
    <n v="8.75"/>
    <n v="8.75"/>
    <n v="8.75"/>
    <n v="9.2100000000000009"/>
    <n v="9.33"/>
    <n v="9.15"/>
    <n v="9.24"/>
    <n v="8.85"/>
    <n v="58.98"/>
    <x v="75"/>
    <n v="21.3"/>
    <x v="2"/>
    <n v="8.75"/>
    <n v="8.75"/>
    <n v="8.75"/>
    <n v="8.75"/>
    <n v="8.75"/>
  </r>
  <r>
    <x v="97"/>
    <m/>
    <x v="0"/>
    <x v="0"/>
    <n v="105515018"/>
    <n v="4027173"/>
    <n v="4027173"/>
    <s v="US GOVT CAMP BULLIS"/>
    <s v="6225 CMPBEAGLES NEST TRL #2"/>
    <m/>
    <m/>
    <n v="10.8"/>
    <n v="18.149999999999999"/>
    <n v="13.97"/>
    <n v="12.82"/>
    <n v="8.94"/>
    <n v="9.5299999999999994"/>
    <n v="19.29"/>
    <n v="26.58"/>
    <n v="29.04"/>
    <x v="76"/>
    <n v="19.59"/>
    <x v="74"/>
    <n v="9.91"/>
    <n v="11.5"/>
    <n v="12.28"/>
    <n v="10.26"/>
    <n v="9.9499999999999993"/>
  </r>
  <r>
    <x v="98"/>
    <m/>
    <x v="0"/>
    <x v="0"/>
    <n v="105515018"/>
    <n v="4027198"/>
    <n v="4027198"/>
    <s v="US GOVT CAMP BULLIS"/>
    <s v="6227 CMPBEAGLES NEST TRL"/>
    <m/>
    <m/>
    <n v="94.27"/>
    <n v="94.17"/>
    <n v="90.34"/>
    <n v="94.57"/>
    <n v="102.82"/>
    <n v="95.19"/>
    <n v="126.45"/>
    <n v="177.85"/>
    <n v="148.88999999999999"/>
    <x v="77"/>
    <n v="103.62"/>
    <x v="75"/>
    <n v="109.39"/>
    <n v="89.29"/>
    <n v="82.92"/>
    <n v="85.4"/>
    <n v="89.56"/>
  </r>
  <r>
    <x v="99"/>
    <m/>
    <x v="0"/>
    <x v="0"/>
    <n v="105515018"/>
    <n v="4027212"/>
    <n v="4027212"/>
    <s v="US GOVT CAMP BULLIS"/>
    <s v="6235 CMPBEAGLES NEST TRL #1"/>
    <m/>
    <m/>
    <n v="36.18"/>
    <n v="24.75"/>
    <n v="24.75"/>
    <n v="31.16"/>
    <n v="12.13"/>
    <n v="11.48"/>
    <n v="44.24"/>
    <n v="89.8"/>
    <n v="103.64"/>
    <x v="78"/>
    <n v="16.350000000000001"/>
    <x v="76"/>
    <n v="20.75"/>
    <n v="11.4"/>
    <n v="32.75"/>
    <n v="17.63"/>
    <n v="18.7"/>
  </r>
  <r>
    <x v="100"/>
    <m/>
    <x v="0"/>
    <x v="0"/>
    <n v="105515018"/>
    <n v="4027178"/>
    <n v="4027178"/>
    <s v="US GOVT CAMP BULLIS"/>
    <s v="6242 CMPBEAGLES NEST TRL"/>
    <m/>
    <m/>
    <n v="8.75"/>
    <n v="8.75"/>
    <n v="8.75"/>
    <n v="8.75"/>
    <n v="8.75"/>
    <n v="8.75"/>
    <n v="8.75"/>
    <n v="8.75"/>
    <n v="8.75"/>
    <x v="2"/>
    <n v="8.75"/>
    <x v="2"/>
    <n v="8.75"/>
    <n v="8.75"/>
    <n v="8.75"/>
    <n v="8.75"/>
    <n v="8.75"/>
  </r>
  <r>
    <x v="101"/>
    <m/>
    <x v="0"/>
    <x v="0"/>
    <n v="105515018"/>
    <n v="4270255"/>
    <n v="4270255"/>
    <s v="US GOVT CAMP BULLIS"/>
    <s v="6246 CMPBEAGLES NEST TRL"/>
    <m/>
    <m/>
    <n v="36.28"/>
    <n v="38.630000000000003"/>
    <n v="37.49"/>
    <n v="38.56"/>
    <n v="45.06"/>
    <n v="42.68"/>
    <n v="44.33"/>
    <n v="43.65"/>
    <n v="56.23"/>
    <x v="79"/>
    <n v="53.53"/>
    <x v="77"/>
    <n v="57.49"/>
    <n v="54.57"/>
    <n v="46.38"/>
    <n v="55.08"/>
    <n v="57.84"/>
  </r>
  <r>
    <x v="102"/>
    <m/>
    <x v="0"/>
    <x v="0"/>
    <n v="105515018"/>
    <n v="4027183"/>
    <n v="4027183"/>
    <s v="US GOVT CAMP BULLIS"/>
    <s v="6251 CMPBEAGLES NEST TRL"/>
    <m/>
    <m/>
    <n v="13.57"/>
    <n v="17.8"/>
    <n v="14.07"/>
    <n v="13.48"/>
    <n v="10.68"/>
    <n v="18.11"/>
    <n v="28.93"/>
    <n v="31.93"/>
    <n v="30.55"/>
    <x v="80"/>
    <n v="23.77"/>
    <x v="78"/>
    <n v="11.38"/>
    <n v="11.31"/>
    <n v="11.52"/>
    <n v="15.91"/>
    <n v="18.7"/>
  </r>
  <r>
    <x v="103"/>
    <m/>
    <x v="0"/>
    <x v="0"/>
    <n v="105515018"/>
    <n v="4027184"/>
    <n v="4027184"/>
    <s v="US GOVT CAMP BULLIS"/>
    <s v="6256 CMPBEAGLES NEST TRL"/>
    <m/>
    <m/>
    <n v="9.11"/>
    <n v="8.84"/>
    <n v="8.93"/>
    <n v="8.93"/>
    <n v="8.94"/>
    <n v="9.82"/>
    <n v="8.75"/>
    <n v="8.85"/>
    <n v="8.75"/>
    <x v="2"/>
    <n v="8.85"/>
    <x v="79"/>
    <n v="8.85"/>
    <n v="8.93"/>
    <n v="9.32"/>
    <n v="8.85"/>
    <n v="9.2200000000000006"/>
  </r>
  <r>
    <x v="104"/>
    <m/>
    <x v="0"/>
    <x v="0"/>
    <n v="105515018"/>
    <n v="4027182"/>
    <n v="4027182"/>
    <s v="US GOVT CAMP BULLIS"/>
    <s v="6258 CMPBEAGLES NEST TRL"/>
    <m/>
    <m/>
    <n v="8.92"/>
    <n v="99.36"/>
    <n v="242.71"/>
    <n v="87.9"/>
    <n v="9.0399999999999991"/>
    <n v="14.31"/>
    <n v="61.63"/>
    <n v="65.83"/>
    <n v="80.83"/>
    <x v="81"/>
    <n v="50.3"/>
    <x v="2"/>
    <n v="8.94"/>
    <n v="9.58"/>
    <n v="20.75"/>
    <n v="8.85"/>
    <n v="9.0299999999999994"/>
  </r>
  <r>
    <x v="105"/>
    <m/>
    <x v="0"/>
    <x v="0"/>
    <n v="105515018"/>
    <n v="4026965"/>
    <n v="4026965"/>
    <s v="US GOVT CAMP BULLIS"/>
    <s v="6264 CMPBEAGLES NEST TRL #2"/>
    <m/>
    <m/>
    <n v="20.75"/>
    <n v="48.92"/>
    <n v="48.67"/>
    <n v="104.01"/>
    <n v="20.75"/>
    <n v="20.75"/>
    <n v="37.880000000000003"/>
    <n v="66.510000000000005"/>
    <n v="66.3"/>
    <x v="82"/>
    <n v="31.1"/>
    <x v="80"/>
    <n v="216.88"/>
    <n v="66.98"/>
    <n v="31.77"/>
    <n v="21.77"/>
    <n v="21.96"/>
  </r>
  <r>
    <x v="106"/>
    <m/>
    <x v="0"/>
    <x v="0"/>
    <n v="105515018"/>
    <n v="4027056"/>
    <n v="4441923"/>
    <s v="US GOVT CAMP BULLIS"/>
    <s v="6285 CMPBWILDERNESS TRL"/>
    <m/>
    <m/>
    <n v="157.16999999999999"/>
    <n v="299.43"/>
    <n v="211.19"/>
    <n v="187.82"/>
    <n v="53.56"/>
    <n v="58.18"/>
    <n v="84.96"/>
    <n v="117.64"/>
    <n v="121.27"/>
    <x v="83"/>
    <n v="71.47"/>
    <x v="81"/>
    <n v="189.85"/>
    <n v="285.24"/>
    <n v="189.69"/>
    <n v="110.67"/>
    <n v="76.08"/>
  </r>
  <r>
    <x v="107"/>
    <m/>
    <x v="0"/>
    <x v="0"/>
    <n v="105515018"/>
    <n v="4027038"/>
    <n v="4027038"/>
    <s v="US GOVT CAMP BULLIS"/>
    <s v="6290 CMPBWILDERNESS TRL"/>
    <m/>
    <m/>
    <n v="11.6"/>
    <n v="9.02"/>
    <n v="12.57"/>
    <n v="11.8"/>
    <n v="8.75"/>
    <n v="13.33"/>
    <n v="8.75"/>
    <n v="8.75"/>
    <n v="11.31"/>
    <x v="2"/>
    <n v="8.93"/>
    <x v="82"/>
    <n v="16.63"/>
    <n v="8.75"/>
    <n v="8.75"/>
    <n v="8.75"/>
    <n v="8.75"/>
  </r>
  <r>
    <x v="108"/>
    <m/>
    <x v="0"/>
    <x v="0"/>
    <n v="105515018"/>
    <n v="4583503"/>
    <n v="4583503"/>
    <s v="US GOVT CAMP BULLIS"/>
    <s v="6291 CMPBWILDERNESS TRL"/>
    <m/>
    <m/>
    <n v="9.11"/>
    <n v="8.84"/>
    <n v="9.1300000000000008"/>
    <n v="8.75"/>
    <n v="8.75"/>
    <n v="8.94"/>
    <n v="10.65"/>
    <n v="8.75"/>
    <n v="8.75"/>
    <x v="84"/>
    <n v="8.85"/>
    <x v="2"/>
    <n v="8.75"/>
    <n v="8.75"/>
    <n v="8.75"/>
    <n v="8.75"/>
    <n v="8.75"/>
  </r>
  <r>
    <x v="109"/>
    <m/>
    <x v="0"/>
    <x v="0"/>
    <n v="105515018"/>
    <n v="4374231"/>
    <n v="4374231"/>
    <s v="US GOVT CAMP BULLIS"/>
    <s v="25455 CMPBMONTERREY RD"/>
    <m/>
    <m/>
    <n v="912.75"/>
    <n v="912.75"/>
    <n v="1775.21"/>
    <n v="2452.6"/>
    <n v="1396.81"/>
    <n v="912.75"/>
    <n v="324.52999999999997"/>
    <n v="3623.31"/>
    <n v="3674.25"/>
    <x v="85"/>
    <n v="964.75"/>
    <x v="83"/>
    <n v="964.75"/>
    <n v="964.75"/>
    <n v="1300.28"/>
    <n v="1931.5"/>
    <n v="1176.8399999999999"/>
  </r>
  <r>
    <x v="110"/>
    <m/>
    <x v="0"/>
    <x v="0"/>
    <n v="105515018"/>
    <n v="4027201"/>
    <n v="4027201"/>
    <s v="US GOVT CAMP BULLIS"/>
    <s v="20690 CMPBWILKERSON RD"/>
    <m/>
    <m/>
    <n v="52.09"/>
    <n v="50.57"/>
    <n v="41.86"/>
    <n v="48.75"/>
    <n v="66.41"/>
    <n v="61.49"/>
    <n v="69.23"/>
    <n v="52.37"/>
    <n v="63.52"/>
    <x v="86"/>
    <n v="45.92"/>
    <x v="84"/>
    <n v="46.88"/>
    <n v="56.75"/>
    <n v="50.09"/>
    <n v="47.26"/>
    <n v="39.159999999999997"/>
  </r>
  <r>
    <x v="111"/>
    <m/>
    <x v="0"/>
    <x v="0"/>
    <n v="105515018"/>
    <s v="2-757456"/>
    <s v="2-757456"/>
    <s v="US GOVT CAMP BULLIS"/>
    <s v="5119 CMPBWILKERSON RD"/>
    <m/>
    <m/>
    <n v="8.75"/>
    <n v="8.75"/>
    <n v="8.75"/>
    <n v="8.75"/>
    <n v="8.75"/>
    <n v="8.75"/>
    <n v="8.75"/>
    <n v="8.75"/>
    <n v="8.75"/>
    <x v="2"/>
    <n v="8.75"/>
    <x v="2"/>
    <n v="8.75"/>
    <n v="8.75"/>
    <n v="8.75"/>
    <n v="8.75"/>
    <n v="8.93"/>
  </r>
  <r>
    <x v="112"/>
    <m/>
    <x v="0"/>
    <x v="0"/>
    <n v="105515018"/>
    <n v="4026588"/>
    <n v="4026588"/>
    <s v="US GOVT CAMP BULLIS"/>
    <s v="5908 CMPBALL AMERICAN"/>
    <m/>
    <m/>
    <n v="14.74"/>
    <n v="13.23"/>
    <n v="13.51"/>
    <n v="13.84"/>
    <n v="17.440000000000001"/>
    <n v="17.71"/>
    <n v="40.46"/>
    <n v="24.69"/>
    <n v="21.16"/>
    <x v="87"/>
    <n v="15.62"/>
    <x v="85"/>
    <n v="16.04"/>
    <n v="13.23"/>
    <n v="15.43"/>
    <n v="16.97"/>
    <n v="17.12"/>
  </r>
  <r>
    <x v="113"/>
    <m/>
    <x v="0"/>
    <x v="0"/>
    <n v="105515018"/>
    <n v="4408477"/>
    <n v="4408477"/>
    <s v="US GOVT CAMP BULLIS"/>
    <s v="4999 CMPBLEWIS VALLEY RD"/>
    <m/>
    <m/>
    <n v="8.75"/>
    <n v="8.75"/>
    <n v="8.75"/>
    <n v="8.84"/>
    <n v="8.85"/>
    <n v="8.75"/>
    <n v="17.399999999999999"/>
    <n v="9.9700000000000006"/>
    <n v="8.75"/>
    <x v="88"/>
    <n v="8.75"/>
    <x v="2"/>
    <n v="8.75"/>
    <n v="8.75"/>
    <n v="8.85"/>
    <n v="9.41"/>
    <n v="8.75"/>
  </r>
  <r>
    <x v="114"/>
    <m/>
    <x v="0"/>
    <x v="0"/>
    <n v="105515018"/>
    <n v="4028111"/>
    <n v="4028111"/>
    <s v="US GOVT CAMP BULLIS"/>
    <s v="5107 CMPBWILKERSON RD"/>
    <m/>
    <m/>
    <n v="1302.51"/>
    <n v="1224.29"/>
    <n v="1403.36"/>
    <n v="1480.04"/>
    <n v="2008.33"/>
    <n v="2052.09"/>
    <n v="2527.06"/>
    <n v="3640.68"/>
    <n v="3678.88"/>
    <x v="89"/>
    <n v="2222.81"/>
    <x v="86"/>
    <n v="1483.22"/>
    <n v="1195.9100000000001"/>
    <n v="1635.73"/>
    <n v="1740.83"/>
    <n v="2049.36"/>
  </r>
  <r>
    <x v="115"/>
    <m/>
    <x v="0"/>
    <x v="0"/>
    <n v="105515018"/>
    <s v="2-847850"/>
    <s v="2-847850"/>
    <s v="US GOVT CAMP BULLIS"/>
    <s v="6228 CMPBBULLIS RD #SLS"/>
    <m/>
    <m/>
    <n v="12.23"/>
    <n v="17.54"/>
    <n v="12.76"/>
    <n v="21.81"/>
    <n v="16.68"/>
    <n v="27.57"/>
    <n v="16.010000000000002"/>
    <n v="17.48"/>
    <n v="14.54"/>
    <x v="90"/>
    <n v="15.31"/>
    <x v="87"/>
    <n v="15.95"/>
    <n v="10.029999999999999"/>
    <n v="11.8"/>
    <n v="13.37"/>
    <n v="24.75"/>
  </r>
  <r>
    <x v="116"/>
    <m/>
    <x v="0"/>
    <x v="0"/>
    <n v="105515018"/>
    <n v="4089316"/>
    <n v="4089316"/>
    <s v="US GOVT CAMP BULLIS"/>
    <s v="26505 CMPBMIDDLETON RD"/>
    <m/>
    <m/>
    <n v="108.75"/>
    <n v="136.25"/>
    <n v="234.53"/>
    <n v="310.62"/>
    <n v="223.79"/>
    <n v="143.02000000000001"/>
    <n v="278.33"/>
    <n v="218.52"/>
    <n v="450.42"/>
    <x v="91"/>
    <n v="136.75"/>
    <x v="88"/>
    <n v="725.39"/>
    <n v="856.64"/>
    <n v="483.37"/>
    <n v="390.91"/>
    <n v="136.75"/>
  </r>
  <r>
    <x v="117"/>
    <m/>
    <x v="0"/>
    <x v="0"/>
    <n v="105515018"/>
    <m/>
    <m/>
    <s v="US GOVT CAMP BULLIS"/>
    <s v="00000 PVT STREET LTS CAMP BULLIS"/>
    <m/>
    <m/>
    <n v="327.66000000000003"/>
    <n v="324.89"/>
    <n v="337.17"/>
    <n v="329.72"/>
    <n v="339.16"/>
    <n v="336.93"/>
    <n v="339.81"/>
    <n v="327.97"/>
    <n v="332.82"/>
    <x v="92"/>
    <n v="338.08"/>
    <x v="89"/>
    <n v="347.53"/>
    <n v="334.29"/>
    <n v="341.38"/>
    <n v="332.39"/>
    <n v="330.39"/>
  </r>
  <r>
    <x v="118"/>
    <m/>
    <x v="0"/>
    <x v="0"/>
    <n v="105515018"/>
    <m/>
    <m/>
    <s v="US GOVT CAMP BULLIS"/>
    <s v="3535 CMPBSEWELL RD #ANSL"/>
    <m/>
    <m/>
    <n v="0"/>
    <n v="0"/>
    <n v="0"/>
    <n v="0"/>
    <n v="0"/>
    <n v="0"/>
    <n v="644.07000000000005"/>
    <n v="625.84"/>
    <n v="628.92999999999995"/>
    <x v="93"/>
    <n v="629.97"/>
    <x v="90"/>
    <n v="637.13"/>
    <n v="618.19000000000005"/>
    <n v="629.67999999999995"/>
    <n v="626.04"/>
    <n v="621.54999999999995"/>
  </r>
  <r>
    <x v="119"/>
    <m/>
    <x v="0"/>
    <x v="0"/>
    <n v="105515018"/>
    <m/>
    <m/>
    <s v="US GOVT CAMP BULLIS"/>
    <s v="00000 ANSL CAMP BULLIS"/>
    <m/>
    <m/>
    <n v="0"/>
    <n v="0"/>
    <n v="0"/>
    <n v="0"/>
    <n v="0"/>
    <n v="0"/>
    <n v="904.62"/>
    <n v="872.87"/>
    <n v="878.25"/>
    <x v="94"/>
    <n v="880.07"/>
    <x v="91"/>
    <n v="892.54"/>
    <n v="859.54"/>
    <n v="879.56"/>
    <n v="873.21"/>
    <n v="865.39"/>
  </r>
  <r>
    <x v="120"/>
    <m/>
    <x v="0"/>
    <x v="0"/>
    <n v="105515018"/>
    <n v="4089120"/>
    <n v="4089120"/>
    <s v="US GOVT CAMP BULLIS"/>
    <s v="6005 CMPBNW MILITARY HWY #3"/>
    <m/>
    <m/>
    <n v="233.29"/>
    <n v="288.56"/>
    <n v="209.33"/>
    <n v="207.93"/>
    <n v="134.91"/>
    <n v="144.63999999999999"/>
    <n v="378.96"/>
    <n v="283.17"/>
    <n v="315.97000000000003"/>
    <x v="95"/>
    <n v="158.27000000000001"/>
    <x v="92"/>
    <n v="273.08999999999997"/>
    <n v="242.19"/>
    <n v="289.69"/>
    <n v="215.67"/>
    <n v="171.66"/>
  </r>
  <r>
    <x v="121"/>
    <m/>
    <x v="0"/>
    <x v="0"/>
    <n v="105515018"/>
    <n v="4247305"/>
    <n v="4247305"/>
    <s v="US GOVT CAMP BULLIS"/>
    <s v="6120 CMPBMCWILLIAMS RD #5"/>
    <m/>
    <m/>
    <n v="769.89"/>
    <n v="593.95000000000005"/>
    <n v="568.78"/>
    <n v="577.26"/>
    <n v="778.65"/>
    <n v="690.68"/>
    <n v="945.35"/>
    <n v="910.75"/>
    <n v="1098.1400000000001"/>
    <x v="96"/>
    <n v="654.24"/>
    <x v="93"/>
    <n v="901.36"/>
    <n v="980.32"/>
    <n v="993.88"/>
    <n v="849.48"/>
    <n v="751.87"/>
  </r>
  <r>
    <x v="122"/>
    <m/>
    <x v="0"/>
    <x v="0"/>
    <n v="105515018"/>
    <n v="4090999"/>
    <n v="4090999"/>
    <s v="US GOVT CAMP BULLIS"/>
    <s v="6225 CMPBEAGLES NEST TRL #3"/>
    <m/>
    <m/>
    <n v="9.73"/>
    <n v="9.98"/>
    <n v="9.8699999999999992"/>
    <n v="12.26"/>
    <n v="9.52"/>
    <n v="9.5299999999999994"/>
    <n v="8.75"/>
    <n v="8.75"/>
    <n v="8.75"/>
    <x v="2"/>
    <n v="10.08"/>
    <x v="94"/>
    <n v="8.75"/>
    <n v="9.1999999999999993"/>
    <n v="8.75"/>
    <n v="10.73"/>
    <n v="9.4"/>
  </r>
  <r>
    <x v="123"/>
    <m/>
    <x v="0"/>
    <x v="0"/>
    <n v="105515018"/>
    <n v="4027036"/>
    <n v="4027036"/>
    <s v="US GOVT CAMP BULLIS"/>
    <s v="5206 CMPBDUTY"/>
    <m/>
    <m/>
    <n v="97.85"/>
    <n v="114.23"/>
    <n v="68.45"/>
    <n v="83.18"/>
    <n v="60.42"/>
    <n v="58.76"/>
    <n v="99.39"/>
    <n v="169.68"/>
    <n v="197.8"/>
    <x v="97"/>
    <n v="59.71"/>
    <x v="95"/>
    <n v="133.31"/>
    <n v="88.79"/>
    <n v="110.88"/>
    <n v="163.47999999999999"/>
    <n v="155.08000000000001"/>
  </r>
  <r>
    <x v="124"/>
    <m/>
    <x v="0"/>
    <x v="0"/>
    <n v="105515018"/>
    <n v="4247141"/>
    <n v="4247141"/>
    <s v="US GOVT CAMP BULLIS"/>
    <s v="21400 CMPBMC WILLIAMS RD"/>
    <m/>
    <m/>
    <n v="1399.48"/>
    <n v="1376.01"/>
    <n v="1209.32"/>
    <n v="1404.49"/>
    <n v="1839.28"/>
    <n v="2087.17"/>
    <n v="3129.85"/>
    <n v="2978.49"/>
    <n v="3581.89"/>
    <x v="98"/>
    <n v="2185.2399999999998"/>
    <x v="96"/>
    <n v="2018.04"/>
    <n v="1572.99"/>
    <n v="1642.5"/>
    <n v="1899"/>
    <n v="1881.07"/>
  </r>
  <r>
    <x v="125"/>
    <m/>
    <x v="0"/>
    <x v="0"/>
    <n v="105515018"/>
    <n v="4060509"/>
    <n v="4060509"/>
    <s v="US GOVT CAMP BULLIS"/>
    <s v="5113 CMPBWILKERSON RD #PLT"/>
    <m/>
    <m/>
    <n v="49.68"/>
    <n v="29.31"/>
    <n v="40.840000000000003"/>
    <n v="40.880000000000003"/>
    <n v="38.21"/>
    <n v="31.46"/>
    <n v="32.81"/>
    <n v="30.14"/>
    <n v="33.85"/>
    <x v="99"/>
    <n v="34.61"/>
    <x v="97"/>
    <n v="43.77"/>
    <n v="35.64"/>
    <n v="37.96"/>
    <n v="32.44"/>
    <n v="32.93"/>
  </r>
  <r>
    <x v="126"/>
    <m/>
    <x v="0"/>
    <x v="0"/>
    <n v="105515018"/>
    <n v="4008945"/>
    <n v="4008945"/>
    <s v="US GOVT CAMP BULLIS"/>
    <s v="5219 CMPBDUTY #2"/>
    <m/>
    <m/>
    <n v="8.75"/>
    <n v="13.58"/>
    <n v="15.93"/>
    <n v="8.75"/>
    <n v="8.75"/>
    <n v="8.75"/>
    <n v="25.64"/>
    <n v="8.75"/>
    <n v="8.75"/>
    <x v="100"/>
    <n v="8.75"/>
    <x v="2"/>
    <n v="8.75"/>
    <n v="8.75"/>
    <n v="8.75"/>
    <n v="8.75"/>
    <n v="8.75"/>
  </r>
  <r>
    <x v="127"/>
    <m/>
    <x v="0"/>
    <x v="0"/>
    <n v="105515018"/>
    <n v="4009300"/>
    <n v="4009300"/>
    <s v="US GOVT CAMP BULLIS"/>
    <s v="3535 CMPBSEWELL RD #1"/>
    <m/>
    <m/>
    <n v="843.49"/>
    <n v="873.64"/>
    <n v="898.9"/>
    <n v="940.59"/>
    <n v="1020.05"/>
    <n v="735.74"/>
    <n v="1236.43"/>
    <n v="1404.65"/>
    <n v="1384.43"/>
    <x v="101"/>
    <n v="909.37"/>
    <x v="98"/>
    <n v="847.18"/>
    <n v="804.6"/>
    <n v="847.02"/>
    <n v="889.16"/>
    <n v="741.53"/>
  </r>
  <r>
    <x v="128"/>
    <m/>
    <x v="0"/>
    <x v="0"/>
    <n v="105515018"/>
    <n v="4090875"/>
    <n v="4090875"/>
    <s v="US GOVT CAMP BULLIS"/>
    <s v="3535 CMPBSEWELL RD #2"/>
    <m/>
    <m/>
    <n v="12.86"/>
    <n v="12.44"/>
    <n v="12.21"/>
    <n v="12.64"/>
    <n v="12.99"/>
    <n v="12.55"/>
    <n v="12.52"/>
    <n v="12.51"/>
    <n v="12.16"/>
    <x v="102"/>
    <n v="11.98"/>
    <x v="99"/>
    <n v="12.84"/>
    <n v="11.59"/>
    <n v="12.38"/>
    <n v="12.53"/>
    <n v="12.47"/>
  </r>
  <r>
    <x v="129"/>
    <m/>
    <x v="0"/>
    <x v="0"/>
    <n v="105515018"/>
    <n v="4090857"/>
    <n v="4090857"/>
    <s v="US GOVT CAMP BULLIS"/>
    <s v="3535 CMPBSEWELL RD #3"/>
    <m/>
    <m/>
    <n v="23.4"/>
    <n v="21.67"/>
    <n v="24.6"/>
    <n v="27.82"/>
    <n v="34.15"/>
    <n v="35.270000000000003"/>
    <n v="40.159999999999997"/>
    <n v="46.93"/>
    <n v="47.7"/>
    <x v="103"/>
    <n v="43.07"/>
    <x v="100"/>
    <n v="24.12"/>
    <n v="21.19"/>
    <n v="24.7"/>
    <n v="37.92"/>
    <n v="35.159999999999997"/>
  </r>
  <r>
    <x v="130"/>
    <m/>
    <x v="0"/>
    <x v="0"/>
    <n v="105515018"/>
    <n v="4090705"/>
    <n v="4090705"/>
    <s v="US GOVT CAMP BULLIS"/>
    <s v="3535 CMPBSEWELL RD #4"/>
    <m/>
    <m/>
    <n v="8.75"/>
    <n v="8.75"/>
    <n v="8.75"/>
    <n v="8.93"/>
    <n v="8.75"/>
    <n v="8.75"/>
    <n v="8.75"/>
    <n v="22.83"/>
    <n v="29.51"/>
    <x v="104"/>
    <n v="23.02"/>
    <x v="101"/>
    <n v="49.12"/>
    <n v="95.79"/>
    <n v="63.66"/>
    <n v="50.08"/>
    <n v="37.950000000000003"/>
  </r>
  <r>
    <x v="131"/>
    <m/>
    <x v="0"/>
    <x v="0"/>
    <n v="105515018"/>
    <n v="4091003"/>
    <n v="4091003"/>
    <s v="US GOVT CAMP BULLIS"/>
    <s v="3535 CMPBSEWELL RD #5"/>
    <m/>
    <m/>
    <n v="79.27"/>
    <n v="72.34"/>
    <n v="66.69"/>
    <n v="78.459999999999994"/>
    <n v="94.73"/>
    <n v="53.1"/>
    <n v="54.87"/>
    <n v="81.63"/>
    <n v="114.19"/>
    <x v="105"/>
    <n v="91.86"/>
    <x v="102"/>
    <n v="73.34"/>
    <n v="60.34"/>
    <n v="74.05"/>
    <n v="85.83"/>
    <n v="100.49"/>
  </r>
  <r>
    <x v="132"/>
    <m/>
    <x v="0"/>
    <x v="0"/>
    <n v="105515018"/>
    <n v="4088371"/>
    <n v="4088371"/>
    <s v="US GOVT CAMP BULLIS"/>
    <s v="3535 CMPBSEWELL RD #6"/>
    <m/>
    <m/>
    <n v="77.180000000000007"/>
    <n v="72.930000000000007"/>
    <n v="70.400000000000006"/>
    <n v="91.18"/>
    <n v="92.82"/>
    <n v="87.77"/>
    <n v="73.040000000000006"/>
    <n v="112.41"/>
    <n v="150.26"/>
    <x v="106"/>
    <n v="101.64"/>
    <x v="103"/>
    <n v="77.64"/>
    <n v="61.99"/>
    <n v="71.53"/>
    <n v="93.97"/>
    <n v="90.5"/>
  </r>
  <r>
    <x v="133"/>
    <m/>
    <x v="0"/>
    <x v="0"/>
    <n v="105515018"/>
    <n v="4090716"/>
    <n v="4090716"/>
    <s v="US GOVT CAMP BULLIS"/>
    <s v="3535 CMPBSEWELL RD #7"/>
    <m/>
    <m/>
    <n v="31.98"/>
    <n v="27.12"/>
    <n v="28.52"/>
    <n v="34.299999999999997"/>
    <n v="47"/>
    <n v="42"/>
    <n v="51.6"/>
    <n v="58.01"/>
    <n v="62.1"/>
    <x v="107"/>
    <n v="44.88"/>
    <x v="104"/>
    <n v="32.1"/>
    <n v="26.04"/>
    <n v="30.81"/>
    <n v="39.99"/>
    <n v="40.26"/>
  </r>
  <r>
    <x v="134"/>
    <m/>
    <x v="0"/>
    <x v="0"/>
    <n v="105515018"/>
    <n v="4090996"/>
    <n v="4090996"/>
    <s v="US GOVT CAMP BULLIS"/>
    <s v="3535 CMPBSEWELL RD #8"/>
    <m/>
    <m/>
    <n v="25.72"/>
    <n v="21.94"/>
    <n v="19.48"/>
    <n v="15.51"/>
    <n v="8.75"/>
    <n v="8.75"/>
    <n v="8.75"/>
    <n v="8.75"/>
    <n v="8.75"/>
    <x v="2"/>
    <n v="8.75"/>
    <x v="105"/>
    <n v="9.23"/>
    <n v="8.75"/>
    <n v="8.75"/>
    <n v="8.75"/>
    <n v="8.75"/>
  </r>
  <r>
    <x v="135"/>
    <m/>
    <x v="0"/>
    <x v="0"/>
    <n v="105515018"/>
    <n v="4090997"/>
    <n v="4090997"/>
    <s v="US GOVT CAMP BULLIS"/>
    <s v="3535 CMPBSEWELL RD #9"/>
    <m/>
    <m/>
    <n v="30.74"/>
    <n v="25.98"/>
    <n v="25.16"/>
    <n v="21.62"/>
    <n v="20.149999999999999"/>
    <n v="17.420000000000002"/>
    <n v="17.5"/>
    <n v="18.14"/>
    <n v="17.28"/>
    <x v="108"/>
    <n v="17.21"/>
    <x v="51"/>
    <n v="19.059999999999999"/>
    <n v="16.53"/>
    <n v="17.149999999999999"/>
    <n v="16.02"/>
    <n v="15.91"/>
  </r>
  <r>
    <x v="136"/>
    <m/>
    <x v="0"/>
    <x v="0"/>
    <n v="105515018"/>
    <n v="4091001"/>
    <n v="4091001"/>
    <s v="US GOVT CAMP BULLIS"/>
    <s v="3535 CMPBSEWELL RD #10"/>
    <m/>
    <m/>
    <n v="22.6"/>
    <n v="21.32"/>
    <n v="21.24"/>
    <n v="22.18"/>
    <n v="25.26"/>
    <n v="24.65"/>
    <n v="22.17"/>
    <n v="41.3"/>
    <n v="56.31"/>
    <x v="28"/>
    <n v="40.700000000000003"/>
    <x v="106"/>
    <n v="23.73"/>
    <n v="21.28"/>
    <n v="21.74"/>
    <n v="24.13"/>
    <n v="24.46"/>
  </r>
  <r>
    <x v="137"/>
    <m/>
    <x v="0"/>
    <x v="0"/>
    <n v="105515018"/>
    <n v="4090881"/>
    <n v="4090881"/>
    <s v="US GOVT CAMP BULLIS"/>
    <s v="3535 CMPBSEWELL RD #11"/>
    <m/>
    <m/>
    <n v="83.04"/>
    <n v="72.44"/>
    <n v="83.31"/>
    <n v="81.34"/>
    <n v="107.73"/>
    <n v="89.39"/>
    <n v="105.71"/>
    <n v="121.85"/>
    <n v="120.25"/>
    <x v="109"/>
    <n v="92.58"/>
    <x v="107"/>
    <n v="88.25"/>
    <n v="74.98"/>
    <n v="79.66"/>
    <n v="92.82"/>
    <n v="92.87"/>
  </r>
  <r>
    <x v="138"/>
    <m/>
    <x v="0"/>
    <x v="0"/>
    <n v="105515018"/>
    <n v="4091002"/>
    <n v="4091002"/>
    <s v="US GOVT CAMP BULLIS"/>
    <s v="3535 CMPBSEWELL RD #12"/>
    <m/>
    <m/>
    <n v="48.79"/>
    <n v="49.52"/>
    <n v="46.25"/>
    <n v="57.73"/>
    <n v="62.45"/>
    <n v="58.47"/>
    <n v="64.42"/>
    <n v="76.739999999999995"/>
    <n v="75.58"/>
    <x v="110"/>
    <n v="61.24"/>
    <x v="108"/>
    <n v="47.57"/>
    <n v="40.49"/>
    <n v="46.56"/>
    <n v="61.22"/>
    <n v="50.5"/>
  </r>
  <r>
    <x v="139"/>
    <m/>
    <x v="0"/>
    <x v="0"/>
    <n v="105515018"/>
    <n v="4091035"/>
    <n v="4091035"/>
    <s v="US GOVT CAMP BULLIS"/>
    <s v="3535 CMPBSEWELL RD #13"/>
    <m/>
    <m/>
    <n v="67.84"/>
    <n v="70.290000000000006"/>
    <n v="59.78"/>
    <n v="70.459999999999994"/>
    <n v="89.71"/>
    <n v="78.209999999999994"/>
    <n v="88.91"/>
    <n v="78.790000000000006"/>
    <n v="87.83"/>
    <x v="111"/>
    <n v="83.76"/>
    <x v="109"/>
    <n v="67.55"/>
    <n v="54.48"/>
    <n v="59.36"/>
    <n v="84.37"/>
    <n v="79.78"/>
  </r>
  <r>
    <x v="140"/>
    <m/>
    <x v="0"/>
    <x v="0"/>
    <n v="105515018"/>
    <n v="4090712"/>
    <n v="4090712"/>
    <s v="US GOVT CAMP BULLIS"/>
    <s v="3535 CMPBSEWELL RD #14"/>
    <m/>
    <m/>
    <n v="26.09"/>
    <n v="30.73"/>
    <n v="22.56"/>
    <n v="22.46"/>
    <n v="23.24"/>
    <n v="20.94"/>
    <n v="20.58"/>
    <n v="21.31"/>
    <n v="24.01"/>
    <x v="112"/>
    <n v="22.55"/>
    <x v="110"/>
    <n v="26.56"/>
    <n v="27.23"/>
    <n v="22.7"/>
    <n v="19.510000000000002"/>
    <n v="30.51"/>
  </r>
  <r>
    <x v="141"/>
    <m/>
    <x v="0"/>
    <x v="0"/>
    <n v="105515018"/>
    <n v="4090909"/>
    <n v="4090909"/>
    <s v="US GOVT CAMP BULLIS"/>
    <s v="3535 CMPBSEWELL RD #15"/>
    <m/>
    <m/>
    <n v="15"/>
    <n v="14.64"/>
    <n v="14.81"/>
    <n v="15.42"/>
    <n v="16.77"/>
    <n v="15.08"/>
    <n v="15.42"/>
    <n v="33.42"/>
    <n v="49.59"/>
    <x v="113"/>
    <n v="32.53"/>
    <x v="111"/>
    <n v="15.56"/>
    <n v="14.34"/>
    <n v="14.48"/>
    <n v="14.7"/>
    <n v="21.67"/>
  </r>
  <r>
    <x v="142"/>
    <m/>
    <x v="0"/>
    <x v="0"/>
    <n v="105515018"/>
    <n v="4246955"/>
    <n v="4246955"/>
    <s v="US GOVT CAMP BULLIS"/>
    <s v="6143 CMPBMARNE RD #6"/>
    <m/>
    <m/>
    <n v="155.78"/>
    <n v="259.88"/>
    <n v="320.26"/>
    <n v="326.63"/>
    <n v="426.63"/>
    <n v="407.99"/>
    <n v="362.61"/>
    <n v="408.37"/>
    <n v="356.63"/>
    <x v="114"/>
    <n v="252.32"/>
    <x v="112"/>
    <n v="130.1"/>
    <n v="150.99"/>
    <n v="139.36000000000001"/>
    <n v="238.62"/>
    <n v="315.12"/>
  </r>
  <r>
    <x v="143"/>
    <m/>
    <x v="0"/>
    <x v="0"/>
    <n v="105515018"/>
    <n v="4067146"/>
    <n v="4067146"/>
    <s v="US GOVT CAMP BULLIS"/>
    <s v="5100 CAMP BULLIS RD #8"/>
    <m/>
    <m/>
    <n v="19.649999999999999"/>
    <n v="18.59"/>
    <n v="18.079999999999998"/>
    <n v="18.47"/>
    <n v="20.149999999999999"/>
    <n v="19.38"/>
    <n v="15.42"/>
    <n v="16.07"/>
    <n v="15.38"/>
    <x v="115"/>
    <n v="13.22"/>
    <x v="113"/>
    <n v="16.53"/>
    <n v="15.24"/>
    <n v="15.15"/>
    <n v="15.55"/>
    <n v="24.93"/>
  </r>
  <r>
    <x v="144"/>
    <m/>
    <x v="0"/>
    <x v="0"/>
    <n v="105515018"/>
    <n v="4247447"/>
    <n v="4247447"/>
    <s v="US GOVT CAMP BULLIS"/>
    <s v="6120 CMPBMCWILLIAMS RD #6"/>
    <m/>
    <m/>
    <n v="439.97"/>
    <n v="507.8"/>
    <n v="486.15"/>
    <n v="548.53"/>
    <n v="689.13"/>
    <n v="699.29"/>
    <n v="885.41"/>
    <n v="984.41"/>
    <n v="1240.45"/>
    <x v="116"/>
    <n v="811.13"/>
    <x v="114"/>
    <n v="868.43"/>
    <n v="694.35"/>
    <n v="753.24"/>
    <n v="665.75"/>
    <n v="718.46"/>
  </r>
  <r>
    <x v="145"/>
    <m/>
    <x v="0"/>
    <x v="0"/>
    <n v="105515018"/>
    <s v="2-847807"/>
    <s v="2-847807"/>
    <s v="US GOVT CAMP BULLIS"/>
    <s v="5324 CMPBDUTY #2"/>
    <m/>
    <m/>
    <n v="127.95"/>
    <n v="97.4"/>
    <n v="43.08"/>
    <n v="91.38"/>
    <n v="163.37"/>
    <n v="139.26"/>
    <n v="154.35"/>
    <n v="121.85"/>
    <n v="152.56"/>
    <x v="117"/>
    <n v="115.4"/>
    <x v="115"/>
    <n v="97.26"/>
    <n v="83"/>
    <n v="102.33"/>
    <n v="170"/>
    <n v="203.28"/>
  </r>
  <r>
    <x v="146"/>
    <m/>
    <x v="0"/>
    <x v="0"/>
    <n v="105515018"/>
    <n v="4015919"/>
    <n v="4015919"/>
    <s v="US GOVT CAMP BULLIS"/>
    <s v="4385 CMPBWILDERNESS TRL"/>
    <m/>
    <m/>
    <n v="12.96"/>
    <n v="16.309999999999999"/>
    <n v="11.55"/>
    <n v="8.75"/>
    <n v="8.75"/>
    <n v="8.75"/>
    <n v="14.12"/>
    <n v="14.1"/>
    <n v="24.77"/>
    <x v="118"/>
    <n v="13.6"/>
    <x v="116"/>
    <n v="16.82"/>
    <n v="14.42"/>
    <n v="14"/>
    <n v="14.52"/>
    <n v="13.86"/>
  </r>
  <r>
    <x v="147"/>
    <m/>
    <x v="0"/>
    <x v="0"/>
    <n v="105515018"/>
    <n v="4253388"/>
    <n v="4253388"/>
    <s v="US GOVT CAMP BULLIS"/>
    <s v="4805 CMPBCAMP BULLIS RD"/>
    <m/>
    <m/>
    <n v="216.4"/>
    <n v="190.78"/>
    <n v="209.64"/>
    <n v="261.58"/>
    <n v="272.18"/>
    <n v="215.26"/>
    <n v="265.57"/>
    <n v="427.56"/>
    <n v="363.38"/>
    <x v="119"/>
    <n v="185.48"/>
    <x v="117"/>
    <n v="269.13"/>
    <n v="337.64"/>
    <n v="228.81"/>
    <n v="202.93"/>
    <n v="157.65"/>
  </r>
  <r>
    <x v="148"/>
    <m/>
    <x v="0"/>
    <x v="0"/>
    <n v="105515018"/>
    <s v="2-746335"/>
    <s v="2-746335"/>
    <s v="US GOVT CAMP BULLIS"/>
    <s v="6284 CMPBWILDERNESS TRL"/>
    <m/>
    <m/>
    <n v="8.75"/>
    <n v="8.75"/>
    <n v="8.75"/>
    <n v="8.75"/>
    <n v="8.75"/>
    <n v="8.75"/>
    <n v="8.75"/>
    <n v="8.75"/>
    <n v="8.75"/>
    <x v="2"/>
    <n v="8.75"/>
    <x v="2"/>
    <n v="8.75"/>
    <n v="8.75"/>
    <n v="8.75"/>
    <n v="8.75"/>
    <n v="9.0299999999999994"/>
  </r>
  <r>
    <x v="149"/>
    <m/>
    <x v="0"/>
    <x v="0"/>
    <n v="105515018"/>
    <n v="4254239"/>
    <n v="4254239"/>
    <s v="US GOVT CAMP BULLIS"/>
    <s v="6281 CMPBWILDERNESS TRL"/>
    <m/>
    <m/>
    <n v="96.85"/>
    <n v="234.62"/>
    <n v="193.07"/>
    <n v="175"/>
    <n v="67.87"/>
    <n v="45.11"/>
    <n v="23.36"/>
    <n v="16.63"/>
    <n v="12.83"/>
    <x v="120"/>
    <n v="38.04"/>
    <x v="118"/>
    <n v="202.5"/>
    <n v="223.28"/>
    <n v="173.96"/>
    <n v="126.43"/>
    <n v="95.13"/>
  </r>
  <r>
    <x v="150"/>
    <m/>
    <x v="0"/>
    <x v="0"/>
    <n v="105515018"/>
    <n v="4278920"/>
    <n v="4278920"/>
    <s v="US GOVT CAMP BULLIS"/>
    <s v="4555 CMPBWILDERNESS TRL"/>
    <m/>
    <m/>
    <n v="201"/>
    <n v="260.79000000000002"/>
    <n v="212.84"/>
    <n v="191.3"/>
    <n v="122.97"/>
    <n v="32.74"/>
    <n v="10.039999999999999"/>
    <n v="10.06"/>
    <n v="11.31"/>
    <x v="121"/>
    <n v="15.7"/>
    <x v="119"/>
    <n v="147.69"/>
    <n v="232.93"/>
    <n v="215.01"/>
    <n v="127.68"/>
    <n v="22.42"/>
  </r>
  <r>
    <x v="151"/>
    <m/>
    <x v="0"/>
    <x v="0"/>
    <n v="105515018"/>
    <n v="4273345"/>
    <n v="4273345"/>
    <s v="US GOVT CAMP BULLIS"/>
    <s v="6131 CMPBBLACK JACK VILLAGE #1"/>
    <m/>
    <m/>
    <n v="1966.32"/>
    <n v="1930.26"/>
    <n v="2019.85"/>
    <n v="1929.24"/>
    <n v="2393.3200000000002"/>
    <n v="2299.5500000000002"/>
    <n v="3028.04"/>
    <n v="3107.58"/>
    <n v="3056.17"/>
    <x v="122"/>
    <n v="2113.38"/>
    <x v="120"/>
    <n v="2363.48"/>
    <n v="2245.13"/>
    <n v="2090.66"/>
    <n v="2321.39"/>
    <n v="2100.12"/>
  </r>
  <r>
    <x v="152"/>
    <m/>
    <x v="0"/>
    <x v="0"/>
    <n v="105515018"/>
    <n v="4247495"/>
    <n v="4247495"/>
    <s v="US GOVT CAMP BULLIS"/>
    <s v="5130 CMPBWILKERSON RD"/>
    <m/>
    <m/>
    <n v="1006.29"/>
    <n v="993.74"/>
    <n v="913.77"/>
    <n v="968.23"/>
    <n v="1192.5"/>
    <n v="1182.73"/>
    <n v="1608.92"/>
    <n v="1566.2"/>
    <n v="1823.1"/>
    <x v="123"/>
    <n v="1198.49"/>
    <x v="121"/>
    <n v="1099.46"/>
    <n v="946.22"/>
    <n v="987.95"/>
    <n v="997.1"/>
    <n v="1072.43"/>
  </r>
  <r>
    <x v="153"/>
    <m/>
    <x v="0"/>
    <x v="0"/>
    <n v="105515018"/>
    <n v="4307532"/>
    <n v="4307532"/>
    <s v="US GOVT CAMP BULLIS"/>
    <s v="5118 CMPBWILKERSON RD"/>
    <m/>
    <m/>
    <n v="123.68"/>
    <n v="37.75"/>
    <n v="31.32"/>
    <n v="68.819999999999993"/>
    <n v="51.73"/>
    <n v="54.47"/>
    <n v="23.86"/>
    <n v="22.45"/>
    <n v="58.59"/>
    <x v="124"/>
    <n v="24.75"/>
    <x v="122"/>
    <n v="29.28"/>
    <n v="32.07"/>
    <n v="54.3"/>
    <n v="24.75"/>
    <n v="55.62"/>
  </r>
  <r>
    <x v="154"/>
    <m/>
    <x v="0"/>
    <x v="0"/>
    <n v="105515018"/>
    <s v="2-774409"/>
    <s v="2-774409"/>
    <s v="US GOVT CAMP BULLIS"/>
    <s v="4893 CMPBWILDERNESS TRL"/>
    <m/>
    <m/>
    <n v="11.07"/>
    <n v="11.91"/>
    <n v="11.55"/>
    <n v="10.050000000000001"/>
    <n v="12.51"/>
    <n v="10.119999999999999"/>
    <n v="8.75"/>
    <n v="9.31"/>
    <n v="8.93"/>
    <x v="125"/>
    <n v="10.75"/>
    <x v="123"/>
    <n v="9.5299999999999994"/>
    <n v="10.39"/>
    <n v="11.99"/>
    <n v="10.07"/>
    <n v="9.0299999999999994"/>
  </r>
  <r>
    <x v="155"/>
    <m/>
    <x v="0"/>
    <x v="0"/>
    <n v="105515018"/>
    <s v="2-793213"/>
    <s v="2-793213"/>
    <s v="US GOVT CAMP BULLIS"/>
    <s v="5067 CMPBCAMP BULLIS RD #LCT"/>
    <m/>
    <m/>
    <n v="1117.27"/>
    <n v="1144.52"/>
    <n v="1060.26"/>
    <n v="1203.98"/>
    <n v="1192.8800000000001"/>
    <n v="1003.69"/>
    <n v="1458.07"/>
    <n v="1509.53"/>
    <n v="1623.72"/>
    <x v="126"/>
    <n v="1208.44"/>
    <x v="124"/>
    <n v="1397.68"/>
    <n v="1345.59"/>
    <n v="1366.11"/>
    <m/>
    <n v="916.09"/>
  </r>
  <r>
    <x v="156"/>
    <m/>
    <x v="0"/>
    <x v="0"/>
    <n v="105515018"/>
    <n v="4273346"/>
    <n v="4273346"/>
    <s v="US GOVT CAMP BULLIS"/>
    <s v="5048 CMPBWILKERSON RD #1"/>
    <m/>
    <m/>
    <n v="6096.55"/>
    <n v="5060.9799999999996"/>
    <n v="4980.5"/>
    <n v="5791.45"/>
    <n v="7785.06"/>
    <n v="6939.84"/>
    <n v="9382.77"/>
    <n v="9670.58"/>
    <n v="11793.52"/>
    <x v="127"/>
    <n v="7640.22"/>
    <x v="125"/>
    <n v="6656.29"/>
    <n v="4950.75"/>
    <n v="6581.53"/>
    <n v="7033.39"/>
    <n v="7500.55"/>
  </r>
  <r>
    <x v="157"/>
    <m/>
    <x v="0"/>
    <x v="0"/>
    <n v="105515018"/>
    <s v="2-793118"/>
    <s v="2-793118"/>
    <s v="US GOVT CAMP BULLIS"/>
    <s v="5048 CMPBWILKERSON RD #2"/>
    <m/>
    <m/>
    <n v="1381.19"/>
    <n v="1367.51"/>
    <n v="1200.6300000000001"/>
    <n v="1245.94"/>
    <n v="1587.13"/>
    <n v="1562.96"/>
    <n v="1983.74"/>
    <n v="1802.83"/>
    <n v="2055.66"/>
    <x v="128"/>
    <n v="1565.47"/>
    <x v="126"/>
    <n v="1491.81"/>
    <n v="1236.76"/>
    <n v="1326.19"/>
    <n v="1147.95"/>
    <n v="1259.67"/>
  </r>
  <r>
    <x v="158"/>
    <m/>
    <x v="0"/>
    <x v="0"/>
    <n v="105515018"/>
    <n v="4270395"/>
    <n v="4270395"/>
    <s v="US GOVT CAMP BULLIS"/>
    <s v="5011 CMPBCAMP BULLIS RD"/>
    <m/>
    <m/>
    <n v="46.2"/>
    <n v="43.82"/>
    <n v="62.3"/>
    <n v="70.25"/>
    <n v="78.86"/>
    <n v="68.430000000000007"/>
    <n v="91.4"/>
    <n v="61.57"/>
    <n v="90.7"/>
    <x v="129"/>
    <n v="70.11"/>
    <x v="127"/>
    <n v="85.25"/>
    <n v="68.900000000000006"/>
    <n v="81.12"/>
    <n v="143.44"/>
    <n v="130.04"/>
  </r>
  <r>
    <x v="159"/>
    <m/>
    <x v="0"/>
    <x v="0"/>
    <n v="105515018"/>
    <n v="4273397"/>
    <n v="4273397"/>
    <s v="US GOVT CAMP BULLIS"/>
    <s v="6001 CMPBNW MILITARY HWY"/>
    <m/>
    <m/>
    <n v="129.94"/>
    <n v="178.94"/>
    <n v="221.73"/>
    <n v="244.86"/>
    <n v="352.33"/>
    <n v="282.23"/>
    <n v="354.5"/>
    <n v="296.8"/>
    <n v="413.87"/>
    <x v="130"/>
    <n v="275.95999999999998"/>
    <x v="128"/>
    <n v="161.53"/>
    <n v="197.56"/>
    <n v="310.79000000000002"/>
    <n v="236.54"/>
    <n v="451.78"/>
  </r>
  <r>
    <x v="160"/>
    <m/>
    <x v="0"/>
    <x v="0"/>
    <n v="105515018"/>
    <n v="4247015"/>
    <n v="4247015"/>
    <s v="US GOVT CAMP BULLIS"/>
    <s v="5250 CMPBCAMP BULLIS RD"/>
    <m/>
    <m/>
    <n v="655.11"/>
    <n v="844.82"/>
    <n v="817.29"/>
    <n v="905.44"/>
    <n v="1149.3399999999999"/>
    <n v="1115.7"/>
    <n v="1867.75"/>
    <n v="2154.5700000000002"/>
    <n v="2152.48"/>
    <x v="131"/>
    <n v="1150.43"/>
    <x v="129"/>
    <n v="653.19000000000005"/>
    <n v="780.75"/>
    <n v="917.97"/>
    <n v="960.77"/>
    <n v="1070.1400000000001"/>
  </r>
  <r>
    <x v="161"/>
    <m/>
    <x v="0"/>
    <x v="0"/>
    <n v="105515018"/>
    <n v="4345151"/>
    <n v="4345151"/>
    <s v="US GOVT CAMP BULLIS"/>
    <s v="26351 CMPBMALABANG TRAIL #1"/>
    <m/>
    <m/>
    <n v="10.9"/>
    <n v="10.59"/>
    <n v="10.53"/>
    <n v="10.52"/>
    <n v="10.78"/>
    <n v="10.5"/>
    <n v="10.54"/>
    <n v="11.01"/>
    <n v="35.840000000000003"/>
    <x v="132"/>
    <n v="14.45"/>
    <x v="130"/>
    <n v="14.48"/>
    <n v="22.57"/>
    <n v="13.9"/>
    <n v="17.25"/>
    <n v="22.33"/>
  </r>
  <r>
    <x v="162"/>
    <m/>
    <x v="0"/>
    <x v="0"/>
    <n v="105515018"/>
    <n v="4347624"/>
    <n v="4347624"/>
    <s v="US GOVT CAMP BULLIS"/>
    <s v="26351 CMPBMALABANG TRAIL #2"/>
    <m/>
    <m/>
    <n v="10.45"/>
    <n v="10.33"/>
    <n v="10.25"/>
    <n v="10.32"/>
    <n v="10.59"/>
    <n v="10.4"/>
    <n v="10.54"/>
    <n v="10.54"/>
    <n v="10.45"/>
    <x v="133"/>
    <n v="10.36"/>
    <x v="131"/>
    <n v="10.69"/>
    <n v="10.39"/>
    <n v="10.28"/>
    <n v="10.73"/>
    <n v="10.52"/>
  </r>
  <r>
    <x v="163"/>
    <m/>
    <x v="0"/>
    <x v="0"/>
    <n v="105515018"/>
    <n v="4337088"/>
    <n v="4337088"/>
    <s v="US GOVT CAMP BULLIS"/>
    <s v="5114 CMPBWILKERSON RD"/>
    <m/>
    <m/>
    <n v="261.51"/>
    <n v="356.06"/>
    <n v="260.77999999999997"/>
    <n v="269.8"/>
    <n v="284.23"/>
    <n v="281.14999999999998"/>
    <n v="460.25"/>
    <n v="505.81"/>
    <n v="546.51"/>
    <x v="134"/>
    <n v="354.66"/>
    <x v="132"/>
    <n v="335.86"/>
    <n v="323.57"/>
    <n v="299.60000000000002"/>
    <n v="233.71"/>
    <n v="277.43"/>
  </r>
  <r>
    <x v="164"/>
    <m/>
    <x v="0"/>
    <x v="0"/>
    <n v="105515018"/>
    <n v="4374314"/>
    <n v="4374314"/>
    <s v="US GOVT CAMP BULLIS"/>
    <s v="6131 CMPBBLACK JACK VILLAGE #2"/>
    <m/>
    <m/>
    <n v="225.34"/>
    <n v="132.75"/>
    <n v="1328.99"/>
    <n v="409"/>
    <n v="331.01"/>
    <n v="441.3"/>
    <n v="931.47"/>
    <n v="1146.6099999999999"/>
    <n v="225.99"/>
    <x v="135"/>
    <n v="175.08"/>
    <x v="133"/>
    <n v="200.75"/>
    <n v="140.75"/>
    <n v="1140.74"/>
    <n v="879.46"/>
    <n v="595.97"/>
  </r>
  <r>
    <x v="165"/>
    <m/>
    <x v="0"/>
    <x v="0"/>
    <n v="105515018"/>
    <n v="4088846"/>
    <n v="4088846"/>
    <s v="US GOVT CAMP BULLIS"/>
    <s v="5401 CMPBDUTY"/>
    <m/>
    <m/>
    <n v="1379.88"/>
    <n v="1611.22"/>
    <n v="1511.03"/>
    <n v="1667.69"/>
    <n v="1899.4"/>
    <n v="1745.78"/>
    <n v="2412.7800000000002"/>
    <n v="2307.0500000000002"/>
    <n v="2355.79"/>
    <x v="136"/>
    <n v="1614.02"/>
    <x v="134"/>
    <n v="1457.35"/>
    <n v="1340.98"/>
    <n v="1616.29"/>
    <n v="1553.56"/>
    <n v="1626.66"/>
  </r>
  <r>
    <x v="166"/>
    <m/>
    <x v="0"/>
    <x v="0"/>
    <n v="105515018"/>
    <n v="4088849"/>
    <n v="4088849"/>
    <s v="US GOVT CAMP BULLIS"/>
    <s v="5405 CMPBDUTY"/>
    <m/>
    <m/>
    <n v="169.69"/>
    <n v="261.14999999999998"/>
    <n v="250.64"/>
    <n v="291.27"/>
    <n v="343.26"/>
    <n v="292.97000000000003"/>
    <n v="462.69"/>
    <n v="461.56"/>
    <n v="518.05999999999995"/>
    <x v="137"/>
    <n v="286.58"/>
    <x v="135"/>
    <n v="260.22000000000003"/>
    <n v="246.25"/>
    <n v="307.75"/>
    <n v="292.5"/>
    <n v="315.52999999999997"/>
  </r>
  <r>
    <x v="167"/>
    <m/>
    <x v="0"/>
    <x v="0"/>
    <n v="105515018"/>
    <n v="4088850"/>
    <n v="4088850"/>
    <s v="US GOVT CAMP BULLIS"/>
    <s v="5409 CMPBDUTY"/>
    <m/>
    <m/>
    <n v="187.57"/>
    <n v="337.5"/>
    <n v="312.62"/>
    <n v="341.3"/>
    <n v="405.62"/>
    <n v="292.97000000000003"/>
    <n v="494.64"/>
    <n v="475.28"/>
    <n v="558.59"/>
    <x v="138"/>
    <n v="368.43"/>
    <x v="136"/>
    <n v="208.73"/>
    <n v="270.61"/>
    <n v="350.87"/>
    <n v="328.39"/>
    <n v="373.51"/>
  </r>
  <r>
    <x v="168"/>
    <m/>
    <x v="0"/>
    <x v="0"/>
    <n v="105515018"/>
    <n v="4088845"/>
    <n v="4088845"/>
    <s v="US GOVT CAMP BULLIS"/>
    <s v="5413 CMPBDUTY"/>
    <m/>
    <m/>
    <n v="2101.4499999999998"/>
    <n v="2210.92"/>
    <n v="2192.5"/>
    <n v="2292.56"/>
    <n v="2722.08"/>
    <n v="2677.1"/>
    <n v="3406.68"/>
    <n v="3350.5"/>
    <n v="3240.61"/>
    <x v="139"/>
    <n v="3041.03"/>
    <x v="137"/>
    <n v="3045.68"/>
    <n v="2445.9"/>
    <n v="2628.09"/>
    <n v="2641.22"/>
    <n v="2886.47"/>
  </r>
  <r>
    <x v="169"/>
    <m/>
    <x v="0"/>
    <x v="0"/>
    <n v="105515018"/>
    <n v="4088855"/>
    <n v="4088855"/>
    <s v="US GOVT CAMP BULLIS"/>
    <s v="5420 CMPBMARNE RD"/>
    <m/>
    <m/>
    <n v="4527.17"/>
    <n v="4403.17"/>
    <n v="4385.51"/>
    <n v="4568.1000000000004"/>
    <n v="5217.0200000000004"/>
    <n v="4463.95"/>
    <n v="5032.58"/>
    <n v="5189.5200000000004"/>
    <n v="5261.13"/>
    <x v="140"/>
    <n v="4884.3100000000004"/>
    <x v="138"/>
    <n v="6030.2"/>
    <n v="5597.1"/>
    <n v="6216.19"/>
    <n v="4969.8"/>
    <n v="5070.34"/>
  </r>
  <r>
    <x v="170"/>
    <m/>
    <x v="0"/>
    <x v="0"/>
    <n v="105515018"/>
    <n v="4088848"/>
    <n v="4088848"/>
    <s v="US GOVT CAMP BULLIS"/>
    <s v="5424 CMPBMARNE RD"/>
    <m/>
    <m/>
    <n v="951.61"/>
    <n v="1042.26"/>
    <n v="1068.1400000000001"/>
    <n v="1093.6300000000001"/>
    <n v="1156.6199999999999"/>
    <n v="1037.21"/>
    <n v="1179.71"/>
    <n v="1118.26"/>
    <n v="1081.1199999999999"/>
    <x v="141"/>
    <n v="849.65"/>
    <x v="139"/>
    <n v="1041.94"/>
    <n v="965.68"/>
    <n v="980.33"/>
    <n v="908.72"/>
    <n v="871.27"/>
  </r>
  <r>
    <x v="171"/>
    <m/>
    <x v="0"/>
    <x v="0"/>
    <n v="105515018"/>
    <n v="4088854"/>
    <n v="4088854"/>
    <s v="US GOVT CAMP BULLIS"/>
    <s v="5425 CMPBMARNE RD"/>
    <m/>
    <m/>
    <n v="1234.53"/>
    <n v="1268.25"/>
    <n v="1247.5999999999999"/>
    <n v="1385.85"/>
    <n v="1445"/>
    <n v="1276.44"/>
    <n v="1620.39"/>
    <n v="1463.08"/>
    <n v="1609.59"/>
    <x v="142"/>
    <n v="1339.23"/>
    <x v="140"/>
    <n v="1455.77"/>
    <n v="1236.18"/>
    <n v="1410.1"/>
    <n v="1270.99"/>
    <n v="1338.44"/>
  </r>
  <r>
    <x v="172"/>
    <m/>
    <x v="0"/>
    <x v="0"/>
    <n v="105515018"/>
    <n v="4088847"/>
    <n v="4088847"/>
    <s v="US GOVT CAMP BULLIS"/>
    <s v="5428 CMPBMARNE RD"/>
    <m/>
    <m/>
    <n v="5994.76"/>
    <n v="4143.07"/>
    <n v="5270.54"/>
    <n v="6237.41"/>
    <n v="9605.66"/>
    <n v="9594.1299999999992"/>
    <n v="11407.59"/>
    <n v="15607.89"/>
    <n v="14863.61"/>
    <x v="143"/>
    <n v="9638.83"/>
    <x v="141"/>
    <n v="6636.76"/>
    <n v="4203.1899999999996"/>
    <n v="6357.25"/>
    <n v="6876.37"/>
    <n v="8911.5"/>
  </r>
  <r>
    <x v="173"/>
    <m/>
    <x v="0"/>
    <x v="0"/>
    <n v="105515018"/>
    <n v="4063235"/>
    <n v="4063235"/>
    <s v="US GOVT CAMP BULLIS"/>
    <s v="5055 CMPBBULLIS RD #1"/>
    <m/>
    <m/>
    <n v="93.87"/>
    <n v="153.1"/>
    <n v="117.2"/>
    <n v="112.12"/>
    <n v="111.68"/>
    <n v="131.53"/>
    <n v="208.54"/>
    <n v="202.02"/>
    <n v="201.93"/>
    <x v="144"/>
    <n v="94.39"/>
    <x v="142"/>
    <n v="116.15"/>
    <n v="109.58"/>
    <n v="98.65"/>
    <n v="67.89"/>
    <n v="72.78"/>
  </r>
  <r>
    <x v="174"/>
    <m/>
    <x v="0"/>
    <x v="0"/>
    <n v="105515018"/>
    <n v="4027017"/>
    <n v="4027017"/>
    <s v="US GOVT CAMP BULLIS"/>
    <s v="5160 CMPBDUTY"/>
    <m/>
    <m/>
    <n v="199.4"/>
    <n v="158.38"/>
    <n v="131.35"/>
    <n v="186.28"/>
    <n v="330.09"/>
    <n v="216.22"/>
    <n v="199.12"/>
    <n v="130.69999999999999"/>
    <n v="107.77"/>
    <x v="145"/>
    <n v="212.8"/>
    <x v="143"/>
    <n v="169.35"/>
    <n v="129.97999999999999"/>
    <n v="171.22"/>
    <n v="117.36"/>
    <n v="179.8"/>
  </r>
  <r>
    <x v="175"/>
    <m/>
    <x v="0"/>
    <x v="0"/>
    <n v="105515018"/>
    <n v="4027025"/>
    <n v="4027025"/>
    <s v="US GOVT CAMP BULLIS"/>
    <s v="20650 CMPBWILKERSON RD #1"/>
    <m/>
    <m/>
    <n v="249.59"/>
    <n v="439.29"/>
    <n v="349.59"/>
    <n v="242.5"/>
    <n v="160.91"/>
    <n v="185.15"/>
    <n v="274.14999999999998"/>
    <n v="321.08999999999997"/>
    <n v="362.24"/>
    <x v="146"/>
    <n v="160.69"/>
    <x v="144"/>
    <n v="313.86"/>
    <n v="337.06"/>
    <n v="244.53"/>
    <n v="136.03"/>
    <n v="137.25"/>
  </r>
  <r>
    <x v="176"/>
    <m/>
    <x v="0"/>
    <x v="0"/>
    <n v="105515018"/>
    <n v="4441940"/>
    <n v="4441940"/>
    <s v="US GOVT CAMP BULLIS"/>
    <s v="4301 CMPBWILKERSON RD"/>
    <m/>
    <m/>
    <n v="57.46"/>
    <n v="132.63"/>
    <n v="54.84"/>
    <n v="88.61"/>
    <n v="52.11"/>
    <n v="52.92"/>
    <n v="82.11"/>
    <n v="81.849999999999994"/>
    <n v="81.650000000000006"/>
    <x v="147"/>
    <n v="51.91"/>
    <x v="145"/>
    <n v="38.72"/>
    <n v="39.75"/>
    <n v="66.78"/>
    <n v="56.22"/>
    <n v="50.03"/>
  </r>
  <r>
    <x v="177"/>
    <m/>
    <x v="0"/>
    <x v="0"/>
    <n v="105515018"/>
    <n v="4027180"/>
    <n v="4027180"/>
    <s v="US GOVT CAMP BULLIS"/>
    <s v="6077 CMPBLAURIN HILL RD"/>
    <m/>
    <m/>
    <n v="36.01"/>
    <n v="32.299999999999997"/>
    <n v="31.32"/>
    <n v="30.98"/>
    <n v="34.15"/>
    <n v="30.59"/>
    <n v="32.5"/>
    <n v="30.7"/>
    <n v="32.909999999999997"/>
    <x v="148"/>
    <n v="41.45"/>
    <x v="146"/>
    <n v="39.299999999999997"/>
    <n v="32.26"/>
    <n v="32.630000000000003"/>
    <n v="33.090000000000003"/>
    <n v="31.72"/>
  </r>
  <r>
    <x v="178"/>
    <m/>
    <x v="0"/>
    <x v="0"/>
    <n v="105515018"/>
    <n v="4088955"/>
    <n v="4088955"/>
    <s v="US GOVT CAMP BULLIS"/>
    <s v="21528 CMPBMC WILLIAMS RD"/>
    <m/>
    <m/>
    <n v="471.78"/>
    <n v="665.33"/>
    <n v="653.5"/>
    <n v="707.66"/>
    <n v="842.34"/>
    <n v="694.98"/>
    <n v="1009.76"/>
    <n v="1001.39"/>
    <n v="1009.22"/>
    <x v="149"/>
    <n v="694.53"/>
    <x v="147"/>
    <n v="560.6"/>
    <n v="648.96"/>
    <n v="795.99"/>
    <n v="760.03"/>
    <n v="831.61"/>
  </r>
  <r>
    <x v="179"/>
    <m/>
    <x v="0"/>
    <x v="0"/>
    <n v="105515018"/>
    <n v="4089101"/>
    <n v="4089101"/>
    <s v="US GOVT CAMP BULLIS"/>
    <s v="26800 CMPBMIDDLETON RD #LCT"/>
    <m/>
    <m/>
    <n v="2363.7800000000002"/>
    <n v="2821.7"/>
    <n v="2010.71"/>
    <n v="1775.5"/>
    <n v="2151.4"/>
    <n v="2247.14"/>
    <n v="3186.22"/>
    <n v="3352.02"/>
    <n v="3617.93"/>
    <x v="150"/>
    <n v="2395.34"/>
    <x v="148"/>
    <n v="3069.2"/>
    <n v="4459.6899999999996"/>
    <n v="3633.41"/>
    <n v="2566.58"/>
    <n v="2296.39"/>
  </r>
  <r>
    <x v="180"/>
    <m/>
    <x v="0"/>
    <x v="0"/>
    <n v="105515018"/>
    <n v="4327341"/>
    <n v="4327341"/>
    <s v="US GOVT CAMP BULLIS"/>
    <s v="5055 CMPBBULLIS RD #2"/>
    <m/>
    <m/>
    <n v="188.75"/>
    <n v="188.75"/>
    <n v="188.75"/>
    <n v="170.18"/>
    <n v="139.6"/>
    <n v="209.34"/>
    <n v="218.48"/>
    <n v="306.68"/>
    <n v="362.77"/>
    <x v="151"/>
    <n v="163.41999999999999"/>
    <x v="149"/>
    <n v="188.75"/>
    <n v="108.75"/>
    <n v="188.75"/>
    <n v="108.75"/>
    <n v="166.7"/>
  </r>
  <r>
    <x v="181"/>
    <m/>
    <x v="0"/>
    <x v="0"/>
    <n v="105515018"/>
    <n v="4296352"/>
    <n v="4296352"/>
    <s v="US GOVT CAMP BULLIS"/>
    <s v="4635 CMPBWILDERNESS TRL"/>
    <m/>
    <m/>
    <n v="37.26"/>
    <n v="35.200000000000003"/>
    <n v="29.28"/>
    <n v="29.68"/>
    <n v="28.16"/>
    <n v="29.32"/>
    <n v="47.23"/>
    <n v="60.62"/>
    <n v="73.180000000000007"/>
    <x v="152"/>
    <n v="49.44"/>
    <x v="150"/>
    <n v="35.79"/>
    <n v="34.08"/>
    <n v="31.86"/>
    <n v="28.28"/>
    <n v="23.26"/>
  </r>
  <r>
    <x v="182"/>
    <m/>
    <x v="0"/>
    <x v="0"/>
    <n v="105515018"/>
    <n v="4347684"/>
    <n v="4347684"/>
    <s v="US GOVT CAMP BULLIS"/>
    <s v="26355 MALABANG TRAIL #3"/>
    <m/>
    <m/>
    <n v="108.19"/>
    <n v="183.63"/>
    <n v="151.9"/>
    <n v="123.19"/>
    <n v="173.17"/>
    <n v="217.09"/>
    <n v="212.53"/>
    <n v="299.23"/>
    <n v="310.3"/>
    <x v="153"/>
    <n v="170.56"/>
    <x v="151"/>
    <n v="134.61000000000001"/>
    <n v="113.15"/>
    <n v="110.56"/>
    <n v="138.96"/>
    <n v="155.08000000000001"/>
  </r>
  <r>
    <x v="183"/>
    <m/>
    <x v="0"/>
    <x v="0"/>
    <n v="105515018"/>
    <n v="4347683"/>
    <n v="4347683"/>
    <s v="US GOVT CAMP BULLIS"/>
    <s v="26355 MALABANG TRAIL #4"/>
    <m/>
    <m/>
    <n v="54.51"/>
    <n v="52.34"/>
    <n v="53.15"/>
    <n v="63.2"/>
    <n v="63.52"/>
    <n v="53.8"/>
    <n v="60.05"/>
    <n v="59.69"/>
    <n v="58.22"/>
    <x v="154"/>
    <n v="53.72"/>
    <x v="152"/>
    <n v="64.099999999999994"/>
    <n v="56.31"/>
    <n v="57.54"/>
    <n v="99.29"/>
    <n v="68.55"/>
  </r>
  <r>
    <x v="184"/>
    <m/>
    <x v="0"/>
    <x v="0"/>
    <n v="105515018"/>
    <n v="4089721"/>
    <n v="4089721"/>
    <s v="US GOVT CAMP BULLIS"/>
    <s v="23427 CMPBMARNE RD"/>
    <m/>
    <m/>
    <n v="8.75"/>
    <n v="8.75"/>
    <n v="8.75"/>
    <n v="8.75"/>
    <n v="8.75"/>
    <n v="8.75"/>
    <n v="8.75"/>
    <n v="8.75"/>
    <n v="8.75"/>
    <x v="2"/>
    <n v="8.75"/>
    <x v="2"/>
    <n v="8.75"/>
    <n v="8.75"/>
    <n v="8.75"/>
    <n v="8.75"/>
    <n v="8.75"/>
  </r>
  <r>
    <x v="185"/>
    <m/>
    <x v="0"/>
    <x v="0"/>
    <n v="105515018"/>
    <n v="4373925"/>
    <n v="4373925"/>
    <s v="US GOVT CAMP BULLIS"/>
    <s v="23428 CMPBMARNE RD"/>
    <m/>
    <m/>
    <n v="27.43"/>
    <n v="25.62"/>
    <n v="12.75"/>
    <n v="12.75"/>
    <n v="12.75"/>
    <n v="12.75"/>
    <n v="16.75"/>
    <n v="16.75"/>
    <n v="20.75"/>
    <x v="155"/>
    <n v="28.54"/>
    <x v="153"/>
    <n v="12.75"/>
    <n v="24.66"/>
    <n v="55.63"/>
    <n v="12.75"/>
    <n v="16.75"/>
  </r>
  <r>
    <x v="186"/>
    <m/>
    <x v="0"/>
    <x v="0"/>
    <n v="105515018"/>
    <n v="4374176"/>
    <n v="4374176"/>
    <s v="US GOVT CAMP BULLIS"/>
    <s v="23429 CMPBMARNE RD"/>
    <m/>
    <m/>
    <n v="13.13"/>
    <n v="9.6300000000000008"/>
    <n v="14.91"/>
    <n v="24.96"/>
    <n v="9.81"/>
    <n v="9.6300000000000008"/>
    <n v="10.43"/>
    <n v="9.69"/>
    <n v="9.6999999999999993"/>
    <x v="156"/>
    <n v="18.350000000000001"/>
    <x v="105"/>
    <n v="9.73"/>
    <n v="9.67"/>
    <n v="9.6199999999999992"/>
    <n v="9.69"/>
    <n v="9.5"/>
  </r>
  <r>
    <x v="187"/>
    <m/>
    <x v="0"/>
    <x v="0"/>
    <n v="105515018"/>
    <n v="4383022"/>
    <n v="4383022"/>
    <s v="US GOVT CAMP BULLIS"/>
    <s v="23430 CMPBMARNE RD"/>
    <m/>
    <m/>
    <n v="8.75"/>
    <n v="8.75"/>
    <n v="8.75"/>
    <n v="8.75"/>
    <n v="8.75"/>
    <n v="8.75"/>
    <n v="8.75"/>
    <n v="8.75"/>
    <n v="8.75"/>
    <x v="2"/>
    <n v="8.75"/>
    <x v="2"/>
    <n v="8.75"/>
    <n v="8.75"/>
    <n v="8.75"/>
    <n v="8.75"/>
    <n v="8.75"/>
  </r>
  <r>
    <x v="188"/>
    <m/>
    <x v="0"/>
    <x v="0"/>
    <n v="105515018"/>
    <n v="4367467"/>
    <n v="4367467"/>
    <s v="US GOVT CAMP BULLIS"/>
    <s v="6131 CMPBBLACK JACK VILLAGE #4"/>
    <m/>
    <m/>
    <n v="292.18"/>
    <n v="407.56"/>
    <n v="330.78"/>
    <n v="294.92"/>
    <n v="245.44"/>
    <n v="256.8"/>
    <n v="288.57"/>
    <n v="316.77999999999997"/>
    <n v="287.43"/>
    <x v="157"/>
    <n v="210.5"/>
    <x v="154"/>
    <n v="364.23"/>
    <n v="364.6"/>
    <n v="287.01"/>
    <n v="261.68"/>
    <n v="243.79"/>
  </r>
  <r>
    <x v="189"/>
    <m/>
    <x v="0"/>
    <x v="0"/>
    <n v="105515018"/>
    <n v="4382983"/>
    <n v="4382983"/>
    <s v="US GOVT CAMP BULLIS"/>
    <s v="23414 CMPBMARNE RD #2"/>
    <m/>
    <m/>
    <n v="222.46"/>
    <n v="308.92"/>
    <n v="84.75"/>
    <n v="84.75"/>
    <n v="150.58000000000001"/>
    <n v="122.38"/>
    <n v="226.24"/>
    <n v="523.9"/>
    <n v="508.73"/>
    <x v="158"/>
    <n v="207.24"/>
    <x v="155"/>
    <n v="104.75"/>
    <n v="104.75"/>
    <n v="104.75"/>
    <n v="104.75"/>
    <n v="123.66"/>
  </r>
  <r>
    <x v="190"/>
    <m/>
    <x v="0"/>
    <x v="0"/>
    <n v="105515018"/>
    <n v="4336831"/>
    <n v="4336831"/>
    <s v="US GOVT CAMP BULLIS"/>
    <s v="23402 CMPBMARNE RD"/>
    <m/>
    <m/>
    <n v="159.56"/>
    <n v="442.82"/>
    <n v="382.86"/>
    <n v="177.06"/>
    <n v="321.20999999999998"/>
    <n v="410.57"/>
    <n v="530.30999999999995"/>
    <n v="569.09"/>
    <n v="574.44000000000005"/>
    <x v="159"/>
    <n v="356.03"/>
    <x v="156"/>
    <n v="548.04999999999995"/>
    <n v="328.54"/>
    <n v="203.92"/>
    <n v="275.14999999999998"/>
    <n v="260.94"/>
  </r>
  <r>
    <x v="191"/>
    <m/>
    <x v="0"/>
    <x v="0"/>
    <n v="105515018"/>
    <n v="4327681"/>
    <n v="4327681"/>
    <s v="US GOVT CAMP BULLIS"/>
    <s v="23404 CMPBMARNE RD"/>
    <m/>
    <m/>
    <n v="321.02999999999997"/>
    <n v="466.69"/>
    <n v="365.5"/>
    <n v="331.75"/>
    <n v="376.1"/>
    <n v="295.56"/>
    <n v="309.94"/>
    <n v="436.73"/>
    <n v="360.72"/>
    <x v="160"/>
    <n v="267.13"/>
    <x v="157"/>
    <n v="372.58"/>
    <n v="400.25"/>
    <n v="328.5"/>
    <n v="247.19"/>
    <n v="217.48"/>
  </r>
  <r>
    <x v="192"/>
    <m/>
    <x v="0"/>
    <x v="0"/>
    <n v="105515018"/>
    <n v="4327722"/>
    <n v="4327722"/>
    <s v="US GOVT CAMP BULLIS"/>
    <s v="23406 CMPBMARNE RD"/>
    <m/>
    <m/>
    <n v="377.58"/>
    <n v="568.23"/>
    <n v="396.28"/>
    <n v="350.94"/>
    <n v="201.1"/>
    <n v="215.58"/>
    <n v="318.48"/>
    <n v="353.02"/>
    <n v="377.48"/>
    <x v="161"/>
    <n v="250.11"/>
    <x v="158"/>
    <n v="370.08"/>
    <n v="478.91"/>
    <n v="330.62"/>
    <n v="242.7"/>
    <n v="216.45"/>
  </r>
  <r>
    <x v="193"/>
    <m/>
    <x v="0"/>
    <x v="0"/>
    <n v="105515018"/>
    <n v="4327308"/>
    <n v="4327308"/>
    <s v="US GOVT CAMP BULLIS"/>
    <s v="23409 CMPBMARNE RD"/>
    <m/>
    <m/>
    <n v="280.89"/>
    <n v="370.39"/>
    <n v="290.2"/>
    <n v="275.12"/>
    <n v="248.21"/>
    <n v="268.04000000000002"/>
    <n v="305.27"/>
    <n v="348.86"/>
    <n v="321.64999999999998"/>
    <x v="162"/>
    <n v="227.93"/>
    <x v="159"/>
    <n v="331.78"/>
    <n v="319.10000000000002"/>
    <n v="220.17"/>
    <n v="201.25"/>
    <n v="205.53"/>
  </r>
  <r>
    <x v="194"/>
    <m/>
    <x v="0"/>
    <x v="0"/>
    <n v="105515018"/>
    <n v="4327679"/>
    <n v="4327679"/>
    <s v="US GOVT CAMP BULLIS"/>
    <s v="23403 CMPBMARNE RD"/>
    <m/>
    <m/>
    <n v="385.33"/>
    <n v="588.34"/>
    <n v="422.31"/>
    <n v="382.33"/>
    <n v="269.52"/>
    <n v="324.04000000000002"/>
    <n v="396.53"/>
    <n v="457.01"/>
    <n v="480.29"/>
    <x v="163"/>
    <n v="233.51"/>
    <x v="160"/>
    <n v="447.43"/>
    <n v="506.29"/>
    <n v="359.3"/>
    <n v="277.97000000000003"/>
    <n v="263.42"/>
  </r>
  <r>
    <x v="195"/>
    <m/>
    <x v="0"/>
    <x v="0"/>
    <n v="105515018"/>
    <n v="4327583"/>
    <n v="4327583"/>
    <s v="US GOVT CAMP BULLIS"/>
    <s v="23408 CMPBMARNE RD"/>
    <m/>
    <m/>
    <n v="357.3"/>
    <n v="567.02"/>
    <n v="398.87"/>
    <n v="384.49"/>
    <n v="299.36"/>
    <n v="329.41"/>
    <n v="420.21"/>
    <n v="443.77"/>
    <n v="461.32"/>
    <x v="164"/>
    <n v="243.38"/>
    <x v="161"/>
    <n v="449.14"/>
    <n v="531.85"/>
    <n v="364.05"/>
    <n v="330.58"/>
    <n v="291.02"/>
  </r>
  <r>
    <x v="196"/>
    <m/>
    <x v="0"/>
    <x v="0"/>
    <n v="105515018"/>
    <n v="4327727"/>
    <n v="4327727"/>
    <s v="US GOVT CAMP BULLIS"/>
    <s v="23413 CMPBMARNE RD"/>
    <m/>
    <m/>
    <n v="316.56"/>
    <n v="465.15"/>
    <n v="334.31"/>
    <n v="329.6"/>
    <n v="302.77999999999997"/>
    <n v="323.82"/>
    <n v="420.13"/>
    <n v="436.35"/>
    <n v="445.39"/>
    <x v="165"/>
    <n v="223.84"/>
    <x v="162"/>
    <n v="370.19"/>
    <n v="415.29"/>
    <n v="302.76"/>
    <n v="256.48"/>
    <n v="264.23"/>
  </r>
  <r>
    <x v="197"/>
    <m/>
    <x v="0"/>
    <x v="0"/>
    <n v="105515018"/>
    <n v="4327678"/>
    <n v="4327678"/>
    <s v="US GOVT CAMP BULLIS"/>
    <s v="23401 CMPBMARNE RD"/>
    <m/>
    <m/>
    <n v="611.59"/>
    <n v="783.9"/>
    <n v="596.46"/>
    <n v="636.55999999999995"/>
    <n v="659.8"/>
    <n v="649.58000000000004"/>
    <n v="721.06"/>
    <n v="805.11"/>
    <n v="774.26"/>
    <x v="166"/>
    <n v="466.66"/>
    <x v="163"/>
    <n v="696.08"/>
    <n v="730.92"/>
    <n v="571.54999999999995"/>
    <n v="558"/>
    <n v="577.53"/>
  </r>
  <r>
    <x v="198"/>
    <m/>
    <x v="0"/>
    <x v="0"/>
    <n v="105515018"/>
    <n v="4273353"/>
    <n v="4273353"/>
    <s v="US GOVT CAMP BULLIS"/>
    <s v="23410 CMPBMARNE RD"/>
    <m/>
    <m/>
    <n v="602.95000000000005"/>
    <n v="801.53"/>
    <n v="614.23"/>
    <n v="573.15"/>
    <n v="545.02"/>
    <n v="626.19000000000005"/>
    <n v="728.18"/>
    <n v="771.17"/>
    <n v="762.2"/>
    <x v="167"/>
    <n v="518.42999999999995"/>
    <x v="164"/>
    <n v="715.09"/>
    <n v="733.26"/>
    <n v="589.27"/>
    <n v="570.52"/>
    <n v="484.22"/>
  </r>
  <r>
    <x v="199"/>
    <m/>
    <x v="0"/>
    <x v="0"/>
    <n v="105515018"/>
    <n v="4336835"/>
    <n v="4336835"/>
    <s v="US GOVT CAMP BULLIS"/>
    <s v="23400 CMPBMARNE RD"/>
    <m/>
    <m/>
    <n v="898.29"/>
    <n v="910.48"/>
    <n v="834.14"/>
    <n v="850.8"/>
    <n v="947.56"/>
    <n v="868.89"/>
    <n v="1250.72"/>
    <n v="1365.17"/>
    <n v="1416.84"/>
    <x v="168"/>
    <n v="972.67"/>
    <x v="165"/>
    <n v="926.04"/>
    <n v="777.63"/>
    <n v="806.29"/>
    <n v="820.08"/>
    <n v="776.17"/>
  </r>
  <r>
    <x v="200"/>
    <m/>
    <x v="0"/>
    <x v="0"/>
    <n v="105515018"/>
    <n v="4574166"/>
    <n v="4574166"/>
    <s v="US GOVT CAMP BULLIS"/>
    <s v="23411 CMPBMARNE RD"/>
    <m/>
    <m/>
    <n v="1219.04"/>
    <n v="1557.08"/>
    <n v="1374.43"/>
    <n v="1332.31"/>
    <n v="1277.44"/>
    <n v="1649.5"/>
    <n v="2034.34"/>
    <n v="1927.74"/>
    <n v="1998.39"/>
    <x v="169"/>
    <n v="1637.79"/>
    <x v="166"/>
    <n v="2178.38"/>
    <n v="2203.5"/>
    <n v="1753.88"/>
    <n v="1551.6"/>
    <n v="1325.14"/>
  </r>
  <r>
    <x v="201"/>
    <m/>
    <x v="0"/>
    <x v="0"/>
    <n v="105515018"/>
    <n v="4327726"/>
    <n v="4327726"/>
    <s v="US GOVT CAMP BULLIS"/>
    <s v="23407 CMPBMARNE RD"/>
    <m/>
    <m/>
    <n v="543.22"/>
    <n v="766.4"/>
    <n v="680.84"/>
    <n v="532.52"/>
    <n v="288.27999999999997"/>
    <n v="200.11"/>
    <n v="178.9"/>
    <n v="149.79"/>
    <n v="180.17"/>
    <x v="170"/>
    <n v="185.38"/>
    <x v="167"/>
    <n v="447.32"/>
    <n v="554.08000000000004"/>
    <n v="498.55"/>
    <n v="557.48"/>
    <n v="272.27"/>
  </r>
  <r>
    <x v="202"/>
    <m/>
    <x v="0"/>
    <x v="0"/>
    <n v="105515018"/>
    <n v="4327728"/>
    <n v="4327728"/>
    <s v="US GOVT CAMP BULLIS"/>
    <s v="23405 CMPBMARNE RD"/>
    <m/>
    <m/>
    <n v="433.31"/>
    <n v="677.24"/>
    <n v="652.44000000000005"/>
    <n v="422.04"/>
    <n v="270.58"/>
    <n v="210.85"/>
    <n v="234.33"/>
    <n v="156.84"/>
    <n v="349.71"/>
    <x v="171"/>
    <n v="383.35"/>
    <x v="168"/>
    <n v="503.43"/>
    <n v="681.11"/>
    <n v="394.85"/>
    <n v="426.18"/>
    <n v="199.87"/>
  </r>
  <r>
    <x v="203"/>
    <m/>
    <x v="0"/>
    <x v="0"/>
    <n v="105515018"/>
    <n v="4336813"/>
    <n v="4336813"/>
    <s v="US GOVT CAMP BULLIS"/>
    <s v="23412 CMPBMARNE RD"/>
    <m/>
    <m/>
    <n v="522.66"/>
    <n v="667.54"/>
    <n v="536.54999999999995"/>
    <n v="567.30999999999995"/>
    <n v="215.16"/>
    <n v="170.55"/>
    <n v="161.37"/>
    <n v="135.02000000000001"/>
    <n v="162.29"/>
    <x v="172"/>
    <n v="131.16"/>
    <x v="169"/>
    <n v="264.3"/>
    <n v="569.91"/>
    <n v="379.14"/>
    <n v="242.28"/>
    <n v="192.75"/>
  </r>
  <r>
    <x v="204"/>
    <m/>
    <x v="0"/>
    <x v="0"/>
    <n v="105515018"/>
    <n v="4574164"/>
    <n v="4574164"/>
    <s v="US GOVT CAMP BULLIS"/>
    <s v="23419 CMPBMARNE RD"/>
    <m/>
    <m/>
    <n v="1831.15"/>
    <n v="3753.52"/>
    <n v="1742.15"/>
    <n v="798.84"/>
    <n v="1652.61"/>
    <n v="1275.43"/>
    <n v="2452.6"/>
    <n v="1342.01"/>
    <n v="3314.52"/>
    <x v="173"/>
    <n v="2709.61"/>
    <x v="170"/>
    <n v="1693.48"/>
    <n v="1662.63"/>
    <n v="556.75"/>
    <n v="750.04"/>
    <n v="1218.03"/>
  </r>
  <r>
    <x v="205"/>
    <m/>
    <x v="0"/>
    <x v="0"/>
    <n v="105515018"/>
    <n v="4327261"/>
    <n v="4327261"/>
    <s v="US GOVT CAMP BULLIS"/>
    <s v="23421 CMPBMARNE RD"/>
    <m/>
    <m/>
    <n v="25.11"/>
    <n v="26.5"/>
    <n v="44.1"/>
    <n v="24.68"/>
    <n v="25.46"/>
    <n v="30.29"/>
    <n v="45.63"/>
    <n v="23.28"/>
    <n v="26.76"/>
    <x v="174"/>
    <n v="23.87"/>
    <x v="171"/>
    <n v="24.41"/>
    <n v="54.57"/>
    <n v="27.18"/>
    <n v="50.08"/>
    <n v="38.6"/>
  </r>
  <r>
    <x v="206"/>
    <m/>
    <x v="0"/>
    <x v="0"/>
    <n v="105515018"/>
    <n v="4327372"/>
    <n v="4327372"/>
    <s v="US GOVT CAMP BULLIS"/>
    <s v="23420 CMPBMARNE RD"/>
    <m/>
    <m/>
    <n v="9.91"/>
    <n v="9.6300000000000008"/>
    <n v="9.59"/>
    <n v="9.59"/>
    <n v="9.43"/>
    <n v="8.75"/>
    <n v="9.75"/>
    <n v="8.75"/>
    <n v="8.75"/>
    <x v="2"/>
    <n v="8.75"/>
    <x v="2"/>
    <n v="8.75"/>
    <n v="8.75"/>
    <n v="8.75"/>
    <n v="8.75"/>
    <n v="8.75"/>
  </r>
  <r>
    <x v="207"/>
    <m/>
    <x v="0"/>
    <x v="0"/>
    <n v="105515018"/>
    <n v="4337297"/>
    <n v="4337297"/>
    <s v="US GOVT CAMP BULLIS"/>
    <s v="23424 CMPBMARNE RD"/>
    <m/>
    <m/>
    <n v="167.51"/>
    <n v="127.75"/>
    <n v="75.98"/>
    <n v="32.75"/>
    <n v="25.56"/>
    <n v="24.75"/>
    <n v="28.33"/>
    <n v="28.75"/>
    <n v="35.090000000000003"/>
    <x v="175"/>
    <n v="24.75"/>
    <x v="6"/>
    <n v="32.75"/>
    <n v="138"/>
    <n v="32.75"/>
    <n v="32.75"/>
    <n v="28.75"/>
  </r>
  <r>
    <x v="208"/>
    <m/>
    <x v="0"/>
    <x v="0"/>
    <n v="105515018"/>
    <n v="4574222"/>
    <n v="4574222"/>
    <s v="US GOVT CAMP BULLIS"/>
    <s v="23414 CMPBMARNE RD #1"/>
    <m/>
    <m/>
    <n v="626.79"/>
    <n v="1404.4"/>
    <n v="911.7"/>
    <n v="667.53"/>
    <n v="237.22"/>
    <n v="320.91000000000003"/>
    <n v="391.85"/>
    <n v="382.15"/>
    <n v="411.71"/>
    <x v="176"/>
    <n v="418.66"/>
    <x v="172"/>
    <n v="295.39999999999998"/>
    <n v="505.98"/>
    <n v="295.73"/>
    <n v="295.13"/>
    <n v="257.64"/>
  </r>
  <r>
    <x v="209"/>
    <m/>
    <x v="0"/>
    <x v="0"/>
    <n v="105515018"/>
    <n v="4327675"/>
    <n v="4327675"/>
    <s v="US GOVT CAMP BULLIS"/>
    <s v="23425 CMPBMARNE RD"/>
    <m/>
    <m/>
    <n v="16.75"/>
    <n v="151.72"/>
    <n v="191.36"/>
    <n v="77.55"/>
    <n v="45.16"/>
    <n v="52.52"/>
    <n v="62.63"/>
    <n v="58.28"/>
    <n v="53.76"/>
    <x v="177"/>
    <n v="47.55"/>
    <x v="173"/>
    <n v="16.75"/>
    <n v="16.75"/>
    <n v="16.75"/>
    <n v="16.75"/>
    <n v="22.24"/>
  </r>
  <r>
    <x v="210"/>
    <m/>
    <x v="0"/>
    <x v="0"/>
    <n v="105515018"/>
    <n v="4327676"/>
    <n v="4327676"/>
    <s v="US GOVT CAMP BULLIS"/>
    <s v="23426 CMPBMARNE RD"/>
    <m/>
    <m/>
    <n v="9.73"/>
    <n v="9.6300000000000008"/>
    <n v="9.59"/>
    <n v="9.68"/>
    <n v="9.81"/>
    <n v="9.6300000000000008"/>
    <n v="9.75"/>
    <n v="9.7799999999999994"/>
    <n v="9.6999999999999993"/>
    <x v="178"/>
    <n v="9.7100000000000009"/>
    <x v="105"/>
    <n v="9.82"/>
    <n v="9.67"/>
    <n v="9.6199999999999992"/>
    <n v="9.7899999999999991"/>
    <n v="9.59"/>
  </r>
  <r>
    <x v="211"/>
    <m/>
    <x v="0"/>
    <x v="0"/>
    <n v="105515018"/>
    <n v="4326785"/>
    <n v="4326785"/>
    <s v="US GOVT CAMP BULLIS"/>
    <s v="23422 CMPBMARNE RD #1"/>
    <m/>
    <m/>
    <n v="475.75"/>
    <n v="981.55"/>
    <n v="961.27"/>
    <n v="827.58"/>
    <n v="1149.55"/>
    <n v="1167.94"/>
    <n v="1646.73"/>
    <n v="1896.44"/>
    <n v="2246.83"/>
    <x v="179"/>
    <n v="1095.58"/>
    <x v="174"/>
    <n v="513.4"/>
    <n v="696.74"/>
    <n v="1002.79"/>
    <n v="687.42"/>
    <n v="900.83"/>
  </r>
  <r>
    <x v="212"/>
    <m/>
    <x v="0"/>
    <x v="0"/>
    <n v="105515018"/>
    <n v="4327582"/>
    <n v="4327582"/>
    <s v="US GOVT CAMP BULLIS"/>
    <s v="23423 CMPBMARNE RD"/>
    <m/>
    <m/>
    <n v="162.41"/>
    <n v="165.51"/>
    <n v="53.15"/>
    <n v="38.56"/>
    <n v="47.19"/>
    <n v="43.46"/>
    <n v="45.23"/>
    <n v="48.16"/>
    <n v="46.65"/>
    <x v="180"/>
    <n v="40.79"/>
    <x v="175"/>
    <n v="77.42"/>
    <n v="94.37"/>
    <n v="35.299999999999997"/>
    <n v="34.43"/>
    <n v="24.28"/>
  </r>
  <r>
    <x v="213"/>
    <m/>
    <x v="0"/>
    <x v="0"/>
    <n v="105515018"/>
    <n v="4416104"/>
    <n v="4416104"/>
    <s v="US GOVT CAMP BULLIS"/>
    <s v="23502 CMPBGATOR LN"/>
    <m/>
    <m/>
    <n v="474.76"/>
    <n v="558.25"/>
    <n v="518.48"/>
    <n v="562.98"/>
    <n v="664.28"/>
    <n v="611.19000000000005"/>
    <n v="756.65"/>
    <n v="772.15"/>
    <n v="726.62"/>
    <x v="181"/>
    <n v="507.51"/>
    <x v="176"/>
    <n v="516.94000000000005"/>
    <n v="515.73"/>
    <n v="488.96"/>
    <n v="620.66"/>
    <n v="604.69000000000005"/>
  </r>
  <r>
    <x v="214"/>
    <m/>
    <x v="0"/>
    <x v="0"/>
    <n v="105515018"/>
    <n v="4416236"/>
    <n v="4416236"/>
    <s v="US GOVT CAMP BULLIS"/>
    <s v="4815 CMPBCAMP BULLIS RD"/>
    <m/>
    <m/>
    <n v="142.46"/>
    <n v="278.87"/>
    <n v="166.88"/>
    <n v="164.03"/>
    <n v="65.25"/>
    <n v="77.13"/>
    <n v="72.8"/>
    <n v="76.739999999999995"/>
    <n v="70.069999999999993"/>
    <x v="182"/>
    <n v="73.89"/>
    <x v="177"/>
    <n v="217.74"/>
    <n v="271.82"/>
    <n v="204.45"/>
    <n v="121.42"/>
    <n v="80"/>
  </r>
  <r>
    <x v="215"/>
    <m/>
    <x v="0"/>
    <x v="0"/>
    <n v="105515018"/>
    <n v="4409390"/>
    <n v="4409390"/>
    <s v="US GOVT CAMP BULLIS"/>
    <s v="6134 CMPBMARNE RD #2"/>
    <m/>
    <m/>
    <n v="376.75"/>
    <n v="408.75"/>
    <n v="456.75"/>
    <n v="520.75"/>
    <n v="348.75"/>
    <n v="408.75"/>
    <n v="504.75"/>
    <n v="405.87"/>
    <n v="377.21"/>
    <x v="183"/>
    <n v="404.75"/>
    <x v="178"/>
    <n v="400.75"/>
    <n v="400.75"/>
    <n v="412.75"/>
    <n v="400.75"/>
    <n v="400.75"/>
  </r>
  <r>
    <x v="216"/>
    <m/>
    <x v="0"/>
    <x v="0"/>
    <n v="105515018"/>
    <n v="4384882"/>
    <n v="4384882"/>
    <s v="US GOVT CAMP BULLIS"/>
    <s v="6130 CMPBMARNE RD #3"/>
    <m/>
    <m/>
    <n v="588.44000000000005"/>
    <n v="587.48"/>
    <n v="483.57"/>
    <n v="414.24"/>
    <n v="361.18"/>
    <n v="396.8"/>
    <n v="577.51"/>
    <n v="703.32"/>
    <n v="720.85"/>
    <x v="184"/>
    <n v="471.64"/>
    <x v="179"/>
    <n v="557.54999999999995"/>
    <n v="536.05999999999995"/>
    <n v="481.28"/>
    <n v="348.52"/>
    <n v="371.35"/>
  </r>
  <r>
    <x v="217"/>
    <m/>
    <x v="0"/>
    <x v="0"/>
    <n v="105515018"/>
    <n v="4408762"/>
    <n v="4408762"/>
    <s v="US GOVT CAMP BULLIS"/>
    <s v="6130 CMPBMARNE RD #4"/>
    <m/>
    <m/>
    <n v="152.75"/>
    <n v="152.75"/>
    <n v="152.75"/>
    <n v="152.75"/>
    <n v="216.75"/>
    <n v="152.75"/>
    <n v="73.16"/>
    <n v="187.73"/>
    <n v="317.64"/>
    <x v="185"/>
    <n v="168.75"/>
    <x v="180"/>
    <n v="168.75"/>
    <n v="238.14"/>
    <n v="306.56"/>
    <n v="168.75"/>
    <n v="168.75"/>
  </r>
  <r>
    <x v="218"/>
    <m/>
    <x v="0"/>
    <x v="0"/>
    <n v="105515018"/>
    <n v="4408699"/>
    <n v="4408699"/>
    <s v="US GOVT CAMP BULLIS"/>
    <s v="6130 CMPBMARNE RD #6"/>
    <m/>
    <m/>
    <n v="86.23"/>
    <n v="676.33"/>
    <n v="640.59"/>
    <n v="441.83"/>
    <n v="228.7"/>
    <n v="127.44"/>
    <n v="244.82"/>
    <n v="383.14"/>
    <n v="303.89"/>
    <x v="186"/>
    <n v="166.67"/>
    <x v="18"/>
    <n v="80"/>
    <n v="380.19"/>
    <n v="234.83"/>
    <n v="98.78"/>
    <n v="97.51"/>
  </r>
  <r>
    <x v="219"/>
    <m/>
    <x v="0"/>
    <x v="0"/>
    <n v="105515018"/>
    <n v="4562254"/>
    <n v="4562254"/>
    <s v="US GOVT CAMP BULLIS"/>
    <s v="6130 CMPBMARNE RD #7"/>
    <m/>
    <m/>
    <n v="114.14"/>
    <n v="256.75"/>
    <n v="45.42"/>
    <n v="56.99"/>
    <n v="76.819999999999993"/>
    <n v="67.569999999999993"/>
    <n v="146.84"/>
    <n v="196.14"/>
    <n v="237.33"/>
    <x v="187"/>
    <n v="79.040000000000006"/>
    <x v="181"/>
    <n v="40.28"/>
    <n v="33.44"/>
    <n v="52.67"/>
    <n v="40.369999999999997"/>
    <n v="45.3"/>
  </r>
  <r>
    <x v="220"/>
    <m/>
    <x v="0"/>
    <x v="1"/>
    <n v="106814471"/>
    <s v="1-727612"/>
    <s v="1-727612"/>
    <s v="US GOVT FT SAM HOUSTON AAFES GAS"/>
    <s v="2434 FSHALLEN RD"/>
    <m/>
    <m/>
    <n v="43.91"/>
    <n v="67.83"/>
    <n v="22.97"/>
    <n v="9.5500000000000007"/>
    <n v="9.5500000000000007"/>
    <n v="10.55"/>
    <n v="9.5500000000000007"/>
    <n v="9.5500000000000007"/>
    <n v="10.19"/>
    <x v="188"/>
    <n v="9.5500000000000007"/>
    <x v="182"/>
    <n v="34.119999999999997"/>
    <n v="74.25"/>
    <n v="44.64"/>
    <n v="79.39"/>
    <n v="93.46"/>
  </r>
  <r>
    <x v="221"/>
    <m/>
    <x v="0"/>
    <x v="1"/>
    <n v="106814471"/>
    <s v="1-009303"/>
    <s v="1-009303"/>
    <s v="US GOVT FT SAM HOUSTON AAFES GAS"/>
    <s v="2540 FSHFUNSTON RD"/>
    <m/>
    <m/>
    <n v="383.09"/>
    <n v="558.33000000000004"/>
    <n v="392.64"/>
    <n v="456.73"/>
    <n v="356.88"/>
    <n v="244.45"/>
    <n v="297.04000000000002"/>
    <n v="359.07"/>
    <n v="325.3"/>
    <x v="189"/>
    <n v="272.33999999999997"/>
    <x v="183"/>
    <n v="249.29"/>
    <n v="265.55"/>
    <n v="299.77999999999997"/>
    <n v="292.58999999999997"/>
    <n v="320.68"/>
  </r>
  <r>
    <x v="222"/>
    <m/>
    <x v="0"/>
    <x v="1"/>
    <n v="106814471"/>
    <s v="1-029979"/>
    <s v="1-029979"/>
    <s v="US GOVT FT SAM HOUSTON AAFES GAS"/>
    <s v="2610 FSHSCHOFIELD RD"/>
    <m/>
    <m/>
    <n v="59.99"/>
    <n v="177.2"/>
    <n v="72.38"/>
    <n v="65.08"/>
    <n v="16.72"/>
    <n v="11.6"/>
    <n v="10.7"/>
    <n v="10.84"/>
    <n v="10.82"/>
    <x v="190"/>
    <n v="10.18"/>
    <x v="184"/>
    <n v="41.32"/>
    <n v="64.69"/>
    <n v="56.53"/>
    <n v="18.13"/>
    <n v="24.86"/>
  </r>
  <r>
    <x v="223"/>
    <m/>
    <x v="0"/>
    <x v="1"/>
    <n v="106814471"/>
    <s v="1-005934"/>
    <s v="1-005934"/>
    <s v="US GOVT FT SAM HOUSTON AAFES GAS"/>
    <s v="331 FSHSCOTT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224"/>
    <m/>
    <x v="0"/>
    <x v="1"/>
    <n v="106814471"/>
    <s v="1-008189"/>
    <s v="1-008189"/>
    <s v="US GOVT FT SAM HOUSTON AAFES GAS"/>
    <s v="350 FSH SCOTT RD #TYLND"/>
    <m/>
    <m/>
    <n v="154.29"/>
    <n v="325.2"/>
    <n v="173.04"/>
    <n v="210.4"/>
    <n v="22.58"/>
    <n v="14.22"/>
    <n v="9.5500000000000007"/>
    <n v="9.5500000000000007"/>
    <n v="9.5500000000000007"/>
    <x v="188"/>
    <n v="9.5500000000000007"/>
    <x v="185"/>
    <n v="45.51"/>
    <n v="60.19"/>
    <n v="42.26"/>
    <n v="31.61"/>
    <n v="33.44"/>
  </r>
  <r>
    <x v="225"/>
    <m/>
    <x v="0"/>
    <x v="1"/>
    <n v="106814471"/>
    <s v="1-990909"/>
    <s v="1-990909"/>
    <s v="US GOVT FT SAM HOUSTON AAFES GAS"/>
    <s v="372 FSH"/>
    <m/>
    <m/>
    <n v="321.68"/>
    <n v="552.44000000000005"/>
    <n v="204.15"/>
    <n v="298.42"/>
    <n v="9.5500000000000007"/>
    <n v="10.55"/>
    <n v="9.5500000000000007"/>
    <n v="9.5500000000000007"/>
    <n v="9.5500000000000007"/>
    <x v="188"/>
    <n v="9.5500000000000007"/>
    <x v="182"/>
    <n v="9.5500000000000007"/>
    <n v="93.38"/>
    <n v="218.3"/>
    <n v="334.87"/>
    <n v="367.23"/>
  </r>
  <r>
    <x v="226"/>
    <m/>
    <x v="0"/>
    <x v="1"/>
    <n v="106814471"/>
    <s v="1-016326"/>
    <s v="1-016326"/>
    <s v="US GOVT FT SAM HOUSTON AAFES GAS"/>
    <s v="380 FSHSCOTT RD"/>
    <m/>
    <m/>
    <n v="209.11"/>
    <n v="211.9"/>
    <n v="180.36"/>
    <n v="189.13"/>
    <n v="251.97"/>
    <n v="182.05"/>
    <n v="229.64"/>
    <n v="163.38999999999999"/>
    <n v="194.8"/>
    <x v="191"/>
    <n v="177.99"/>
    <x v="186"/>
    <n v="180.96"/>
    <n v="165.96"/>
    <n v="193.32"/>
    <n v="156.59"/>
    <n v="181.04"/>
  </r>
  <r>
    <x v="227"/>
    <m/>
    <x v="0"/>
    <x v="1"/>
    <n v="106814471"/>
    <n v="3010153"/>
    <n v="3010153"/>
    <s v="US GOVT FT SAM HOUSTON AAFES GAS"/>
    <s v="890 FSHCHAFFEE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228"/>
    <m/>
    <x v="0"/>
    <x v="1"/>
    <n v="106814471"/>
    <s v="1-992137"/>
    <s v="1-992137"/>
    <s v="US GOVT FT SAM HOUSTON AAFES GAS"/>
    <s v="2420 FSHFUNSTON RD #1HP"/>
    <m/>
    <m/>
    <n v="6168.67"/>
    <n v="7497.73"/>
    <n v="5512.55"/>
    <n v="5124.57"/>
    <n v="375"/>
    <n v="376"/>
    <n v="375"/>
    <n v="375"/>
    <n v="375"/>
    <x v="192"/>
    <n v="375"/>
    <x v="187"/>
    <n v="375"/>
    <n v="40"/>
    <n v="40"/>
    <n v="40"/>
    <m/>
  </r>
  <r>
    <x v="229"/>
    <m/>
    <x v="0"/>
    <x v="1"/>
    <n v="106814471"/>
    <s v="1-991114"/>
    <s v="1-991114"/>
    <s v="US GOVT FT SAM HOUSTON AAFES GAS"/>
    <s v="2420 FSHFUNSTON RD #2HP"/>
    <m/>
    <m/>
    <n v="322.41000000000003"/>
    <n v="344.19"/>
    <n v="263.93"/>
    <n v="278.92"/>
    <n v="344.5"/>
    <n v="266.48"/>
    <n v="248.65"/>
    <n v="332.68"/>
    <n v="327.85"/>
    <x v="193"/>
    <n v="284.38"/>
    <x v="188"/>
    <n v="275.06"/>
    <n v="284.68"/>
    <n v="251.01"/>
    <n v="241.13"/>
    <n v="309.05"/>
  </r>
  <r>
    <x v="230"/>
    <m/>
    <x v="0"/>
    <x v="2"/>
    <n v="106814472"/>
    <n v="3047655"/>
    <n v="3047655"/>
    <s v="US GOVT FT SAM HOUSTON SAMMC GAS"/>
    <s v="1240 FSHHARNEY RD"/>
    <m/>
    <m/>
    <n v="75.34"/>
    <n v="180.47"/>
    <n v="78.48"/>
    <n v="100.52"/>
    <n v="61.68"/>
    <n v="52.51"/>
    <n v="45.85"/>
    <n v="50.75"/>
    <n v="39.47"/>
    <x v="194"/>
    <n v="52.61"/>
    <x v="189"/>
    <n v="84.47"/>
    <n v="91.7"/>
    <n v="72"/>
    <n v="63.46"/>
    <n v="72.63"/>
  </r>
  <r>
    <x v="231"/>
    <m/>
    <x v="0"/>
    <x v="2"/>
    <n v="106814472"/>
    <s v="1-029931"/>
    <s v="1-029931"/>
    <s v="US GOVT FT SAM HOUSTON SAMMC GAS"/>
    <s v="2630 FSHSCHOFIELD RD #3HP"/>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232"/>
    <m/>
    <x v="0"/>
    <x v="2"/>
    <n v="106814472"/>
    <n v="3005537"/>
    <n v="3005537"/>
    <s v="US GOVT FT SAM HOUSTON SAMMC GAS"/>
    <s v="3623 FSHGEORGE BEACH AVE #GS"/>
    <m/>
    <m/>
    <n v="62.18"/>
    <n v="134.63"/>
    <n v="63.84"/>
    <n v="75.12"/>
    <n v="51.91"/>
    <n v="39.92"/>
    <n v="34.9"/>
    <n v="40.450000000000003"/>
    <n v="40.74"/>
    <x v="195"/>
    <n v="31.71"/>
    <x v="190"/>
    <n v="39.520000000000003"/>
    <n v="44.43"/>
    <n v="53.56"/>
    <n v="42.02"/>
    <n v="42.62"/>
  </r>
  <r>
    <x v="233"/>
    <m/>
    <x v="0"/>
    <x v="2"/>
    <n v="106814472"/>
    <s v="1-014095"/>
    <s v="1-014095"/>
    <s v="US GOVT FT SAM HOUSTON SAMMC GAS"/>
    <s v="3624 FSHGEORGE BEACH AVE #GS"/>
    <m/>
    <m/>
    <n v="51.95"/>
    <n v="152.97"/>
    <n v="76.650000000000006"/>
    <n v="75.709999999999994"/>
    <n v="31.05"/>
    <n v="27.86"/>
    <n v="25.68"/>
    <n v="45.6"/>
    <n v="38.200000000000003"/>
    <x v="196"/>
    <n v="31.08"/>
    <x v="191"/>
    <n v="55.7"/>
    <n v="98.45"/>
    <n v="58.91"/>
    <n v="40.18"/>
    <n v="46.3"/>
  </r>
  <r>
    <x v="234"/>
    <m/>
    <x v="0"/>
    <x v="2"/>
    <n v="106814472"/>
    <s v="1-990877"/>
    <s v="1-990877"/>
    <s v="US GOVT FT SAM HOUSTON SAMMC GAS"/>
    <s v="4194 FSH13TH STREET #2HP"/>
    <m/>
    <m/>
    <n v="9.5500000000000007"/>
    <n v="89.44"/>
    <n v="38.22"/>
    <n v="72.760000000000005"/>
    <n v="9.5500000000000007"/>
    <n v="10.55"/>
    <n v="9.5500000000000007"/>
    <n v="9.5500000000000007"/>
    <n v="9.5500000000000007"/>
    <x v="188"/>
    <n v="9.5500000000000007"/>
    <x v="182"/>
    <n v="70.680000000000007"/>
    <n v="255.99"/>
    <n v="9.5500000000000007"/>
    <n v="9.5500000000000007"/>
    <n v="9.5500000000000007"/>
  </r>
  <r>
    <x v="235"/>
    <m/>
    <x v="0"/>
    <x v="2"/>
    <n v="106814472"/>
    <n v="3021034"/>
    <n v="3021034"/>
    <s v="US GOVT FT SAM HOUSTON SAMMC GAS"/>
    <s v="3415 FSHGEORGE C BEACH RD"/>
    <m/>
    <m/>
    <n v="108.23"/>
    <n v="107.78"/>
    <n v="88.24"/>
    <n v="89.3"/>
    <n v="95.57"/>
    <n v="70.34"/>
    <n v="80.42"/>
    <n v="95.16"/>
    <n v="89.13"/>
    <x v="197"/>
    <n v="77.31"/>
    <x v="192"/>
    <n v="94.06"/>
    <n v="106.32"/>
    <n v="94.6"/>
    <n v="94.1"/>
    <n v="112.44"/>
  </r>
  <r>
    <x v="236"/>
    <m/>
    <x v="0"/>
    <x v="2"/>
    <n v="106814472"/>
    <n v="3021035"/>
    <n v="3021035"/>
    <s v="US GOVT FT SAM HOUSTON SAMMC GAS"/>
    <s v="3435 FSHGEORGE C BEACH RD"/>
    <m/>
    <m/>
    <n v="93.61"/>
    <n v="95.34"/>
    <n v="80.92"/>
    <n v="88.71"/>
    <n v="93.61"/>
    <n v="60.37"/>
    <n v="61.98"/>
    <n v="86.79"/>
    <n v="66.84"/>
    <x v="198"/>
    <n v="74.14"/>
    <x v="193"/>
    <n v="76.08"/>
    <n v="104.07"/>
    <n v="80.92"/>
    <n v="74.489999999999995"/>
    <n v="94.07"/>
  </r>
  <r>
    <x v="237"/>
    <m/>
    <x v="0"/>
    <x v="2"/>
    <n v="106814472"/>
    <n v="3049065"/>
    <n v="3049065"/>
    <s v="US GOVT FT SAM HOUSTON SAMMC GAS"/>
    <s v="3160 FSHSCHOFIELD RD #1179IP"/>
    <m/>
    <m/>
    <n v="7038.01"/>
    <n v="9280.07"/>
    <n v="6395.61"/>
    <n v="7045.07"/>
    <n v="6894.26"/>
    <n v="4548.2700000000004"/>
    <n v="4555.41"/>
    <n v="5082.5"/>
    <n v="4149.43"/>
    <x v="199"/>
    <n v="4684.13"/>
    <x v="194"/>
    <n v="6203.68"/>
    <n v="6794.09"/>
    <n v="6066.59"/>
    <n v="5143.91"/>
    <n v="5271.82"/>
  </r>
  <r>
    <x v="238"/>
    <m/>
    <x v="0"/>
    <x v="2"/>
    <n v="106814472"/>
    <n v="3046898"/>
    <n v="3046898"/>
    <s v="US GOVT FT SAM HOUSTON SAMMC GAS"/>
    <s v="2981 FSHGARDEN AVE #HP"/>
    <m/>
    <m/>
    <n v="1275.6199999999999"/>
    <n v="1710.9"/>
    <n v="1375.99"/>
    <n v="1648.24"/>
    <n v="1940.42"/>
    <n v="1350"/>
    <n v="1300.68"/>
    <n v="1609.76"/>
    <n v="1261.74"/>
    <x v="200"/>
    <n v="1480.57"/>
    <x v="195"/>
    <n v="1402.44"/>
    <n v="1496.04"/>
    <n v="1590.37"/>
    <n v="1606.12"/>
    <n v="1753.86"/>
  </r>
  <r>
    <x v="239"/>
    <m/>
    <x v="0"/>
    <x v="2"/>
    <n v="106814472"/>
    <s v="1-990812"/>
    <s v="1-990812"/>
    <s v="US GOVT FT SAM HOUSTON SAMMC GAS"/>
    <s v="2630 FSHSCHOFIELD RD #1HP"/>
    <m/>
    <m/>
    <n v="150.66999999999999"/>
    <n v="169.49"/>
    <n v="130.72999999999999"/>
    <n v="131.22999999999999"/>
    <n v="149.16999999999999"/>
    <n v="123.21"/>
    <n v="128.91"/>
    <n v="149.68"/>
    <n v="141.61000000000001"/>
    <x v="201"/>
    <n v="137.99"/>
    <x v="196"/>
    <n v="134.91999999999999"/>
    <n v="140.4"/>
    <n v="127.82"/>
    <n v="109.41"/>
    <n v="119.79"/>
  </r>
  <r>
    <x v="240"/>
    <m/>
    <x v="0"/>
    <x v="2"/>
    <n v="106814472"/>
    <n v="3054643"/>
    <n v="3054643"/>
    <s v="US GOVT FT SAM HOUSTON SAMMC GAS"/>
    <s v="2630 FSHSCHOFIELD RD #2IP"/>
    <m/>
    <m/>
    <n v="2357.61"/>
    <n v="3616.54"/>
    <n v="2072.87"/>
    <n v="2457.6999999999998"/>
    <n v="2451.71"/>
    <n v="1186.31"/>
    <n v="1195.19"/>
    <n v="1533.4"/>
    <n v="1230.8800000000001"/>
    <x v="202"/>
    <n v="1417.91"/>
    <x v="197"/>
    <n v="1743.38"/>
    <n v="2300.04"/>
    <n v="1789.98"/>
    <n v="1569.63"/>
    <n v="1687.66"/>
  </r>
  <r>
    <x v="241"/>
    <m/>
    <x v="0"/>
    <x v="2"/>
    <n v="106814472"/>
    <s v="1-030669"/>
    <s v="1-030669"/>
    <s v="US GOVT FT SAM HOUSTON SAMMC GAS"/>
    <s v="4194 FSH13TH STREET #1GS"/>
    <m/>
    <m/>
    <n v="1502.97"/>
    <n v="2223.4299999999998"/>
    <n v="1336.93"/>
    <n v="1898.89"/>
    <n v="531.87"/>
    <n v="49.63"/>
    <n v="50.63"/>
    <n v="53.16"/>
    <n v="51.15"/>
    <x v="203"/>
    <n v="50.48"/>
    <x v="198"/>
    <n v="349.81"/>
    <n v="1064.71"/>
    <n v="896.21"/>
    <n v="576.25"/>
    <n v="212.89"/>
  </r>
  <r>
    <x v="242"/>
    <m/>
    <x v="0"/>
    <x v="2"/>
    <n v="106814472"/>
    <n v="3049123"/>
    <n v="3049123"/>
    <s v="US GOVT FT SAM HOUSTON SAMMC GAS"/>
    <s v="3425 FSHGEORGE C BEACH RD #HP"/>
    <m/>
    <m/>
    <n v="3647.08"/>
    <n v="4604.76"/>
    <n v="2985.53"/>
    <n v="3188.63"/>
    <n v="2642.74"/>
    <n v="1778"/>
    <n v="1813.6"/>
    <n v="1763.4"/>
    <n v="1351.69"/>
    <x v="204"/>
    <n v="2010.73"/>
    <x v="199"/>
    <n v="3042.02"/>
    <n v="4009.77"/>
    <n v="3876.48"/>
    <n v="3615.46"/>
    <n v="3652.74"/>
  </r>
  <r>
    <x v="243"/>
    <m/>
    <x v="0"/>
    <x v="2"/>
    <n v="106814472"/>
    <s v="1-001437"/>
    <s v="1-001437"/>
    <s v="US GOVT FT SAM HOUSTON SAMMC GAS"/>
    <s v="3605 FSHGEORGE BEACH AVE #IP"/>
    <m/>
    <m/>
    <n v="138510.47"/>
    <n v="173019.61"/>
    <n v="112720.45"/>
    <n v="120847.42"/>
    <n v="114576.06"/>
    <n v="77159.649999999994"/>
    <n v="85243.15"/>
    <n v="108485.57"/>
    <n v="90032.72"/>
    <x v="205"/>
    <n v="94768.28"/>
    <x v="200"/>
    <n v="117457.77"/>
    <n v="136320.57"/>
    <n v="124825.51"/>
    <n v="111288.7"/>
    <n v="120139.76"/>
  </r>
  <r>
    <x v="244"/>
    <m/>
    <x v="0"/>
    <x v="2"/>
    <n v="106814472"/>
    <n v="3054593"/>
    <n v="3054593"/>
    <s v="US GOVT FT SAM HOUSTON SAMMC GAS"/>
    <s v="2375 FSHSTANLEY RD #GS"/>
    <m/>
    <m/>
    <n v="1234.69"/>
    <n v="1784.25"/>
    <n v="1142.97"/>
    <n v="1173.29"/>
    <n v="980.52"/>
    <n v="594.26"/>
    <n v="491.78"/>
    <n v="477.51"/>
    <n v="446.89"/>
    <x v="206"/>
    <n v="790.97"/>
    <x v="201"/>
    <n v="1066.8"/>
    <n v="1310.3699999999999"/>
    <n v="1062.83"/>
    <n v="987.34"/>
    <n v="1030.54"/>
  </r>
  <r>
    <x v="245"/>
    <m/>
    <x v="0"/>
    <x v="2"/>
    <n v="106814472"/>
    <s v="1-901304"/>
    <s v="1-901304"/>
    <s v="US GOVT FT SAM HOUSTON SAMMC GAS"/>
    <s v="2401 FSHSCOTT RD"/>
    <m/>
    <m/>
    <n v="16.86"/>
    <n v="20.68"/>
    <n v="16.87"/>
    <n v="18.41"/>
    <n v="16.07"/>
    <n v="15.27"/>
    <n v="13.58"/>
    <n v="15.34"/>
    <n v="14.01"/>
    <x v="207"/>
    <n v="14.62"/>
    <x v="202"/>
    <n v="17.940000000000001"/>
    <n v="17.989999999999998"/>
    <n v="17.28"/>
    <n v="16.29"/>
    <n v="16.29"/>
  </r>
  <r>
    <x v="246"/>
    <m/>
    <x v="0"/>
    <x v="3"/>
    <n v="106813882"/>
    <n v="4374295"/>
    <n v="6207385"/>
    <s v="US GOVT FT SAM HOUSTON AAFES ELECTRIC"/>
    <s v="380 FSHSCOTT RD"/>
    <m/>
    <m/>
    <n v="1653.4"/>
    <n v="2118.5500000000002"/>
    <n v="1660.8"/>
    <n v="1770.8"/>
    <n v="1869.41"/>
    <n v="1969.52"/>
    <n v="2433.4799999999996"/>
    <n v="2382.9599999999996"/>
    <n v="2477.6799999999998"/>
    <x v="208"/>
    <n v="2071.4699999999998"/>
    <x v="203"/>
    <n v="1789.58"/>
    <n v="1652.16"/>
    <n v="1554.59"/>
    <n v="1676.93"/>
    <n v="1912.91"/>
  </r>
  <r>
    <x v="247"/>
    <m/>
    <x v="0"/>
    <x v="3"/>
    <n v="106813882"/>
    <n v="4088808"/>
    <n v="6207438"/>
    <s v="US GOVT FT SAM HOUSTON AAFES ELECTRIC"/>
    <s v="890 FSHCHAFFEE RD"/>
    <m/>
    <m/>
    <n v="1581.77"/>
    <n v="1588.19"/>
    <n v="1583.36"/>
    <n v="1619.06"/>
    <n v="2123.14"/>
    <n v="2061.86"/>
    <n v="2426.9799999999996"/>
    <n v="2716.81"/>
    <n v="2691.7599999999998"/>
    <x v="209"/>
    <n v="2222.6"/>
    <x v="204"/>
    <n v="1742.15"/>
    <n v="1655.52"/>
    <n v="1552.74"/>
    <n v="1750.6200000000001"/>
    <n v="1974.55"/>
  </r>
  <r>
    <x v="248"/>
    <m/>
    <x v="0"/>
    <x v="3"/>
    <n v="106813882"/>
    <s v="2-848066"/>
    <n v="6209115"/>
    <s v="US GOVT FT SAM HOUSTON AAFES ELECTRIC"/>
    <s v="2434 FSHALLEN RD"/>
    <m/>
    <m/>
    <n v="243.02"/>
    <n v="348.98"/>
    <n v="242.07"/>
    <n v="253.18"/>
    <n v="279.54000000000002"/>
    <n v="390.78"/>
    <n v="514.04999999999995"/>
    <n v="568.91999999999996"/>
    <n v="667.5"/>
    <x v="210"/>
    <n v="481.53000000000003"/>
    <x v="205"/>
    <n v="314.2"/>
    <n v="368.81"/>
    <n v="336.49"/>
    <n v="420.65000000000003"/>
    <n v="435.41"/>
  </r>
  <r>
    <x v="249"/>
    <m/>
    <x v="0"/>
    <x v="3"/>
    <n v="106813882"/>
    <n v="4409301"/>
    <n v="4409301"/>
    <s v="US GOVT FT SAM HOUSTON AAFES ELECTRIC"/>
    <s v="5112 CMPBWILKERSON RD"/>
    <m/>
    <m/>
    <n v="8.75"/>
    <n v="8.75"/>
    <n v="8.75"/>
    <n v="8.75"/>
    <n v="8.75"/>
    <n v="8.75"/>
    <n v="8.75"/>
    <n v="8.75"/>
    <n v="8.75"/>
    <x v="2"/>
    <n v="8.75"/>
    <x v="2"/>
    <n v="8.75"/>
    <n v="8.75"/>
    <n v="8.75"/>
    <n v="11.99"/>
    <n v="11.99"/>
  </r>
  <r>
    <x v="250"/>
    <m/>
    <x v="0"/>
    <x v="3"/>
    <n v="106813882"/>
    <n v="4028130"/>
    <n v="6207767"/>
    <s v="US GOVT FT SAM HOUSTON AAFES ELECTRIC"/>
    <s v="331 FSHSCOTT RD"/>
    <m/>
    <m/>
    <n v="2321.85"/>
    <n v="2497.21"/>
    <n v="2141.2800000000002"/>
    <n v="2215.48"/>
    <n v="2620.04"/>
    <n v="2400.84"/>
    <n v="2881.7799999999997"/>
    <n v="2947.5299999999997"/>
    <n v="2805.8599999999997"/>
    <x v="211"/>
    <n v="2529.0499999999997"/>
    <x v="206"/>
    <n v="2495.3599999999997"/>
    <n v="2556.54"/>
    <n v="2329.8199999999997"/>
    <n v="2389.27"/>
    <n v="2561.1"/>
  </r>
  <r>
    <x v="251"/>
    <m/>
    <x v="0"/>
    <x v="4"/>
    <n v="106814193"/>
    <s v="1-005339"/>
    <s v="1-005339"/>
    <s v="US GOVT FT SAM HOUSTON PALIHG GAS"/>
    <s v="107 FSHARTILLERY POST RD"/>
    <m/>
    <m/>
    <n v="191.57"/>
    <n v="445.04"/>
    <n v="208.42"/>
    <n v="238.16"/>
    <n v="93.61"/>
    <n v="69.81"/>
    <n v="79.84"/>
    <n v="95.16"/>
    <n v="84.03"/>
    <x v="212"/>
    <n v="78.569999999999993"/>
    <x v="207"/>
    <n v="128.22"/>
    <n v="256.55"/>
    <n v="196.3"/>
    <n v="108.8"/>
    <n v="104.48"/>
  </r>
  <r>
    <x v="252"/>
    <m/>
    <x v="0"/>
    <x v="4"/>
    <n v="106814193"/>
    <s v="1-016980"/>
    <s v="1-016980"/>
    <s v="US GOVT FT SAM HOUSTON PALIHG GAS"/>
    <s v="48 FSHSTAFF POST RD"/>
    <m/>
    <m/>
    <n v="456.18"/>
    <n v="894.93"/>
    <n v="482.32"/>
    <n v="586.1"/>
    <n v="85.79"/>
    <n v="56.18"/>
    <n v="62.55"/>
    <n v="88.08"/>
    <n v="84.67"/>
    <x v="213"/>
    <n v="75.41"/>
    <x v="208"/>
    <n v="405.12"/>
    <n v="560.94000000000005"/>
    <n v="426.46"/>
    <n v="216.01"/>
    <n v="114.28"/>
  </r>
  <r>
    <x v="253"/>
    <m/>
    <x v="0"/>
    <x v="4"/>
    <n v="106814193"/>
    <s v="1-000349"/>
    <s v="1-000349"/>
    <s v="US GOVT FT SAM HOUSTON PALIHG GAS"/>
    <s v="1384 FSHHARDEE RD"/>
    <m/>
    <m/>
    <n v="820.95"/>
    <n v="860.88"/>
    <n v="708.63"/>
    <n v="836.57"/>
    <n v="912.1"/>
    <n v="805.62"/>
    <n v="899.11"/>
    <n v="1105.1099999999999"/>
    <n v="1024.29"/>
    <x v="214"/>
    <n v="776.4"/>
    <x v="209"/>
    <n v="1002.67"/>
    <n v="827.07"/>
    <n v="985.52"/>
    <n v="930.98"/>
    <n v="977.25"/>
  </r>
  <r>
    <x v="254"/>
    <m/>
    <x v="0"/>
    <x v="4"/>
    <n v="106814193"/>
    <s v="1-012975"/>
    <s v="1-012975"/>
    <s v="US GOVT FT SAM HOUSTON PALIHG GAS"/>
    <s v="1384 FSHHARDEE RD #1HP"/>
    <m/>
    <m/>
    <n v="686.88"/>
    <n v="742.94"/>
    <n v="644.88"/>
    <n v="829.45"/>
    <n v="937.41"/>
    <n v="647.91"/>
    <n v="713.2"/>
    <n v="1047.71"/>
    <n v="950.81"/>
    <x v="215"/>
    <n v="849.74"/>
    <x v="210"/>
    <n v="1022.42"/>
    <n v="960.49"/>
    <n v="1060.29"/>
    <n v="1074.6400000000001"/>
    <n v="1157.7"/>
  </r>
  <r>
    <x v="255"/>
    <m/>
    <x v="0"/>
    <x v="4"/>
    <n v="106814193"/>
    <n v="3081859"/>
    <n v="3081859"/>
    <s v="US GOVT FT SAM HOUSTON PALIHG GAS"/>
    <s v="3625 FSHGEORGE BEACH AVE #GS"/>
    <m/>
    <m/>
    <n v="2147.6999999999998"/>
    <n v="3717.96"/>
    <n v="2068.13"/>
    <n v="2508.19"/>
    <n v="1555.56"/>
    <n v="1151.81"/>
    <n v="1142.6300000000001"/>
    <n v="1509.59"/>
    <n v="1221.58"/>
    <x v="216"/>
    <n v="1266.93"/>
    <x v="211"/>
    <n v="1420.75"/>
    <n v="1548.7"/>
    <n v="1356.67"/>
    <n v="1268.83"/>
    <n v="1454.25"/>
  </r>
  <r>
    <x v="256"/>
    <m/>
    <x v="0"/>
    <x v="4"/>
    <n v="106814193"/>
    <s v="1-002226"/>
    <s v="1-002226"/>
    <s v="US GOVT FT SAM HOUSTON PALIHG GAS"/>
    <s v="592 FSHDICKMAN #HP"/>
    <m/>
    <m/>
    <n v="599.05999999999995"/>
    <n v="517.77"/>
    <n v="504.34"/>
    <n v="516.20000000000005"/>
    <n v="586.44000000000005"/>
    <n v="415.49"/>
    <n v="381.08"/>
    <n v="526.30999999999995"/>
    <n v="436.54"/>
    <x v="217"/>
    <n v="496.02"/>
    <x v="212"/>
    <n v="162.29"/>
    <n v="40"/>
    <n v="40"/>
    <n v="9.5500000000000007"/>
    <n v="9.5500000000000007"/>
  </r>
  <r>
    <x v="257"/>
    <m/>
    <x v="0"/>
    <x v="5"/>
    <n v="106814194"/>
    <s v="1-009175"/>
    <s v="1-009175"/>
    <s v="US GOVT FT SAM HOUSTON MWR CAT A GAS"/>
    <s v="1222 FSHHARNEY RD"/>
    <m/>
    <m/>
    <n v="48.29"/>
    <n v="498.74"/>
    <n v="186.46"/>
    <n v="246.43"/>
    <n v="13.46"/>
    <n v="11.07"/>
    <n v="9.5500000000000007"/>
    <n v="9.5500000000000007"/>
    <n v="9.5500000000000007"/>
    <x v="188"/>
    <n v="9.5500000000000007"/>
    <x v="182"/>
    <n v="21.54"/>
    <n v="157.52000000000001"/>
    <n v="108.28"/>
    <n v="9.5500000000000007"/>
    <n v="9.5500000000000007"/>
  </r>
  <r>
    <x v="258"/>
    <m/>
    <x v="0"/>
    <x v="5"/>
    <n v="106814194"/>
    <s v="1-014896"/>
    <s v="1-014896"/>
    <s v="US GOVT FT SAM HOUSTON MWR CAT A GAS"/>
    <s v="124 FSHSTANLEY RD"/>
    <m/>
    <m/>
    <n v="1216.4100000000001"/>
    <n v="1296.3699999999999"/>
    <n v="1011.81"/>
    <n v="775.73"/>
    <n v="38.869999999999997"/>
    <n v="32.049999999999997"/>
    <n v="30.87"/>
    <n v="36.58"/>
    <n v="31.83"/>
    <x v="218"/>
    <n v="13.98"/>
    <x v="213"/>
    <n v="368.56"/>
    <n v="817.5"/>
    <n v="738.7"/>
    <n v="717.77"/>
    <n v="805.76"/>
  </r>
  <r>
    <x v="259"/>
    <m/>
    <x v="0"/>
    <x v="5"/>
    <n v="106814194"/>
    <s v="1-003900"/>
    <s v="1-003900"/>
    <s v="US GOVT FT SAM HOUSTON MWR CAT A GAS"/>
    <s v="1395 FSHFORAGE AVE #2HP"/>
    <m/>
    <m/>
    <n v="1275.2"/>
    <n v="2542.37"/>
    <n v="1380.23"/>
    <n v="1318.27"/>
    <n v="1559.37"/>
    <n v="462.18"/>
    <n v="56.22"/>
    <n v="89.51"/>
    <n v="93.9"/>
    <x v="219"/>
    <n v="173.11"/>
    <x v="214"/>
    <n v="2521.98"/>
    <n v="3031.75"/>
    <n v="2500.0100000000002"/>
    <n v="2060.4499999999998"/>
    <n v="1289.29"/>
  </r>
  <r>
    <x v="260"/>
    <m/>
    <x v="0"/>
    <x v="5"/>
    <n v="106814194"/>
    <s v="1-016217"/>
    <s v="1-016217"/>
    <s v="US GOVT FT SAM HOUSTON MWR CAT A GAS"/>
    <s v="1395 FSHFORAGE AVE #1HP"/>
    <m/>
    <m/>
    <n v="108.23"/>
    <n v="75.040000000000006"/>
    <n v="70.55"/>
    <n v="68.03"/>
    <n v="81.88"/>
    <n v="83.45"/>
    <n v="84.45"/>
    <n v="85.51"/>
    <n v="79.58"/>
    <x v="220"/>
    <n v="124.8"/>
    <x v="189"/>
    <n v="113.84"/>
    <n v="68.63"/>
    <n v="116.01"/>
    <n v="99.61"/>
    <n v="122.24"/>
  </r>
  <r>
    <x v="261"/>
    <m/>
    <x v="0"/>
    <x v="5"/>
    <n v="106814194"/>
    <s v="1-995245"/>
    <s v="1-995245"/>
    <s v="US GOVT FT SAM HOUSTON MWR CAT A GAS"/>
    <s v="320 FSHWILSON ST #HP"/>
    <m/>
    <m/>
    <n v="4519.49"/>
    <n v="6629.5"/>
    <n v="3577.37"/>
    <n v="3880.26"/>
    <n v="1149.3800000000001"/>
    <n v="2657.92"/>
    <n v="4292.58"/>
    <n v="3466.74"/>
    <n v="2868.48"/>
    <x v="221"/>
    <n v="3763.86"/>
    <x v="215"/>
    <n v="4337.1000000000004"/>
    <n v="5079.2"/>
    <n v="4018.19"/>
    <n v="3408.41"/>
    <n v="5195.71"/>
  </r>
  <r>
    <x v="262"/>
    <m/>
    <x v="0"/>
    <x v="5"/>
    <n v="106814194"/>
    <s v="1-004664"/>
    <s v="1-004664"/>
    <s v="US GOVT FT SAM HOUSTON MWR CAT A GAS"/>
    <s v="961 FSHPATCH RD #HP"/>
    <m/>
    <m/>
    <n v="1053.4000000000001"/>
    <n v="2124.7800000000002"/>
    <n v="1106.98"/>
    <n v="1238.27"/>
    <n v="232.42"/>
    <n v="53.03"/>
    <n v="53.34"/>
    <n v="60.4"/>
    <n v="52.2"/>
    <x v="222"/>
    <n v="55.14"/>
    <x v="216"/>
    <n v="659.84"/>
    <n v="1250.73"/>
    <n v="935.56"/>
    <n v="515.6"/>
    <n v="400.92"/>
  </r>
  <r>
    <x v="263"/>
    <m/>
    <x v="0"/>
    <x v="5"/>
    <n v="106814194"/>
    <n v="3081833"/>
    <n v="3081833"/>
    <s v="US GOVT FT SAM HOUSTON MWR CAT A GAS"/>
    <s v="3216 FSHJOHNSON RD"/>
    <m/>
    <m/>
    <n v="1587.76"/>
    <n v="641.5"/>
    <n v="427.41"/>
    <n v="375.8"/>
    <n v="721.16"/>
    <n v="381.34"/>
    <n v="130.54"/>
    <n v="71.989999999999995"/>
    <n v="595.86"/>
    <x v="223"/>
    <n v="31.71"/>
    <x v="217"/>
    <n v="10.75"/>
    <n v="14.61"/>
    <n v="10.14"/>
    <n v="9.5500000000000007"/>
    <n v="10.16"/>
  </r>
  <r>
    <x v="264"/>
    <m/>
    <x v="0"/>
    <x v="6"/>
    <n v="106814195"/>
    <s v="1-018150"/>
    <s v="1-018150"/>
    <s v="US GOVT FT SAM HOUSTON MWR CAT B GAS"/>
    <s v="1111 FSHFORAGE AVE"/>
    <m/>
    <m/>
    <n v="23.49"/>
    <n v="24.34"/>
    <n v="24.59"/>
    <n v="23.83"/>
    <n v="23.66"/>
    <n v="22.2"/>
    <n v="21.4"/>
    <n v="22.32"/>
    <n v="21.01"/>
    <x v="224"/>
    <n v="21"/>
    <x v="218"/>
    <n v="23.3"/>
    <n v="23.6"/>
    <n v="24.45"/>
    <n v="23.39"/>
    <n v="24"/>
  </r>
  <r>
    <x v="265"/>
    <m/>
    <x v="0"/>
    <x v="6"/>
    <n v="106814195"/>
    <s v="1-935579"/>
    <s v="1-935579"/>
    <s v="US GOVT FT SAM HOUSTON MWR CAT B GAS"/>
    <s v="1705 FSHWINANS RD #GS"/>
    <m/>
    <m/>
    <n v="1298.77"/>
    <n v="2090.11"/>
    <n v="1391.5"/>
    <n v="414.08"/>
    <n v="61.58"/>
    <n v="59.27"/>
    <n v="72.430000000000007"/>
    <n v="91.39"/>
    <n v="85.85"/>
    <x v="225"/>
    <n v="59.72"/>
    <x v="219"/>
    <n v="67.37"/>
    <n v="527.79999999999995"/>
    <n v="476.2"/>
    <n v="639.97"/>
    <n v="576.70000000000005"/>
  </r>
  <r>
    <x v="266"/>
    <m/>
    <x v="0"/>
    <x v="6"/>
    <n v="106814195"/>
    <s v="1-991164"/>
    <s v="1-991164"/>
    <s v="US GOVT FT SAM HOUSTON MWR CAT B GAS"/>
    <s v="1720 FSHDODD BLVD"/>
    <m/>
    <m/>
    <n v="1095.07"/>
    <n v="1498.72"/>
    <n v="1029.5"/>
    <n v="1108.31"/>
    <n v="109.25"/>
    <n v="429.06"/>
    <n v="444.54"/>
    <n v="491.67"/>
    <n v="370.5"/>
    <x v="191"/>
    <n v="58.31"/>
    <x v="220"/>
    <n v="1057.21"/>
    <n v="1219.23"/>
    <n v="951.62"/>
    <n v="665.7"/>
    <n v="68.959999999999994"/>
  </r>
  <r>
    <x v="267"/>
    <m/>
    <x v="0"/>
    <x v="6"/>
    <n v="106814195"/>
    <s v="1-007429"/>
    <s v="1-007429"/>
    <s v="US GOVT FT SAM HOUSTON MWR CAT B GAS"/>
    <s v="2247 FSHN NEW BRAUNFELS"/>
    <m/>
    <m/>
    <n v="19.100000000000001"/>
    <n v="19.100000000000001"/>
    <n v="19.100000000000001"/>
    <n v="19.100000000000001"/>
    <n v="19.100000000000001"/>
    <n v="20.100000000000001"/>
    <n v="19.100000000000001"/>
    <n v="19.100000000000001"/>
    <n v="19.100000000000001"/>
    <x v="226"/>
    <n v="19.100000000000001"/>
    <x v="221"/>
    <n v="19.100000000000001"/>
    <n v="19.100000000000001"/>
    <n v="19.100000000000001"/>
    <n v="19.100000000000001"/>
    <n v="19.100000000000001"/>
  </r>
  <r>
    <x v="268"/>
    <m/>
    <x v="0"/>
    <x v="6"/>
    <n v="106814195"/>
    <s v="1-150008"/>
    <s v="1-150008"/>
    <s v="US GOVT FT SAM HOUSTON MWR CAT B GAS"/>
    <s v="2271 FSHSTANLEY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269"/>
    <m/>
    <x v="0"/>
    <x v="6"/>
    <n v="106814195"/>
    <s v="1-006014"/>
    <s v="1-006014"/>
    <s v="US GOVT FT SAM HOUSTON MWR CAT B GAS"/>
    <s v="2530 FSHALLEN RD"/>
    <m/>
    <m/>
    <n v="370.66"/>
    <n v="1542.6"/>
    <n v="972.77"/>
    <n v="974.8"/>
    <n v="281.94"/>
    <n v="189.39"/>
    <n v="192.76"/>
    <n v="209.09"/>
    <n v="199.26"/>
    <x v="227"/>
    <n v="209.02"/>
    <x v="222"/>
    <n v="110.84"/>
    <n v="9.5500000000000007"/>
    <n v="9.5500000000000007"/>
    <n v="9.5500000000000007"/>
    <n v="192.07"/>
  </r>
  <r>
    <x v="270"/>
    <m/>
    <x v="0"/>
    <x v="6"/>
    <n v="106814195"/>
    <s v="1-009820"/>
    <s v="1-009820"/>
    <s v="US GOVT FT SAM HOUSTON MWR CAT B GAS"/>
    <s v="2652 FSHHARNEY RD"/>
    <m/>
    <m/>
    <n v="246.39"/>
    <n v="554.4"/>
    <n v="347.5"/>
    <n v="270.64999999999998"/>
    <n v="70.81"/>
    <n v="39.92"/>
    <n v="41.81"/>
    <n v="62.33"/>
    <n v="45.84"/>
    <x v="228"/>
    <n v="47.54"/>
    <x v="223"/>
    <n v="100.65"/>
    <n v="305.5"/>
    <n v="212.95"/>
    <n v="60.4"/>
    <n v="67.12"/>
  </r>
  <r>
    <x v="271"/>
    <m/>
    <x v="0"/>
    <x v="6"/>
    <n v="106814195"/>
    <n v="3046782"/>
    <n v="3046782"/>
    <s v="US GOVT FT SAM HOUSTON MWR CAT B GAS"/>
    <s v="2814 FSHFUNSTON RD"/>
    <m/>
    <m/>
    <n v="95.08"/>
    <n v="350.74"/>
    <n v="111.42"/>
    <n v="154.87"/>
    <n v="58.42"/>
    <n v="45.69"/>
    <n v="47.58"/>
    <n v="55.25"/>
    <n v="49.66"/>
    <x v="229"/>
    <n v="46.28"/>
    <x v="216"/>
    <n v="126.42"/>
    <n v="277.93"/>
    <n v="168.94"/>
    <n v="74.489999999999995"/>
    <n v="40.79"/>
  </r>
  <r>
    <x v="272"/>
    <m/>
    <x v="0"/>
    <x v="6"/>
    <n v="106814195"/>
    <s v="1-014083"/>
    <s v="1-014083"/>
    <s v="US GOVT FT SAM HOUSTON MWR CAT B GAS"/>
    <s v="3853 FSHWINANS RD #GS"/>
    <m/>
    <m/>
    <n v="223"/>
    <n v="376.93"/>
    <n v="248.07"/>
    <n v="430.15"/>
    <n v="284.55"/>
    <n v="170.51"/>
    <n v="218.69"/>
    <n v="311.44"/>
    <n v="116.5"/>
    <x v="230"/>
    <n v="94.4"/>
    <x v="224"/>
    <n v="334.4"/>
    <n v="418.03"/>
    <n v="387.8"/>
    <n v="183.54"/>
    <n v="184.1"/>
  </r>
  <r>
    <x v="273"/>
    <m/>
    <x v="0"/>
    <x v="7"/>
    <n v="106814196"/>
    <s v="1-009842"/>
    <s v="1-009842"/>
    <s v="US GOVT FT SAM HOUSTON MISC GAS"/>
    <s v="2059 FSHBUCK RD"/>
    <m/>
    <m/>
    <n v="16.86"/>
    <n v="9.5500000000000007"/>
    <n v="9.5500000000000007"/>
    <n v="9.5500000000000007"/>
    <n v="14.11"/>
    <n v="13.7"/>
    <n v="14.74"/>
    <n v="13.41"/>
    <n v="13.37"/>
    <x v="231"/>
    <n v="12.72"/>
    <x v="225"/>
    <n v="13.75"/>
    <n v="13.49"/>
    <n v="13.12"/>
    <n v="13.23"/>
    <n v="13.84"/>
  </r>
  <r>
    <x v="274"/>
    <m/>
    <x v="0"/>
    <x v="7"/>
    <n v="106814196"/>
    <s v="1-014123"/>
    <s v="1-014123"/>
    <s v="US GOVT FT SAM HOUSTON MISC GAS"/>
    <s v="2840 FSHSTANLEY RD #HP"/>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275"/>
    <m/>
    <x v="0"/>
    <x v="7"/>
    <n v="106814196"/>
    <s v="1-001041"/>
    <s v="1-001041"/>
    <s v="US GOVT FT SAM HOUSTON MISC GAS"/>
    <s v="2840 FSHSTANLEY RD #IP"/>
    <m/>
    <m/>
    <n v="8658.02"/>
    <n v="13934.27"/>
    <n v="7837.22"/>
    <n v="8605.65"/>
    <n v="4669.95"/>
    <n v="2611.2399999999998"/>
    <n v="2081.98"/>
    <n v="2033.5"/>
    <n v="1535.71"/>
    <x v="232"/>
    <n v="3192.07"/>
    <x v="226"/>
    <n v="7229.22"/>
    <n v="7876.05"/>
    <n v="4717.2299999999996"/>
    <n v="4004.96"/>
    <n v="3032.83"/>
  </r>
  <r>
    <x v="276"/>
    <m/>
    <x v="0"/>
    <x v="7"/>
    <n v="106814196"/>
    <s v="1-004126"/>
    <s v="1-004126"/>
    <s v="US GOVT FT SAM HOUSTON MISC GAS"/>
    <s v="4190 FSH9TH STREET"/>
    <m/>
    <m/>
    <n v="785.13"/>
    <n v="2012.8"/>
    <n v="997.17"/>
    <n v="1091.77"/>
    <n v="157.47999999999999"/>
    <n v="50.41"/>
    <n v="36.630000000000003"/>
    <n v="42.38"/>
    <n v="39.47"/>
    <x v="233"/>
    <n v="37.409999999999997"/>
    <x v="227"/>
    <n v="758.14"/>
    <n v="1263.67"/>
    <n v="744.05"/>
    <n v="283.39999999999998"/>
    <n v="244.13"/>
  </r>
  <r>
    <x v="277"/>
    <m/>
    <x v="0"/>
    <x v="7"/>
    <n v="106814196"/>
    <s v="1-000554"/>
    <s v="1-000554"/>
    <s v="US GOVT FT SAM HOUSTON MISC GAS"/>
    <s v="360 FSH FUNSTON #HP"/>
    <m/>
    <m/>
    <n v="1133.8399999999999"/>
    <n v="2336.33"/>
    <n v="1162.5899999999999"/>
    <n v="1477.2"/>
    <n v="1142.4000000000001"/>
    <n v="611.37"/>
    <n v="541.54999999999995"/>
    <n v="545.11"/>
    <n v="468.14"/>
    <x v="234"/>
    <n v="482.46"/>
    <x v="228"/>
    <n v="865.77"/>
    <n v="1182.57"/>
    <n v="792.8"/>
    <n v="623.74"/>
    <n v="532.45000000000005"/>
  </r>
  <r>
    <x v="278"/>
    <m/>
    <x v="0"/>
    <x v="7"/>
    <n v="106814196"/>
    <s v="1-013998"/>
    <s v="1-013998"/>
    <s v="US GOVT FT SAM HOUSTON MISC GAS"/>
    <s v="367 FSHSTANLEY RD"/>
    <m/>
    <m/>
    <n v="1622.84"/>
    <n v="2154.25"/>
    <n v="975.82"/>
    <n v="1019.7"/>
    <n v="507.42"/>
    <n v="611.04999999999995"/>
    <n v="1905.63"/>
    <n v="573.41999999999996"/>
    <n v="9.5500000000000007"/>
    <x v="188"/>
    <n v="9.5500000000000007"/>
    <x v="229"/>
    <n v="103.65"/>
    <n v="399.46"/>
    <n v="542.44000000000005"/>
    <n v="806"/>
    <n v="966.23"/>
  </r>
  <r>
    <x v="279"/>
    <m/>
    <x v="0"/>
    <x v="7"/>
    <n v="106814196"/>
    <s v="1-009358"/>
    <s v="1-009358"/>
    <s v="US GOVT FT SAM HOUSTON MISC GAS"/>
    <s v="368 FSHSTANLEY RD"/>
    <m/>
    <m/>
    <n v="16.13"/>
    <n v="69.14"/>
    <n v="10.16"/>
    <n v="50.9"/>
    <n v="9.5500000000000007"/>
    <n v="10.55"/>
    <n v="9.5500000000000007"/>
    <n v="9.5500000000000007"/>
    <n v="9.5500000000000007"/>
    <x v="188"/>
    <n v="9.5500000000000007"/>
    <x v="182"/>
    <n v="9.5500000000000007"/>
    <n v="44.43"/>
    <n v="19.07"/>
    <n v="9.5500000000000007"/>
    <n v="9.5500000000000007"/>
  </r>
  <r>
    <x v="280"/>
    <m/>
    <x v="0"/>
    <x v="7"/>
    <n v="106814196"/>
    <n v="3037372"/>
    <n v="3037372"/>
    <s v="US GOVT FT SAM HOUSTON MISC GAS"/>
    <s v="3650 FSHCHAMBERS PASS #HP"/>
    <m/>
    <m/>
    <n v="31.48"/>
    <n v="13.48"/>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281"/>
    <m/>
    <x v="0"/>
    <x v="7"/>
    <n v="106814196"/>
    <n v="3049215"/>
    <n v="3049215"/>
    <s v="US GOVT FT SAM HOUSTON MISC GAS"/>
    <s v="4050 FSHPETROLEUM DR #IP"/>
    <m/>
    <m/>
    <n v="16967.47"/>
    <n v="19794.95"/>
    <n v="13431.37"/>
    <n v="13926.45"/>
    <n v="14444.16"/>
    <n v="9055.77"/>
    <n v="11690.43"/>
    <n v="11079.07"/>
    <n v="11004.66"/>
    <x v="235"/>
    <n v="11522.96"/>
    <x v="230"/>
    <n v="13760.98"/>
    <n v="12661.82"/>
    <n v="11839.51"/>
    <n v="14817.78"/>
    <n v="15662.83"/>
  </r>
  <r>
    <x v="282"/>
    <m/>
    <x v="0"/>
    <x v="7"/>
    <n v="106814196"/>
    <s v="1-016298"/>
    <s v="1-016298"/>
    <s v="US GOVT FT SAM HOUSTON MISC GAS"/>
    <s v="3882 FSHGARDEN AVE"/>
    <m/>
    <m/>
    <n v="21.98"/>
    <n v="63.9"/>
    <n v="30.29"/>
    <n v="41.45"/>
    <n v="9.5500000000000007"/>
    <n v="18.940000000000001"/>
    <n v="14.16"/>
    <n v="14.7"/>
    <n v="13.37"/>
    <x v="207"/>
    <n v="15.25"/>
    <x v="231"/>
    <n v="15.54"/>
    <n v="20.8"/>
    <n v="20.260000000000002"/>
    <n v="16.29"/>
    <n v="14.45"/>
  </r>
  <r>
    <x v="283"/>
    <m/>
    <x v="0"/>
    <x v="7"/>
    <n v="106814196"/>
    <s v="1-900430"/>
    <s v="1-900430"/>
    <s v="US GOVT FT SAM HOUSTON MISC GAS"/>
    <s v="407 FSHDICKMAN"/>
    <m/>
    <m/>
    <n v="86.3"/>
    <n v="93.37"/>
    <n v="68.11"/>
    <n v="70.989999999999995"/>
    <n v="82.54"/>
    <n v="66.67"/>
    <n v="78.69"/>
    <n v="88.08"/>
    <n v="81.489999999999995"/>
    <x v="236"/>
    <n v="79.84"/>
    <x v="232"/>
    <n v="88.06"/>
    <n v="97.32"/>
    <n v="84.49"/>
    <n v="89.19"/>
    <n v="95.91"/>
  </r>
  <r>
    <x v="284"/>
    <m/>
    <x v="0"/>
    <x v="7"/>
    <n v="106814196"/>
    <s v="1-990066"/>
    <s v="1-990066"/>
    <s v="US GOVT FT SAM HOUSTON MISC GAS"/>
    <s v="1881 FSH"/>
    <m/>
    <m/>
    <n v="225.92"/>
    <n v="582.55999999999995"/>
    <n v="263.93"/>
    <n v="384.66"/>
    <n v="29.1"/>
    <n v="35.200000000000003"/>
    <n v="14.16"/>
    <n v="9.5500000000000007"/>
    <n v="9.5500000000000007"/>
    <x v="207"/>
    <n v="10.82"/>
    <x v="233"/>
    <n v="168.98"/>
    <n v="230.67"/>
    <n v="186.19"/>
    <n v="51.82"/>
    <n v="81.819999999999993"/>
  </r>
  <r>
    <x v="285"/>
    <m/>
    <x v="0"/>
    <x v="7"/>
    <n v="106814196"/>
    <s v="1-009253"/>
    <s v="1-009253"/>
    <s v="US GOVT FT SAM HOUSTON MISC GAS"/>
    <s v="2901 FSH"/>
    <m/>
    <m/>
    <n v="271.98"/>
    <n v="332.4"/>
    <n v="263.32"/>
    <n v="485.09"/>
    <n v="341.9"/>
    <n v="250.22"/>
    <n v="247.5"/>
    <n v="286.33999999999997"/>
    <n v="275.01"/>
    <x v="237"/>
    <n v="350.87"/>
    <x v="234"/>
    <n v="626.28"/>
    <n v="824.25"/>
    <n v="519.24"/>
    <n v="811.51"/>
    <n v="759.83"/>
  </r>
  <r>
    <x v="286"/>
    <m/>
    <x v="0"/>
    <x v="7"/>
    <n v="106814196"/>
    <s v="1-032272"/>
    <s v="1-032272"/>
    <s v="US GOVT FT SAM HOUSTON MISC GAS"/>
    <s v="2521 FSHPATCH RD"/>
    <m/>
    <m/>
    <n v="70.22"/>
    <n v="381.52"/>
    <n v="186.46"/>
    <n v="248.2"/>
    <n v="14.76"/>
    <n v="14.22"/>
    <n v="14.16"/>
    <n v="12.12"/>
    <n v="28.65"/>
    <x v="238"/>
    <n v="112.77"/>
    <x v="227"/>
    <n v="124.63"/>
    <n v="167.09"/>
    <n v="118.98"/>
    <n v="71.430000000000007"/>
    <n v="108.77"/>
  </r>
  <r>
    <x v="287"/>
    <m/>
    <x v="0"/>
    <x v="8"/>
    <n v="106813887"/>
    <n v="4060599"/>
    <n v="6207842"/>
    <s v="US GOVT FT SAM HOUSTON"/>
    <s v="124 FSHSTANLEY RD #1"/>
    <m/>
    <m/>
    <n v="1195.0999999999999"/>
    <n v="736.86"/>
    <n v="1085.48"/>
    <n v="541.36"/>
    <n v="1236.8800000000001"/>
    <n v="1341.62"/>
    <n v="1661.35"/>
    <n v="2186.9599999999996"/>
    <n v="2453.5299999999997"/>
    <x v="239"/>
    <n v="1414.16"/>
    <x v="235"/>
    <n v="963.67"/>
    <n v="982.31000000000006"/>
    <n v="954.5"/>
    <n v="1233.0999999999999"/>
    <n v="1411.02"/>
  </r>
  <r>
    <x v="288"/>
    <m/>
    <x v="0"/>
    <x v="8"/>
    <n v="106813887"/>
    <n v="4060597"/>
    <n v="6207867"/>
    <s v="US GOVT FT SAM HOUSTON"/>
    <s v="124 FSHSTANLEY RD #2"/>
    <m/>
    <m/>
    <n v="708.18"/>
    <n v="793.06"/>
    <n v="746.49"/>
    <n v="748.63"/>
    <n v="834.46"/>
    <n v="788.54"/>
    <n v="839.98"/>
    <n v="944.96"/>
    <n v="904.12"/>
    <x v="240"/>
    <n v="784.28"/>
    <x v="236"/>
    <n v="812.8"/>
    <n v="853.03"/>
    <n v="790.39"/>
    <n v="734.8"/>
    <n v="774.37"/>
  </r>
  <r>
    <x v="289"/>
    <m/>
    <x v="0"/>
    <x v="8"/>
    <n v="106813887"/>
    <n v="4009071"/>
    <n v="6091419"/>
    <s v="US GOVT FT SAM HOUSTON"/>
    <s v="320 FSHWILSON ST #PLT"/>
    <m/>
    <m/>
    <n v="53.97"/>
    <n v="64.91"/>
    <n v="51.1"/>
    <n v="51.9"/>
    <n v="54.14"/>
    <n v="47.94"/>
    <n v="50.17"/>
    <n v="50.63"/>
    <n v="49.32"/>
    <x v="241"/>
    <n v="53.15"/>
    <x v="237"/>
    <n v="60.82"/>
    <n v="65.78"/>
    <n v="54.49"/>
    <n v="53.410000000000004"/>
    <n v="51.14"/>
  </r>
  <r>
    <x v="290"/>
    <m/>
    <x v="0"/>
    <x v="8"/>
    <n v="106813887"/>
    <s v="2-849322"/>
    <n v="4601814"/>
    <s v="US GOVT FT SAM HOUSTON"/>
    <s v="1222 FSHHARNEY RD"/>
    <m/>
    <m/>
    <n v="976.58"/>
    <n v="1118.58"/>
    <n v="953.02"/>
    <n v="1090.21"/>
    <n v="1326.37"/>
    <n v="1324.44"/>
    <n v="1556.06"/>
    <n v="2103.2999999999997"/>
    <n v="2974.3599999999997"/>
    <x v="242"/>
    <n v="1994.82"/>
    <x v="238"/>
    <n v="1443.54"/>
    <n v="1385.85"/>
    <n v="1166.3800000000001"/>
    <n v="1425.42"/>
    <n v="1622.93"/>
  </r>
  <r>
    <x v="291"/>
    <m/>
    <x v="0"/>
    <x v="8"/>
    <n v="106813887"/>
    <n v="4028081"/>
    <n v="6207382"/>
    <s v="US GOVT FT SAM HOUSTON"/>
    <s v="1395 FSHFORAGE AVE #1"/>
    <m/>
    <m/>
    <n v="3835.96"/>
    <n v="3768.97"/>
    <n v="3705.87"/>
    <n v="3949.34"/>
    <n v="6270.75"/>
    <n v="5810.88"/>
    <n v="7379.51"/>
    <n v="7804.3899999999994"/>
    <n v="8470.31"/>
    <x v="243"/>
    <n v="6577.21"/>
    <x v="239"/>
    <n v="4954.2299999999996"/>
    <n v="4145.0599999999995"/>
    <n v="3656.83"/>
    <n v="4301.6799999999994"/>
    <n v="4363.79"/>
  </r>
  <r>
    <x v="292"/>
    <m/>
    <x v="0"/>
    <x v="8"/>
    <n v="106813887"/>
    <n v="4375540"/>
    <n v="6207267"/>
    <s v="US GOVT FT SAM HOUSTON"/>
    <s v="3216 FSHJOHNSON RD"/>
    <m/>
    <m/>
    <n v="1380.77"/>
    <n v="1235.56"/>
    <n v="1085.48"/>
    <n v="1171.18"/>
    <n v="1420.17"/>
    <n v="1238.44"/>
    <n v="1388.86"/>
    <n v="1456.58"/>
    <n v="1432.59"/>
    <x v="244"/>
    <n v="1371.03"/>
    <x v="240"/>
    <n v="1426.58"/>
    <n v="1142.98"/>
    <n v="1345.22"/>
    <n v="1335.82"/>
    <n v="1274.23"/>
  </r>
  <r>
    <x v="293"/>
    <m/>
    <x v="0"/>
    <x v="3"/>
    <n v="106813882"/>
    <n v="4060674"/>
    <n v="6207400"/>
    <s v="US GOVT FT SAM HOUSTON AAFES ELECTRIC"/>
    <s v="2540 FSHFUNSTON RD"/>
    <m/>
    <m/>
    <n v="2044.19"/>
    <n v="2098.2600000000002"/>
    <n v="2066.23"/>
    <n v="2152.39"/>
    <n v="2679.39"/>
    <n v="2421.3200000000002"/>
    <n v="3073.2"/>
    <n v="3255.1499999999996"/>
    <n v="3467.25"/>
    <x v="245"/>
    <n v="2844.4799999999996"/>
    <x v="241"/>
    <n v="2387.9899999999998"/>
    <n v="2234.7799999999997"/>
    <n v="2049.23"/>
    <n v="2218.4299999999998"/>
    <n v="2419.91"/>
  </r>
  <r>
    <x v="294"/>
    <m/>
    <x v="0"/>
    <x v="3"/>
    <n v="106813882"/>
    <n v="4326652"/>
    <n v="6207255"/>
    <s v="US GOVT FT SAM HOUSTON AAFES ELECTRIC"/>
    <s v="2610 FSHSCHOFIELD RD #1"/>
    <m/>
    <m/>
    <n v="1709.8"/>
    <n v="1810.9"/>
    <n v="1593.66"/>
    <n v="1693.47"/>
    <n v="2140.5300000000002"/>
    <n v="2079.0700000000002"/>
    <n v="2921.0499999999997"/>
    <n v="2502.31"/>
    <n v="2704.2"/>
    <x v="246"/>
    <n v="2232.9899999999998"/>
    <x v="242"/>
    <n v="1926.74"/>
    <n v="1920.15"/>
    <n v="1663.57"/>
    <n v="1970.57"/>
    <n v="2031.23"/>
  </r>
  <r>
    <x v="295"/>
    <m/>
    <x v="0"/>
    <x v="3"/>
    <n v="106813882"/>
    <n v="4072336"/>
    <n v="6140454"/>
    <s v="US GOVT FT SAM HOUSTON AAFES ELECTRIC"/>
    <s v="2610 FSHSCHOFIELD RD #2"/>
    <m/>
    <m/>
    <n v="54.51"/>
    <n v="124.61"/>
    <n v="87.24"/>
    <n v="84.72"/>
    <n v="63.61"/>
    <n v="82.41"/>
    <n v="118.00999999999999"/>
    <n v="108.83"/>
    <n v="112.61"/>
    <x v="247"/>
    <n v="81.75"/>
    <x v="243"/>
    <n v="66.95"/>
    <n v="86.24"/>
    <n v="65.849999999999994"/>
    <n v="61.15"/>
    <n v="63.97"/>
  </r>
  <r>
    <x v="296"/>
    <m/>
    <x v="0"/>
    <x v="3"/>
    <n v="106813882"/>
    <n v="4374324"/>
    <n v="6207249"/>
    <s v="US GOVT FT SAM HOUSTON AAFES ELECTRIC"/>
    <s v="2735 FSHSCOTT RD"/>
    <m/>
    <m/>
    <n v="497.61"/>
    <n v="766.22"/>
    <n v="510.94"/>
    <n v="636.76"/>
    <n v="564.02"/>
    <n v="601.76"/>
    <n v="781.96"/>
    <n v="957.69"/>
    <n v="1090.27"/>
    <x v="248"/>
    <n v="737.62"/>
    <x v="244"/>
    <n v="534.74"/>
    <n v="876.51"/>
    <n v="499.68"/>
    <n v="464.05"/>
    <n v="504.12"/>
  </r>
  <r>
    <x v="297"/>
    <m/>
    <x v="0"/>
    <x v="3"/>
    <n v="106813882"/>
    <n v="4090555"/>
    <n v="4090555"/>
    <s v="US GOVT FT SAM HOUSTON AAFES ELECTRIC"/>
    <s v="2420 FSHFUNSTON RD"/>
    <m/>
    <m/>
    <n v="23213.58"/>
    <n v="23665.54"/>
    <n v="21925.5"/>
    <n v="21394.93"/>
    <n v="23548.34"/>
    <n v="24240.84"/>
    <n v="30043.600000000002"/>
    <n v="30917.440000000002"/>
    <n v="30797.25"/>
    <x v="249"/>
    <n v="24784.620000000003"/>
    <x v="245"/>
    <n v="21317.61"/>
    <n v="21357.200000000001"/>
    <n v="18620.240000000002"/>
    <n v="20503.27"/>
    <n v="22385.9"/>
  </r>
  <r>
    <x v="298"/>
    <m/>
    <x v="0"/>
    <x v="3"/>
    <n v="106813882"/>
    <n v="4355888"/>
    <n v="6210797"/>
    <s v="US GOVT FT SAM HOUSTON AAFES ELECTRIC"/>
    <s v="350 FSH SCOTT RD"/>
    <m/>
    <m/>
    <n v="2767.52"/>
    <n v="2670.9"/>
    <n v="2286.0500000000002"/>
    <n v="2347.46"/>
    <n v="2968.17"/>
    <n v="3004.03"/>
    <n v="3280.2"/>
    <n v="3421.6099999999997"/>
    <n v="3161.6"/>
    <x v="250"/>
    <n v="2645.25"/>
    <x v="246"/>
    <n v="2601.39"/>
    <n v="2542.75"/>
    <n v="2345.2199999999998"/>
    <n v="2023.67"/>
    <n v="2152.0699999999997"/>
  </r>
  <r>
    <x v="299"/>
    <m/>
    <x v="0"/>
    <x v="3"/>
    <n v="106813882"/>
    <n v="4028295"/>
    <n v="6207422"/>
    <s v="US GOVT FT SAM HOUSTON AAFES ELECTRIC"/>
    <s v="1387 FSHWILLIAMS RD"/>
    <m/>
    <m/>
    <n v="5329.2"/>
    <n v="5271.29"/>
    <n v="5853.1"/>
    <n v="6725.5"/>
    <n v="8707.35"/>
    <n v="8778.2900000000009"/>
    <n v="10976.039999999999"/>
    <n v="11568.82"/>
    <n v="11359.32"/>
    <x v="251"/>
    <n v="8546.85"/>
    <x v="247"/>
    <n v="7095.8499999999995"/>
    <n v="6480.36"/>
    <n v="6933.82"/>
    <n v="7423.46"/>
    <n v="7623.75"/>
  </r>
  <r>
    <x v="300"/>
    <m/>
    <x v="0"/>
    <x v="3"/>
    <n v="106813882"/>
    <n v="4375573"/>
    <n v="4375573"/>
    <s v="US GOVT FT SAM HOUSTON AAFES ELECTRIC"/>
    <s v="5184 CMPBNW MILITARY HWY"/>
    <m/>
    <m/>
    <n v="2559.7800000000002"/>
    <n v="2400.09"/>
    <n v="2298.62"/>
    <n v="2541.79"/>
    <n v="3154.7"/>
    <n v="2970.45"/>
    <n v="4087.88"/>
    <n v="3735.06"/>
    <n v="4140.41"/>
    <x v="252"/>
    <n v="2892.1"/>
    <x v="248"/>
    <n v="2695.32"/>
    <n v="2178.61"/>
    <n v="2473.09"/>
    <n v="2717.35"/>
    <n v="2767.6099999999997"/>
  </r>
  <r>
    <x v="301"/>
    <m/>
    <x v="0"/>
    <x v="3"/>
    <n v="106813882"/>
    <n v="4336863"/>
    <n v="6208647"/>
    <s v="US GOVT FT SAM HOUSTON AAFES ELECTRIC"/>
    <s v="366 FSHREYNOLDS RD"/>
    <m/>
    <m/>
    <n v="137.99"/>
    <n v="183.05"/>
    <n v="168.11"/>
    <n v="219.52"/>
    <n v="401.77"/>
    <n v="374.34"/>
    <n v="541.04"/>
    <n v="579.63"/>
    <n v="619.56000000000006"/>
    <x v="253"/>
    <n v="421.99"/>
    <x v="249"/>
    <n v="180.43"/>
    <n v="192.88"/>
    <n v="184.47"/>
    <n v="261.91000000000003"/>
    <n v="303.33"/>
  </r>
  <r>
    <x v="302"/>
    <m/>
    <x v="0"/>
    <x v="9"/>
    <n v="106813883"/>
    <n v="4273315"/>
    <n v="6207331"/>
    <s v="US GOVT FT SAM HOUSTON"/>
    <s v="407 FSHDICKMAN #1"/>
    <m/>
    <m/>
    <n v="2805.34"/>
    <n v="4576.1499999999996"/>
    <n v="2857.7"/>
    <n v="3689.81"/>
    <n v="1994.08"/>
    <n v="2218.7399999999998"/>
    <n v="3033.62"/>
    <n v="3738.81"/>
    <n v="3817.75"/>
    <x v="254"/>
    <n v="2326.2999999999997"/>
    <x v="250"/>
    <n v="2781.74"/>
    <n v="3697.0699999999997"/>
    <n v="2836.22"/>
    <n v="1709.73"/>
    <n v="1894.1"/>
  </r>
  <r>
    <x v="303"/>
    <m/>
    <x v="0"/>
    <x v="9"/>
    <n v="106813883"/>
    <n v="4008650"/>
    <n v="6208657"/>
    <s v="US GOVT FT SAM HOUSTON"/>
    <s v="3882 FSHGARDEN AVE"/>
    <m/>
    <m/>
    <n v="413.68"/>
    <n v="470.78"/>
    <n v="406.2"/>
    <n v="434.73"/>
    <n v="543.98"/>
    <n v="547.25"/>
    <n v="666.34"/>
    <n v="708.61"/>
    <n v="715.81000000000006"/>
    <x v="255"/>
    <n v="671.81000000000006"/>
    <x v="251"/>
    <n v="473.42"/>
    <n v="478.48"/>
    <n v="446.74"/>
    <n v="517"/>
    <n v="562.66999999999996"/>
  </r>
  <r>
    <x v="304"/>
    <m/>
    <x v="0"/>
    <x v="9"/>
    <n v="106813883"/>
    <n v="4072324"/>
    <n v="6129294"/>
    <s v="US GOVT FT SAM HOUSTON"/>
    <s v="2350 FSHCHAFFEE RD #PLT"/>
    <m/>
    <m/>
    <n v="120.7"/>
    <n v="194.46"/>
    <n v="148.81"/>
    <n v="114.47"/>
    <n v="121.05"/>
    <n v="104.33"/>
    <n v="108.11"/>
    <n v="110.19999999999999"/>
    <n v="105.74"/>
    <x v="256"/>
    <n v="115.47999999999999"/>
    <x v="252"/>
    <n v="135.80000000000001"/>
    <n v="149.46"/>
    <n v="119.28999999999999"/>
    <n v="116.94"/>
    <n v="118.25"/>
  </r>
  <r>
    <x v="305"/>
    <m/>
    <x v="0"/>
    <x v="9"/>
    <n v="106813883"/>
    <n v="4072321"/>
    <n v="6133107"/>
    <s v="US GOVT FT SAM HOUSTON"/>
    <s v="3021 FSHCHAFFEE RD #PLT"/>
    <m/>
    <m/>
    <n v="31.9"/>
    <n v="37.479999999999997"/>
    <n v="30.48"/>
    <n v="30.87"/>
    <n v="32.119999999999997"/>
    <n v="28.83"/>
    <n v="31.479999999999997"/>
    <n v="31.79"/>
    <n v="30.939999999999998"/>
    <x v="257"/>
    <n v="33.96"/>
    <x v="253"/>
    <n v="38.550000000000004"/>
    <n v="41.35"/>
    <n v="35.1"/>
    <n v="34.83"/>
    <n v="34.869999999999997"/>
  </r>
  <r>
    <x v="306"/>
    <m/>
    <x v="0"/>
    <x v="9"/>
    <n v="106813883"/>
    <n v="4072322"/>
    <n v="6133064"/>
    <s v="US GOVT FT SAM HOUSTON"/>
    <s v="3020 FSHCHAFFEE RD #PLT"/>
    <m/>
    <m/>
    <n v="39.14"/>
    <n v="45.66"/>
    <n v="36.74"/>
    <n v="36.25"/>
    <n v="37.909999999999997"/>
    <n v="33.81"/>
    <n v="38.440000000000005"/>
    <n v="40.78"/>
    <n v="39.760000000000005"/>
    <x v="258"/>
    <n v="43.46"/>
    <x v="254"/>
    <n v="49.830000000000005"/>
    <n v="54.52"/>
    <n v="45.6"/>
    <n v="43.97"/>
    <n v="44.9"/>
  </r>
  <r>
    <x v="307"/>
    <m/>
    <x v="0"/>
    <x v="10"/>
    <n v="106813884"/>
    <n v="4326431"/>
    <n v="4326431"/>
    <s v="US GOVT FT SAM HOUSTON SAMMC ELECTRIC"/>
    <s v="5026 CMPBNW MILITARY HWY"/>
    <m/>
    <m/>
    <n v="3522.59"/>
    <n v="3339.26"/>
    <n v="3079.89"/>
    <n v="3337.14"/>
    <n v="3993.06"/>
    <n v="3996.16"/>
    <n v="5133.24"/>
    <n v="4712.63"/>
    <n v="5227.09"/>
    <x v="259"/>
    <n v="3477.29"/>
    <x v="255"/>
    <n v="3695.81"/>
    <n v="2961.84"/>
    <n v="3647.35"/>
    <n v="3281.32"/>
    <n v="3518.87"/>
  </r>
  <r>
    <x v="308"/>
    <m/>
    <x v="0"/>
    <x v="10"/>
    <n v="106813884"/>
    <n v="4355931"/>
    <n v="6207259"/>
    <s v="US GOVT FT SAM HOUSTON SAMMC ELECTRIC"/>
    <s v="3931 FSHCHAMBERS PASS"/>
    <m/>
    <m/>
    <n v="543.32000000000005"/>
    <n v="695.74"/>
    <n v="556.38"/>
    <n v="642.91999999999996"/>
    <n v="645.47"/>
    <n v="627.04999999999995"/>
    <n v="802.89"/>
    <n v="909.25"/>
    <n v="862.54"/>
    <x v="260"/>
    <n v="696.46"/>
    <x v="256"/>
    <n v="628.22"/>
    <n v="659.4"/>
    <n v="600.96"/>
    <n v="681.84"/>
    <n v="685.72"/>
  </r>
  <r>
    <x v="309"/>
    <m/>
    <x v="0"/>
    <x v="10"/>
    <n v="106813884"/>
    <n v="4247289"/>
    <n v="6207261"/>
    <s v="US GOVT FT SAM HOUSTON SAMMC ELECTRIC"/>
    <s v="3415 FSHGEORGE C BEACH RD #LCT"/>
    <m/>
    <m/>
    <n v="3425.19"/>
    <n v="4056.63"/>
    <n v="3065.4"/>
    <n v="3449.74"/>
    <n v="4025.64"/>
    <n v="3734.67"/>
    <n v="3999.9199999999996"/>
    <n v="3662.5899999999997"/>
    <n v="3671.3799999999997"/>
    <x v="261"/>
    <n v="2766.3199999999997"/>
    <x v="257"/>
    <n v="3829.4799999999996"/>
    <n v="4163.25"/>
    <n v="3522.0499999999997"/>
    <n v="3544.08"/>
    <n v="3697.5099999999998"/>
  </r>
  <r>
    <x v="310"/>
    <m/>
    <x v="0"/>
    <x v="10"/>
    <n v="106813884"/>
    <n v="4552714"/>
    <n v="6207428"/>
    <s v="US GOVT FT SAM HOUSTON SAMMC ELECTRIC"/>
    <s v="4194 FSH13TH STREET #2LCT"/>
    <m/>
    <m/>
    <n v="2055.9"/>
    <n v="2296.83"/>
    <n v="2561.35"/>
    <n v="5279.27"/>
    <n v="2963.45"/>
    <n v="3792.71"/>
    <n v="4725.08"/>
    <n v="5438.16"/>
    <n v="6140.36"/>
    <x v="262"/>
    <n v="3671.62"/>
    <x v="258"/>
    <n v="2954.7299999999996"/>
    <n v="2842.62"/>
    <n v="2675.89"/>
    <n v="2616.9199999999996"/>
    <n v="2733.25"/>
  </r>
  <r>
    <x v="311"/>
    <m/>
    <x v="0"/>
    <x v="10"/>
    <n v="106813884"/>
    <n v="4028080"/>
    <n v="6207295"/>
    <s v="US GOVT FT SAM HOUSTON SAMMC ELECTRIC"/>
    <s v="2635 FSHPATCH RD"/>
    <m/>
    <m/>
    <n v="3633.61"/>
    <n v="3654.88"/>
    <n v="3351.75"/>
    <n v="3619.17"/>
    <n v="4991.38"/>
    <n v="5436.62"/>
    <n v="6499.34"/>
    <n v="7060.33"/>
    <n v="7042.08"/>
    <x v="263"/>
    <n v="5708.2699999999995"/>
    <x v="259"/>
    <n v="4174.2299999999996"/>
    <n v="4118.96"/>
    <n v="3788.0299999999997"/>
    <n v="4323.8499999999995"/>
    <n v="4604.9299999999994"/>
  </r>
  <r>
    <x v="312"/>
    <m/>
    <x v="0"/>
    <x v="10"/>
    <n v="106813884"/>
    <n v="4294299"/>
    <n v="6207769"/>
    <s v="US GOVT FT SAM HOUSTON SAMMC ELECTRIC"/>
    <s v="2630 FSHSCHOFIELD RD"/>
    <m/>
    <m/>
    <n v="11889.24"/>
    <n v="12078.2"/>
    <n v="11535.19"/>
    <n v="12152.12"/>
    <n v="17756.189999999999"/>
    <n v="18865.419999999998"/>
    <n v="22835.550000000003"/>
    <n v="25439.730000000003"/>
    <n v="25755.280000000002"/>
    <x v="264"/>
    <n v="17734.650000000001"/>
    <x v="260"/>
    <n v="14168.43"/>
    <n v="13530.86"/>
    <n v="12628.13"/>
    <n v="14672.72"/>
    <n v="15600.25"/>
  </r>
  <r>
    <x v="313"/>
    <m/>
    <x v="0"/>
    <x v="10"/>
    <n v="106813884"/>
    <n v="4273864"/>
    <n v="4273864"/>
    <s v="US GOVT FT SAM HOUSTON SAMMC ELECTRIC"/>
    <s v="3425 FSHGEORGE C BEACH RD #LCT"/>
    <m/>
    <m/>
    <n v="13514.78"/>
    <n v="13903.77"/>
    <n v="12694.79"/>
    <n v="13104.49"/>
    <n v="17186.57"/>
    <n v="17510.490000000002"/>
    <n v="21527.63"/>
    <n v="21760.010000000002"/>
    <n v="21863.070000000003"/>
    <x v="265"/>
    <n v="17623.990000000002"/>
    <x v="261"/>
    <n v="14582.71"/>
    <n v="15014.22"/>
    <n v="14273.39"/>
    <n v="16202.199999999999"/>
    <n v="16690.29"/>
  </r>
  <r>
    <x v="314"/>
    <m/>
    <x v="0"/>
    <x v="10"/>
    <n v="106813884"/>
    <n v="4308054"/>
    <n v="4308054"/>
    <s v="US GOVT FT SAM HOUSTON SAMMC ELECTRIC"/>
    <s v="3160 FSHSCHOFIELD RD #LCT"/>
    <m/>
    <m/>
    <n v="21710.18"/>
    <n v="23591.48"/>
    <n v="21659.42"/>
    <n v="23935.97"/>
    <n v="34400.800000000003"/>
    <n v="35415.31"/>
    <n v="41213.259999999995"/>
    <n v="42216.959999999999"/>
    <n v="39167.729999999996"/>
    <x v="266"/>
    <n v="31237.43"/>
    <x v="262"/>
    <n v="26924.77"/>
    <n v="26327.54"/>
    <n v="24026.79"/>
    <n v="25243.83"/>
    <n v="27002.16"/>
  </r>
  <r>
    <x v="315"/>
    <m/>
    <x v="0"/>
    <x v="10"/>
    <n v="106813884"/>
    <n v="4088817"/>
    <n v="6210117"/>
    <s v="US GOVT FT SAM HOUSTON SAMMC ELECTRIC"/>
    <s v="2400 FSHSCOTT RD"/>
    <m/>
    <m/>
    <n v="3603.42"/>
    <n v="3686.66"/>
    <n v="3438.55"/>
    <n v="3634.57"/>
    <n v="4368.55"/>
    <n v="4317"/>
    <n v="5218.17"/>
    <n v="5566.94"/>
    <n v="5785.87"/>
    <x v="267"/>
    <n v="4588.8899999999994"/>
    <x v="263"/>
    <n v="3753.0099999999998"/>
    <n v="3613.6299999999997"/>
    <n v="3406.6299999999997"/>
    <n v="3593.56"/>
    <m/>
  </r>
  <r>
    <x v="316"/>
    <m/>
    <x v="0"/>
    <x v="10"/>
    <n v="106813884"/>
    <s v="2-604853"/>
    <n v="6091264"/>
    <s v="US GOVT FT SAM HOUSTON SAMMC ELECTRIC"/>
    <s v="3623 FSHGEORGE BEACH AVE"/>
    <m/>
    <m/>
    <n v="274.63"/>
    <n v="308.92"/>
    <n v="233.61"/>
    <n v="258.10000000000002"/>
    <n v="470.21"/>
    <n v="482.52"/>
    <n v="585.96"/>
    <n v="609.77"/>
    <n v="662.49"/>
    <x v="268"/>
    <n v="462.16"/>
    <x v="264"/>
    <n v="249.94"/>
    <n v="240.77"/>
    <n v="262.87"/>
    <n v="355.42"/>
    <n v="351.52"/>
  </r>
  <r>
    <x v="317"/>
    <m/>
    <x v="0"/>
    <x v="10"/>
    <n v="106813884"/>
    <s v="2-674343"/>
    <n v="6090956"/>
    <s v="US GOVT FT SAM HOUSTON SAMMC ELECTRIC"/>
    <s v="3624 FSHGEORGE BEACH AVE"/>
    <m/>
    <m/>
    <n v="182.81"/>
    <n v="252.54"/>
    <n v="199.83"/>
    <n v="208.86"/>
    <n v="291.79000000000002"/>
    <n v="363.05"/>
    <n v="463.64"/>
    <n v="643.97"/>
    <n v="692.4"/>
    <x v="269"/>
    <n v="402.66"/>
    <x v="265"/>
    <n v="283.84000000000003"/>
    <n v="410.62"/>
    <n v="302.52"/>
    <n v="331.63"/>
    <n v="408.07"/>
  </r>
  <r>
    <x v="318"/>
    <m/>
    <x v="0"/>
    <x v="10"/>
    <n v="106813884"/>
    <n v="4375782"/>
    <n v="6207316"/>
    <s v="US GOVT FT SAM HOUSTON SAMMC ELECTRIC"/>
    <s v="1240 FSHHARNEY RD"/>
    <m/>
    <m/>
    <n v="1512.9"/>
    <n v="1717.11"/>
    <n v="1420.62"/>
    <n v="1567.81"/>
    <n v="1997.15"/>
    <n v="2031.08"/>
    <n v="2510.0899999999997"/>
    <n v="2841.1499999999996"/>
    <n v="2682.97"/>
    <x v="270"/>
    <n v="2155.14"/>
    <x v="266"/>
    <n v="2130.81"/>
    <n v="2061.9799999999996"/>
    <n v="1801.4"/>
    <n v="1855.7"/>
    <n v="1995.27"/>
  </r>
  <r>
    <x v="319"/>
    <m/>
    <x v="0"/>
    <x v="10"/>
    <n v="106813884"/>
    <n v="4072293"/>
    <n v="6140453"/>
    <s v="US GOVT FT SAM HOUSTON SAMMC ELECTRIC"/>
    <s v="2660 FSHSCHOFIELD RD #2"/>
    <m/>
    <m/>
    <n v="24.92"/>
    <n v="28.35"/>
    <n v="24.33"/>
    <n v="25.32"/>
    <n v="27.49"/>
    <n v="23.57"/>
    <n v="28.1"/>
    <n v="28.880000000000003"/>
    <n v="27.53"/>
    <x v="271"/>
    <n v="24.07"/>
    <x v="267"/>
    <n v="29.310000000000002"/>
    <n v="30.92"/>
    <n v="27.740000000000002"/>
    <n v="28.03"/>
    <n v="27.89"/>
  </r>
  <r>
    <x v="320"/>
    <m/>
    <x v="0"/>
    <x v="10"/>
    <n v="106813884"/>
    <n v="4368109"/>
    <n v="6134974"/>
    <s v="US GOVT FT SAM HOUSTON SAMMC ELECTRIC"/>
    <s v="2647 FSHCOMMISSARY RD"/>
    <m/>
    <m/>
    <n v="82.34"/>
    <n v="200.73"/>
    <n v="96.13"/>
    <n v="146.37"/>
    <n v="75.75"/>
    <n v="95.19"/>
    <n v="163.19"/>
    <n v="205.63"/>
    <n v="212.3"/>
    <x v="272"/>
    <n v="118.11999999999999"/>
    <x v="268"/>
    <n v="129.15"/>
    <n v="156.76000000000002"/>
    <n v="103.36"/>
    <n v="65.41"/>
    <n v="85.699999999999989"/>
  </r>
  <r>
    <x v="321"/>
    <m/>
    <x v="0"/>
    <x v="10"/>
    <n v="106813884"/>
    <n v="4355929"/>
    <n v="6207315"/>
    <s v="US GOVT FT SAM HOUSTON SAMMC ELECTRIC"/>
    <s v="3599 FSHTROOPER RD"/>
    <m/>
    <m/>
    <n v="197.51"/>
    <n v="237.66"/>
    <n v="168.02"/>
    <n v="253.07"/>
    <n v="331.01"/>
    <n v="252.13"/>
    <n v="267.14"/>
    <n v="407.36"/>
    <n v="394.01"/>
    <x v="273"/>
    <n v="279.2"/>
    <x v="269"/>
    <n v="173.34"/>
    <n v="168.33"/>
    <n v="149.45000000000002"/>
    <n v="152.11000000000001"/>
    <n v="179.01000000000002"/>
  </r>
  <r>
    <x v="322"/>
    <m/>
    <x v="0"/>
    <x v="10"/>
    <n v="106813884"/>
    <s v="VIR0099"/>
    <s v="VIR0099"/>
    <s v="US GOVT FT SAM HOUSTON SAMMC ELECTRIC"/>
    <s v="4240 FSHGEORGE C BEACH AVE #1PM"/>
    <m/>
    <m/>
    <n v="130795.03"/>
    <n v="136318.19"/>
    <n v="129086.3"/>
    <n v="134115.1"/>
    <n v="162129.57999999999"/>
    <n v="161521.73000000001"/>
    <n v="199990.74"/>
    <n v="203084.28999999998"/>
    <n v="197238.50999999998"/>
    <x v="274"/>
    <n v="154918.26999999999"/>
    <x v="270"/>
    <n v="147940.19999999998"/>
    <n v="145733.99"/>
    <n v="136289.13"/>
    <n v="145509.53"/>
    <n v="150426.44999999998"/>
  </r>
  <r>
    <x v="323"/>
    <m/>
    <x v="0"/>
    <x v="10"/>
    <n v="106813884"/>
    <n v="4028139"/>
    <n v="6207430"/>
    <s v="US GOVT FT SAM HOUSTON SAMMC ELECTRIC"/>
    <s v="4194 FSH13TH STREET #1LCT"/>
    <m/>
    <m/>
    <n v="1731.78"/>
    <n v="1979.92"/>
    <n v="1490.12"/>
    <n v="2341.8000000000002"/>
    <n v="2411.46"/>
    <n v="1572.11"/>
    <n v="2813.47"/>
    <n v="3158.47"/>
    <n v="3924.2599999999998"/>
    <x v="275"/>
    <n v="3470.4599999999996"/>
    <x v="271"/>
    <n v="3098.7799999999997"/>
    <n v="2709.64"/>
    <n v="2221.2799999999997"/>
    <n v="1717.66"/>
    <n v="1962.8"/>
  </r>
  <r>
    <x v="324"/>
    <m/>
    <x v="0"/>
    <x v="10"/>
    <n v="106813884"/>
    <s v="2-848874"/>
    <n v="6207427"/>
    <s v="US GOVT FT SAM HOUSTON SAMMC ELECTRIC"/>
    <s v="4194 FSH13TH STREET #3"/>
    <m/>
    <m/>
    <n v="764.58"/>
    <n v="795.15"/>
    <n v="749.14"/>
    <n v="794.26"/>
    <n v="842.46"/>
    <n v="829.12"/>
    <n v="1003.86"/>
    <n v="1005.14"/>
    <n v="974.81000000000006"/>
    <x v="248"/>
    <n v="794.93000000000006"/>
    <x v="272"/>
    <n v="806.22"/>
    <n v="886.92"/>
    <n v="821.97"/>
    <n v="801.17"/>
    <n v="780.57"/>
  </r>
  <r>
    <x v="325"/>
    <m/>
    <x v="0"/>
    <x v="10"/>
    <n v="106813884"/>
    <n v="4247526"/>
    <n v="6207260"/>
    <s v="US GOVT FT SAM HOUSTON SAMMC ELECTRIC"/>
    <s v="3945 FSHRAWLEY CHAMBERS"/>
    <m/>
    <m/>
    <n v="1425.93"/>
    <n v="1849.51"/>
    <n v="1616.74"/>
    <n v="1640.98"/>
    <n v="1828.44"/>
    <n v="1812.52"/>
    <n v="2265.5"/>
    <n v="2835.6499999999996"/>
    <n v="2844.89"/>
    <x v="276"/>
    <n v="2055.9399999999996"/>
    <x v="273"/>
    <n v="1521.82"/>
    <n v="1671.2"/>
    <n v="1532.59"/>
    <n v="1250.0899999999999"/>
    <n v="1401.41"/>
  </r>
  <r>
    <x v="326"/>
    <m/>
    <x v="0"/>
    <x v="10"/>
    <n v="106813884"/>
    <n v="4326629"/>
    <n v="6207317"/>
    <s v="US GOVT FT SAM HOUSTON SAMMC ELECTRIC"/>
    <s v="2981 FSHGARDEN AVE"/>
    <m/>
    <m/>
    <n v="4818.16"/>
    <n v="4864.8"/>
    <n v="4835.37"/>
    <n v="5216.08"/>
    <n v="7134.13"/>
    <n v="7109.84"/>
    <n v="8551.5499999999993"/>
    <n v="8887.7800000000007"/>
    <n v="8147.53"/>
    <x v="277"/>
    <n v="6728.33"/>
    <x v="274"/>
    <n v="5738.0599999999995"/>
    <n v="5387.38"/>
    <n v="5160.6899999999996"/>
    <n v="5919.87"/>
    <n v="6182.49"/>
  </r>
  <r>
    <x v="327"/>
    <m/>
    <x v="0"/>
    <x v="10"/>
    <n v="106813884"/>
    <n v="4273464"/>
    <n v="6207280"/>
    <s v="US GOVT FT SAM HOUSTON SAMMC ELECTRIC"/>
    <s v="3941 FSHOKUBO"/>
    <m/>
    <m/>
    <n v="845.4"/>
    <n v="1091.18"/>
    <n v="878.65"/>
    <n v="1020.45"/>
    <n v="1198.2"/>
    <n v="1237.07"/>
    <n v="1603.1200000000001"/>
    <n v="1823.88"/>
    <n v="1807.39"/>
    <x v="278"/>
    <n v="1389.99"/>
    <x v="275"/>
    <n v="1121.7"/>
    <n v="1174.81"/>
    <n v="1221.24"/>
    <n v="1899.3700000000001"/>
    <n v="1817.76"/>
  </r>
  <r>
    <x v="328"/>
    <m/>
    <x v="0"/>
    <x v="10"/>
    <n v="106813884"/>
    <n v="4375469"/>
    <n v="6207326"/>
    <s v="US GOVT FT SAM HOUSTON SAMMC ELECTRIC"/>
    <s v="2375 FSHSTANLEY RD"/>
    <m/>
    <m/>
    <n v="4722.16"/>
    <n v="5118.33"/>
    <n v="4556.12"/>
    <n v="4748.6000000000004"/>
    <n v="5894.16"/>
    <n v="5559.42"/>
    <n v="6849.12"/>
    <n v="8066.55"/>
    <n v="7301.11"/>
    <x v="279"/>
    <n v="5727.2699999999995"/>
    <x v="276"/>
    <n v="5213.8999999999996"/>
    <n v="5013.55"/>
    <n v="4476.8999999999996"/>
    <n v="5000.4699999999993"/>
    <n v="5556.5599999999995"/>
  </r>
  <r>
    <x v="329"/>
    <m/>
    <x v="0"/>
    <x v="11"/>
    <n v="106813885"/>
    <n v="4060632"/>
    <n v="6207257"/>
    <s v="US GOVT FT SAM HOUSTON PALIHG ELECTRIC"/>
    <s v="592 FSHDICKMAN"/>
    <m/>
    <m/>
    <n v="6569.15"/>
    <n v="6776.29"/>
    <n v="6503.15"/>
    <n v="8050.91"/>
    <n v="7766.73"/>
    <n v="7702"/>
    <n v="9265.84"/>
    <n v="10426.619999999999"/>
    <n v="11201.64"/>
    <x v="280"/>
    <n v="8651.2099999999991"/>
    <x v="277"/>
    <n v="5801.98"/>
    <n v="7723.95"/>
    <n v="8209.48"/>
    <n v="7536.92"/>
    <n v="8843.84"/>
  </r>
  <r>
    <x v="330"/>
    <m/>
    <x v="0"/>
    <x v="11"/>
    <n v="106813885"/>
    <s v="2-584319"/>
    <n v="6207281"/>
    <s v="US GOVT FT SAM HOUSTON PALIHG ELECTRIC"/>
    <s v="3625 FSHGEORGE BEACH AVE #LCT"/>
    <m/>
    <m/>
    <n v="7011.43"/>
    <n v="7321.72"/>
    <n v="6802.96"/>
    <n v="7329.07"/>
    <n v="9492.73"/>
    <n v="9464.24"/>
    <n v="11198.449999999999"/>
    <n v="13150.34"/>
    <n v="12259.71"/>
    <x v="281"/>
    <n v="10482.280000000001"/>
    <x v="278"/>
    <n v="7616.7199999999993"/>
    <n v="7312.59"/>
    <n v="7125.58"/>
    <n v="8057.4"/>
    <n v="8545.1299999999992"/>
  </r>
  <r>
    <x v="331"/>
    <m/>
    <x v="0"/>
    <x v="11"/>
    <n v="106813885"/>
    <n v="4089155"/>
    <n v="6207375"/>
    <s v="US GOVT FT SAM HOUSTON PALIHG ELECTRIC"/>
    <s v="1384 FSHHARDEE RD"/>
    <m/>
    <m/>
    <n v="10166.200000000001"/>
    <n v="15920.63"/>
    <n v="11370.52"/>
    <n v="15154.37"/>
    <n v="13983.71"/>
    <n v="14238.79"/>
    <n v="18114.780000000002"/>
    <n v="19558.97"/>
    <n v="20397.2"/>
    <x v="282"/>
    <n v="14552.59"/>
    <x v="279"/>
    <n v="12312.96"/>
    <n v="13675.9"/>
    <n v="12779.43"/>
    <n v="14056.119999999999"/>
    <n v="13960.949999999999"/>
  </r>
  <r>
    <x v="332"/>
    <m/>
    <x v="0"/>
    <x v="11"/>
    <n v="106813885"/>
    <n v="4060598"/>
    <n v="6207330"/>
    <s v="US GOVT FT SAM HOUSTON PALIHG ELECTRIC"/>
    <s v="48 FSHSTAFF POST RD"/>
    <m/>
    <m/>
    <n v="656.76"/>
    <n v="656.85"/>
    <n v="618.62"/>
    <n v="691.05"/>
    <n v="903.29"/>
    <n v="858.71"/>
    <n v="1295.04"/>
    <n v="1667.59"/>
    <n v="1671.54"/>
    <x v="283"/>
    <n v="1090.06"/>
    <x v="280"/>
    <n v="707.76"/>
    <n v="663.49"/>
    <n v="627.18000000000006"/>
    <n v="746.62"/>
    <n v="863.32"/>
  </r>
  <r>
    <x v="333"/>
    <m/>
    <x v="0"/>
    <x v="11"/>
    <n v="106813885"/>
    <n v="4060606"/>
    <n v="6207826"/>
    <s v="US GOVT FT SAM HOUSTON PALIHG ELECTRIC"/>
    <s v="107 FSHARTILLERY POST RD #1"/>
    <m/>
    <m/>
    <n v="210.27"/>
    <n v="233.33"/>
    <n v="219.68"/>
    <n v="227.59"/>
    <n v="258.13"/>
    <n v="240.08"/>
    <n v="267.33"/>
    <n v="286.76"/>
    <n v="266.85000000000002"/>
    <x v="284"/>
    <n v="237.18"/>
    <x v="281"/>
    <n v="242.79000000000002"/>
    <n v="265.61"/>
    <n v="238.23000000000002"/>
    <n v="235.37"/>
    <n v="251.14000000000001"/>
  </r>
  <r>
    <x v="334"/>
    <m/>
    <x v="0"/>
    <x v="11"/>
    <n v="106813885"/>
    <n v="4026909"/>
    <n v="6099285"/>
    <s v="US GOVT FT SAM HOUSTON PALIHG ELECTRIC"/>
    <s v="107 FSHARTILLERY POST RD #2"/>
    <m/>
    <m/>
    <n v="642.85"/>
    <n v="862.59"/>
    <n v="681.12"/>
    <n v="830.87"/>
    <n v="935.88"/>
    <n v="1163.1400000000001"/>
    <n v="1621.1"/>
    <n v="1887.94"/>
    <n v="2049.63"/>
    <x v="285"/>
    <n v="1180.77"/>
    <x v="282"/>
    <n v="789.42"/>
    <n v="868.48"/>
    <n v="753.12"/>
    <n v="853.69"/>
    <n v="854.1"/>
  </r>
  <r>
    <x v="335"/>
    <m/>
    <x v="0"/>
    <x v="12"/>
    <n v="106813886"/>
    <n v="4060691"/>
    <n v="6207394"/>
    <s v="US GOVT FT SAM HOUSTON GC ELECTRIC"/>
    <s v="2907 FSHHARRY WURZBACH RD"/>
    <m/>
    <m/>
    <n v="552.75"/>
    <n v="544.75"/>
    <n v="544.75"/>
    <n v="544.75"/>
    <n v="632.75"/>
    <n v="889.55"/>
    <n v="983.6"/>
    <n v="1516.81"/>
    <n v="3643.12"/>
    <x v="286"/>
    <n v="2717.06"/>
    <x v="283"/>
    <n v="681.86"/>
    <n v="611.99"/>
    <n v="547.99"/>
    <n v="547.99"/>
    <n v="547.99"/>
  </r>
  <r>
    <x v="336"/>
    <m/>
    <x v="0"/>
    <x v="12"/>
    <n v="106813886"/>
    <n v="4302905"/>
    <n v="6136112"/>
    <s v="US GOVT FT SAM HOUSTON GC ELECTRIC"/>
    <s v="3180 FSHNURSERY RD"/>
    <m/>
    <m/>
    <n v="18.399999999999999"/>
    <n v="17.54"/>
    <n v="17.239999999999998"/>
    <n v="18.100000000000001"/>
    <n v="23.53"/>
    <n v="23.77"/>
    <n v="31.57"/>
    <n v="33.840000000000003"/>
    <n v="32.93"/>
    <x v="287"/>
    <n v="28.35"/>
    <x v="284"/>
    <n v="22.6"/>
    <n v="22.78"/>
    <n v="21.439999999999998"/>
    <n v="24.439999999999998"/>
    <n v="25.28"/>
  </r>
  <r>
    <x v="337"/>
    <m/>
    <x v="0"/>
    <x v="12"/>
    <n v="106813886"/>
    <n v="4441656"/>
    <n v="6090414"/>
    <s v="US GOVT FT SAM HOUSTON GC ELECTRIC"/>
    <s v="3100 FSHNURSERY RD #2"/>
    <m/>
    <m/>
    <n v="10"/>
    <n v="9.7100000000000009"/>
    <n v="9.5"/>
    <n v="12.75"/>
    <n v="11.26"/>
    <n v="11.09"/>
    <n v="14.48"/>
    <n v="14.52"/>
    <n v="14.370000000000001"/>
    <x v="288"/>
    <n v="13.8"/>
    <x v="285"/>
    <n v="15.49"/>
    <n v="26.619999999999997"/>
    <n v="17.62"/>
    <n v="14.83"/>
    <n v="15.98"/>
  </r>
  <r>
    <x v="338"/>
    <m/>
    <x v="0"/>
    <x v="12"/>
    <n v="106813886"/>
    <n v="4060617"/>
    <n v="6207291"/>
    <s v="US GOVT FT SAM HOUSTON GC ELECTRIC"/>
    <s v="2902 FSHHARRY WURZBACH RD"/>
    <m/>
    <m/>
    <n v="531.4"/>
    <n v="437.34"/>
    <n v="453.09"/>
    <n v="437.74"/>
    <n v="659.28"/>
    <n v="553.1"/>
    <n v="777.36"/>
    <n v="772.66"/>
    <n v="678.31000000000006"/>
    <x v="289"/>
    <n v="653.28"/>
    <x v="286"/>
    <n v="503.77"/>
    <n v="497.06"/>
    <n v="503.91"/>
    <n v="523.66"/>
    <n v="570.37"/>
  </r>
  <r>
    <x v="339"/>
    <m/>
    <x v="0"/>
    <x v="12"/>
    <n v="106813886"/>
    <n v="4009124"/>
    <n v="6091379"/>
    <s v="US GOVT FT SAM HOUSTON GC ELECTRIC"/>
    <s v="1058 FSHHARRY WURZBACH RD #PLT"/>
    <m/>
    <m/>
    <n v="280.29000000000002"/>
    <n v="261.35000000000002"/>
    <n v="212.01"/>
    <n v="184.03"/>
    <n v="201.2"/>
    <n v="186.45"/>
    <n v="150.08000000000001"/>
    <n v="138.73000000000002"/>
    <n v="176.64000000000001"/>
    <x v="290"/>
    <n v="238.02"/>
    <x v="287"/>
    <n v="258.10000000000002"/>
    <n v="256.08999999999997"/>
    <n v="195.14000000000001"/>
    <n v="181.33"/>
    <n v="160.79000000000002"/>
  </r>
  <r>
    <x v="340"/>
    <m/>
    <x v="0"/>
    <x v="12"/>
    <n v="106813886"/>
    <n v="4088925"/>
    <n v="6207268"/>
    <s v="US GOVT FT SAM HOUSTON GC ELECTRIC"/>
    <s v="2900 FSHHARRY WURZBACH RD"/>
    <m/>
    <m/>
    <n v="3508.48"/>
    <n v="3672.66"/>
    <n v="3270.86"/>
    <n v="3859.6"/>
    <n v="4734.79"/>
    <n v="4788.41"/>
    <n v="5860.66"/>
    <n v="5768.26"/>
    <n v="5664.05"/>
    <x v="291"/>
    <n v="5154.7199999999993"/>
    <x v="288"/>
    <n v="4437.9699999999993"/>
    <n v="4153.91"/>
    <n v="3451.75"/>
    <n v="4334.3599999999997"/>
    <n v="4496.03"/>
  </r>
  <r>
    <x v="341"/>
    <m/>
    <x v="0"/>
    <x v="12"/>
    <n v="106813886"/>
    <n v="4088907"/>
    <n v="6207353"/>
    <s v="US GOVT FT SAM HOUSTON GC ELECTRIC"/>
    <s v="2905 FSHHARRY WURZBACH RD"/>
    <m/>
    <m/>
    <n v="400.23"/>
    <n v="378.62"/>
    <n v="341.53"/>
    <n v="355.66"/>
    <n v="429.07"/>
    <n v="381.11"/>
    <n v="419.73"/>
    <n v="499.99"/>
    <n v="467.51"/>
    <x v="292"/>
    <n v="401.09000000000003"/>
    <x v="289"/>
    <n v="392.2"/>
    <n v="395.6"/>
    <n v="377.32"/>
    <n v="365.02"/>
    <n v="426.18"/>
  </r>
  <r>
    <x v="342"/>
    <m/>
    <x v="0"/>
    <x v="12"/>
    <n v="106813886"/>
    <s v="2-848902"/>
    <n v="6207392"/>
    <s v="US GOVT FT SAM HOUSTON GC ELECTRIC"/>
    <s v="3100 FSHNURSERY RD #LCT"/>
    <m/>
    <m/>
    <n v="193.54"/>
    <n v="277.36"/>
    <n v="188.67"/>
    <n v="261.27999999999997"/>
    <n v="213.78"/>
    <n v="228.48"/>
    <n v="322.94"/>
    <n v="334.45"/>
    <n v="355.62"/>
    <x v="293"/>
    <n v="251.88"/>
    <x v="290"/>
    <n v="244.16"/>
    <n v="304.29000000000002"/>
    <n v="240.18"/>
    <n v="193.86"/>
    <n v="216.09"/>
  </r>
  <r>
    <x v="343"/>
    <m/>
    <x v="0"/>
    <x v="12"/>
    <n v="106813886"/>
    <n v="4072305"/>
    <n v="6137582"/>
    <s v="US GOVT FT SAM HOUSTON GC ELECTRIC"/>
    <s v="3398 FSHNURSERY RD"/>
    <m/>
    <m/>
    <n v="11.97"/>
    <n v="13.15"/>
    <n v="12.29"/>
    <n v="13.1"/>
    <n v="12.13"/>
    <n v="10.9"/>
    <n v="14.77"/>
    <n v="18"/>
    <n v="17.96"/>
    <x v="294"/>
    <n v="16.46"/>
    <x v="291"/>
    <n v="12.09"/>
    <n v="11.99"/>
    <n v="14.76"/>
    <n v="15.58"/>
    <n v="15.43"/>
  </r>
  <r>
    <x v="344"/>
    <m/>
    <x v="0"/>
    <x v="12"/>
    <n v="106813886"/>
    <n v="4008875"/>
    <n v="6208601"/>
    <s v="US GOVT FT SAM HOUSTON GC ELECTRIC"/>
    <s v="2912 FSHHARRY WURZBACH RD"/>
    <m/>
    <m/>
    <n v="84.43"/>
    <n v="92.21"/>
    <n v="84.24"/>
    <n v="103.08"/>
    <n v="113.06"/>
    <n v="142.27000000000001"/>
    <n v="158.41"/>
    <n v="259.19"/>
    <n v="269.07"/>
    <x v="295"/>
    <n v="136.18"/>
    <x v="292"/>
    <n v="108.55999999999999"/>
    <n v="108.36999999999999"/>
    <n v="93.13"/>
    <n v="109.74"/>
    <n v="124.74"/>
  </r>
  <r>
    <x v="345"/>
    <m/>
    <x v="0"/>
    <x v="8"/>
    <n v="106813887"/>
    <n v="4008514"/>
    <n v="6208630"/>
    <s v="US GOVT FT SAM HOUSTON"/>
    <s v="961 FSHPATCH RD"/>
    <m/>
    <m/>
    <n v="521.38"/>
    <n v="656.4"/>
    <n v="579.57000000000005"/>
    <n v="645.66"/>
    <n v="687.98"/>
    <n v="697.8"/>
    <n v="851.5"/>
    <n v="924.3"/>
    <n v="896.09"/>
    <x v="296"/>
    <n v="712.7"/>
    <x v="293"/>
    <n v="718.71"/>
    <n v="595.65"/>
    <n v="625.66999999999996"/>
    <n v="648.52"/>
    <n v="670.27"/>
  </r>
  <r>
    <x v="346"/>
    <m/>
    <x v="0"/>
    <x v="13"/>
    <n v="106814475"/>
    <m/>
    <m/>
    <s v="US GOVT FORT SAM HOUSTON ELECTRIC"/>
    <s v="00000 ANSL US GOVT FORT SAM HOUSTON"/>
    <m/>
    <m/>
    <n v="0"/>
    <n v="0"/>
    <n v="0"/>
    <n v="0"/>
    <n v="0"/>
    <n v="0"/>
    <n v="2639.78"/>
    <n v="2559.31"/>
    <n v="2572.96"/>
    <x v="297"/>
    <n v="2561.27"/>
    <x v="294"/>
    <n v="2592.65"/>
    <n v="2509.63"/>
    <n v="2559.9899999999998"/>
    <n v="2544.0100000000002"/>
    <n v="2524.3200000000002"/>
  </r>
  <r>
    <x v="347"/>
    <m/>
    <x v="0"/>
    <x v="13"/>
    <n v="106814475"/>
    <m/>
    <m/>
    <s v="US GOVT FORT SAM HOUSTON ELECTRIC"/>
    <s v="P00009 OCTOBER 2010 US GOVT FORT SAM #ANSL"/>
    <m/>
    <m/>
    <n v="0"/>
    <n v="0"/>
    <n v="0"/>
    <n v="0"/>
    <n v="0"/>
    <n v="0"/>
    <n v="2461.54"/>
    <n v="2378.7199999999998"/>
    <n v="2392.77"/>
    <x v="298"/>
    <n v="2397.5"/>
    <x v="295"/>
    <n v="2430.04"/>
    <n v="2343.96"/>
    <n v="2396.17"/>
    <n v="2379.6"/>
    <n v="2359.19"/>
  </r>
  <r>
    <x v="348"/>
    <m/>
    <x v="0"/>
    <x v="13"/>
    <n v="106814475"/>
    <m/>
    <m/>
    <s v="US GOVT FORT SAM HOUSTON ELECTRIC"/>
    <s v="PART A RETROACTIVE US GOVT FORT SAM HOUS"/>
    <m/>
    <m/>
    <n v="465.43"/>
    <n v="462.93"/>
    <n v="474.03"/>
    <n v="467.3"/>
    <n v="475.81"/>
    <n v="473.79"/>
    <n v="1683.3100000000002"/>
    <n v="1656.47"/>
    <n v="1663.58"/>
    <x v="299"/>
    <n v="1669.27"/>
    <x v="296"/>
    <n v="1684.12"/>
    <n v="1655.4"/>
    <n v="1671.98"/>
    <n v="1660.63"/>
    <n v="1654.85"/>
  </r>
  <r>
    <x v="349"/>
    <m/>
    <x v="0"/>
    <x v="13"/>
    <n v="106814475"/>
    <s v="2-706203"/>
    <n v="6207288"/>
    <s v="US GOVT FORT SAM HOUSTON ELECTRIC"/>
    <s v="3620 FSHGEORGE BEACH AVE #LCT"/>
    <m/>
    <m/>
    <n v="5952.08"/>
    <n v="5786.54"/>
    <n v="5387.05"/>
    <m/>
    <n v="8219.26"/>
    <n v="7984.32"/>
    <n v="9609.93"/>
    <n v="10878.78"/>
    <n v="10433.469999999999"/>
    <x v="300"/>
    <n v="6936.05"/>
    <x v="297"/>
    <n v="6463.38"/>
    <n v="6294.3099999999995"/>
    <n v="5379.25"/>
    <n v="7061.4699999999993"/>
    <n v="6770.51"/>
  </r>
  <r>
    <x v="350"/>
    <m/>
    <x v="0"/>
    <x v="13"/>
    <n v="106814475"/>
    <n v="4356079"/>
    <n v="6207287"/>
    <s v="US GOVT FORT SAM HOUSTON ELECTRIC"/>
    <s v="3880 FSHWILLIAMS RD #LCT"/>
    <m/>
    <m/>
    <n v="18758.310000000001"/>
    <n v="22317.58"/>
    <n v="21736.13"/>
    <n v="22249.74"/>
    <n v="31568.34"/>
    <n v="28906.6"/>
    <n v="35697.61"/>
    <n v="37392.829999999994"/>
    <n v="33463.89"/>
    <x v="301"/>
    <n v="22363.960000000003"/>
    <x v="298"/>
    <n v="22775.919999999998"/>
    <n v="20857.91"/>
    <n v="19260.370000000003"/>
    <n v="21643.360000000001"/>
    <n v="22590.31"/>
  </r>
  <r>
    <x v="351"/>
    <m/>
    <x v="0"/>
    <x v="13"/>
    <n v="106814475"/>
    <n v="4327169"/>
    <n v="6208606"/>
    <s v="US GOVT FORT SAM HOUSTON ELECTRIC"/>
    <s v="3620 BINZ ENGLEMAN RD"/>
    <m/>
    <m/>
    <n v="459.26"/>
    <n v="600.89"/>
    <n v="529.85"/>
    <n v="578.17999999999995"/>
    <n v="630.62"/>
    <n v="637.09"/>
    <n v="815.41"/>
    <n v="879.06000000000006"/>
    <n v="869.53"/>
    <x v="302"/>
    <n v="616"/>
    <x v="299"/>
    <n v="543.57000000000005"/>
    <n v="646.9"/>
    <n v="502.53000000000003"/>
    <n v="541.94000000000005"/>
    <n v="560.38"/>
  </r>
  <r>
    <x v="352"/>
    <m/>
    <x v="0"/>
    <x v="13"/>
    <n v="106814475"/>
    <n v="4072295"/>
    <n v="6130712"/>
    <s v="US GOVT FORT SAM HOUSTON ELECTRIC"/>
    <s v="1279 FSHGARDEN AVE #1PLT"/>
    <m/>
    <m/>
    <n v="55.04"/>
    <n v="74"/>
    <n v="45.13"/>
    <n v="57.64"/>
    <n v="50.66"/>
    <n v="42"/>
    <n v="44.21"/>
    <n v="45.760000000000005"/>
    <n v="42.59"/>
    <x v="303"/>
    <n v="62.760000000000005"/>
    <x v="300"/>
    <n v="71.75"/>
    <n v="78.83"/>
    <n v="64.039999999999992"/>
    <n v="63.14"/>
    <n v="60.260000000000005"/>
  </r>
  <r>
    <x v="353"/>
    <m/>
    <x v="0"/>
    <x v="13"/>
    <n v="106814475"/>
    <n v="4064795"/>
    <n v="6130715"/>
    <s v="US GOVT FORT SAM HOUSTON ELECTRIC"/>
    <s v="1279 FSHGARDEN AVE #2PLT"/>
    <m/>
    <m/>
    <n v="48.43"/>
    <n v="57.7"/>
    <n v="46.06"/>
    <n v="46.98"/>
    <n v="49.5"/>
    <n v="43.84"/>
    <n v="46.89"/>
    <n v="47.54"/>
    <n v="45.620000000000005"/>
    <x v="304"/>
    <n v="49.260000000000005"/>
    <x v="301"/>
    <n v="53.92"/>
    <n v="57.27"/>
    <n v="47.22"/>
    <n v="46.81"/>
    <n v="48.63"/>
  </r>
  <r>
    <x v="354"/>
    <m/>
    <x v="0"/>
    <x v="13"/>
    <n v="106814475"/>
    <n v="4091112"/>
    <n v="6090955"/>
    <s v="US GOVT FORT SAM HOUSTON ELECTRIC"/>
    <s v="2711 FSHWILSON ST"/>
    <m/>
    <m/>
    <n v="344.9"/>
    <n v="351.33"/>
    <n v="325.3"/>
    <n v="329.1"/>
    <n v="345.97"/>
    <n v="312.63"/>
    <n v="335.74"/>
    <n v="337.07"/>
    <n v="266.36"/>
    <x v="305"/>
    <n v="335.03000000000003"/>
    <x v="302"/>
    <n v="381.69"/>
    <n v="402.02"/>
    <n v="344.38"/>
    <n v="337.96000000000004"/>
    <n v="338.18"/>
  </r>
  <r>
    <x v="355"/>
    <m/>
    <x v="0"/>
    <x v="13"/>
    <n v="106814475"/>
    <n v="4294765"/>
    <n v="6209293"/>
    <s v="US GOVT FORT SAM HOUSTON ELECTRIC"/>
    <s v="1810 FSHBEEBE LOOP #PLT"/>
    <m/>
    <m/>
    <n v="25.02"/>
    <n v="27.46"/>
    <n v="21.62"/>
    <n v="12.75"/>
    <n v="12.75"/>
    <n v="12.75"/>
    <n v="8.75"/>
    <n v="8.75"/>
    <n v="8.75"/>
    <x v="2"/>
    <n v="8.75"/>
    <x v="2"/>
    <n v="8.75"/>
    <n v="8.75"/>
    <n v="8.75"/>
    <n v="11.99"/>
    <n v="11.99"/>
  </r>
  <r>
    <x v="356"/>
    <m/>
    <x v="0"/>
    <x v="13"/>
    <n v="106814475"/>
    <n v="4340232"/>
    <n v="6136114"/>
    <s v="US GOVT FORT SAM HOUSTON ELECTRIC"/>
    <s v="3480 FSHWILLIAMS RD #PLT"/>
    <m/>
    <m/>
    <n v="190.44"/>
    <n v="223.33"/>
    <n v="187.91"/>
    <n v="191.3"/>
    <n v="195.95"/>
    <n v="175.9"/>
    <n v="183.43"/>
    <n v="190.72"/>
    <n v="176.73"/>
    <x v="306"/>
    <n v="181.5"/>
    <x v="303"/>
    <n v="225.9"/>
    <n v="238.26"/>
    <n v="204.07"/>
    <n v="202.28"/>
    <n v="199.65"/>
  </r>
  <r>
    <x v="357"/>
    <m/>
    <x v="0"/>
    <x v="13"/>
    <n v="106814475"/>
    <n v="4273518"/>
    <n v="6207266"/>
    <s v="US GOVT FORT SAM HOUSTON ELECTRIC"/>
    <s v="3820 FSHWILLIAMS RD #LCT"/>
    <m/>
    <m/>
    <n v="972.14"/>
    <n v="956.32"/>
    <n v="959.52"/>
    <n v="1006.34"/>
    <n v="1510.99"/>
    <n v="1741.48"/>
    <n v="2145.1799999999998"/>
    <n v="2275.59"/>
    <n v="1973.3"/>
    <x v="307"/>
    <n v="1167.53"/>
    <x v="304"/>
    <n v="897.46"/>
    <n v="1251.03"/>
    <n v="1152.53"/>
    <n v="1205.23"/>
    <n v="1264.69"/>
  </r>
  <r>
    <x v="358"/>
    <m/>
    <x v="0"/>
    <x v="13"/>
    <n v="106814475"/>
    <s v="2-793194"/>
    <n v="6207824"/>
    <s v="US GOVT FORT SAM HOUSTON ELECTRIC"/>
    <s v="2407 FSH N NEW BRAUNFELS"/>
    <m/>
    <m/>
    <n v="906.13"/>
    <n v="1006.2"/>
    <n v="914.37"/>
    <n v="879.18"/>
    <n v="1108.02"/>
    <n v="1020.36"/>
    <n v="770.72"/>
    <n v="854.32"/>
    <n v="790.43"/>
    <x v="308"/>
    <n v="822.2"/>
    <x v="305"/>
    <n v="961.42"/>
    <n v="980.96"/>
    <n v="1024.92"/>
    <n v="957.09"/>
    <n v="999.43000000000006"/>
  </r>
  <r>
    <x v="359"/>
    <m/>
    <x v="0"/>
    <x v="13"/>
    <n v="106814475"/>
    <n v="4375509"/>
    <n v="6207389"/>
    <s v="US GOVT FORT SAM HOUSTON ELECTRIC"/>
    <s v="2155 FSH11TH ST"/>
    <m/>
    <m/>
    <n v="40.92"/>
    <n v="50.93"/>
    <n v="42.33"/>
    <n v="36.53"/>
    <n v="43.52"/>
    <n v="43.84"/>
    <n v="47.78"/>
    <n v="45.760000000000005"/>
    <n v="40.42"/>
    <x v="309"/>
    <n v="46.22"/>
    <x v="306"/>
    <n v="47.010000000000005"/>
    <n v="50.410000000000004"/>
    <n v="40.64"/>
    <n v="40.300000000000004"/>
    <n v="45.46"/>
  </r>
  <r>
    <x v="360"/>
    <m/>
    <x v="0"/>
    <x v="13"/>
    <n v="106814475"/>
    <n v="4296122"/>
    <n v="6133593"/>
    <s v="US GOVT FORT SAM HOUSTON ELECTRIC"/>
    <s v="3950 FSHDICKMAN RD"/>
    <m/>
    <m/>
    <n v="366.63"/>
    <n v="430.46"/>
    <n v="349.51"/>
    <n v="353.9"/>
    <n v="376.51"/>
    <n v="269.67"/>
    <n v="322.16000000000003"/>
    <n v="367.22"/>
    <n v="356.59000000000003"/>
    <x v="310"/>
    <n v="359.32"/>
    <x v="307"/>
    <n v="412.67"/>
    <n v="436.19"/>
    <n v="366.53000000000003"/>
    <n v="292.37"/>
    <n v="287.58"/>
  </r>
  <r>
    <x v="361"/>
    <m/>
    <x v="0"/>
    <x v="13"/>
    <n v="106814475"/>
    <n v="4373861"/>
    <n v="6209085"/>
    <s v="US GOVT FORT SAM HOUSTON ELECTRIC"/>
    <s v="2339 FSHJESSUP RD #PLT"/>
    <m/>
    <m/>
    <n v="200"/>
    <n v="225.87"/>
    <n v="183.77"/>
    <n v="182.1"/>
    <n v="190.11"/>
    <n v="172.69"/>
    <n v="183.57000000000002"/>
    <n v="187.21"/>
    <n v="180.43"/>
    <x v="311"/>
    <n v="185.33"/>
    <x v="308"/>
    <n v="210.08"/>
    <n v="218.22"/>
    <n v="189.74"/>
    <n v="240.87"/>
    <n v="247.84"/>
  </r>
  <r>
    <x v="362"/>
    <m/>
    <x v="0"/>
    <x v="13"/>
    <n v="106814475"/>
    <n v="4373865"/>
    <n v="6208649"/>
    <s v="US GOVT FORT SAM HOUSTON ELECTRIC"/>
    <s v="3031 FSHHARNEY RD #PLT"/>
    <m/>
    <m/>
    <n v="404.24"/>
    <n v="446.48"/>
    <n v="339.36"/>
    <n v="308.39999999999998"/>
    <n v="345.5"/>
    <n v="352.8"/>
    <n v="213.37"/>
    <n v="382.57"/>
    <n v="389.31"/>
    <x v="312"/>
    <n v="372.07"/>
    <x v="309"/>
    <n v="392.71000000000004"/>
    <n v="371.23"/>
    <n v="96.71"/>
    <n v="219.84"/>
    <n v="284.34000000000003"/>
  </r>
  <r>
    <x v="363"/>
    <m/>
    <x v="0"/>
    <x v="13"/>
    <n v="106814475"/>
    <n v="4375518"/>
    <n v="6208027"/>
    <s v="US GOVT FORT SAM HOUSTON ELECTRIC"/>
    <s v="2494 FSHWILSON ST"/>
    <m/>
    <m/>
    <n v="507.55"/>
    <n v="651.39"/>
    <n v="523.34"/>
    <n v="571.99"/>
    <n v="600.41"/>
    <n v="720.26"/>
    <n v="936.27"/>
    <n v="1029.3499999999999"/>
    <n v="1059.3399999999999"/>
    <x v="313"/>
    <n v="851.54"/>
    <x v="310"/>
    <n v="674.06000000000006"/>
    <n v="691.53"/>
    <n v="600.23"/>
    <n v="637.88"/>
    <n v="724.22"/>
  </r>
  <r>
    <x v="364"/>
    <m/>
    <x v="0"/>
    <x v="13"/>
    <n v="106814475"/>
    <n v="4373959"/>
    <n v="6209140"/>
    <s v="US GOVT FORT SAM HOUSTON ELECTRIC"/>
    <s v="3189 FSHREED"/>
    <m/>
    <m/>
    <n v="29.84"/>
    <n v="36.159999999999997"/>
    <n v="59.97"/>
    <n v="63.28"/>
    <n v="72.03"/>
    <n v="66.17"/>
    <n v="72.83"/>
    <n v="76.339999999999989"/>
    <n v="28.950000000000003"/>
    <x v="314"/>
    <n v="27.009999999999998"/>
    <x v="311"/>
    <n v="15.01"/>
    <n v="15.19"/>
    <n v="14.76"/>
    <n v="14.540000000000001"/>
    <n v="36.730000000000004"/>
  </r>
  <r>
    <x v="365"/>
    <m/>
    <x v="0"/>
    <x v="13"/>
    <n v="106814475"/>
    <n v="4365832"/>
    <n v="6140455"/>
    <s v="US GOVT FORT SAM HOUSTON ELECTRIC"/>
    <s v="2800 FSHHARNEY RD #PLT"/>
    <m/>
    <m/>
    <n v="161.75"/>
    <n v="181.96"/>
    <n v="144.56"/>
    <n v="138.16999999999999"/>
    <n v="142.47"/>
    <n v="117.01"/>
    <n v="118.47999999999999"/>
    <n v="120.77"/>
    <n v="114.89"/>
    <x v="315"/>
    <n v="117.8"/>
    <x v="312"/>
    <n v="161.76000000000002"/>
    <n v="178.49"/>
    <n v="142.28"/>
    <n v="143.24"/>
    <n v="144.10000000000002"/>
  </r>
  <r>
    <x v="366"/>
    <m/>
    <x v="0"/>
    <x v="13"/>
    <n v="106814475"/>
    <n v="4089666"/>
    <n v="6144320"/>
    <s v="US GOVT FORT SAM HOUSTON ELECTRIC"/>
    <s v="3533 FSHPATCH RD #PLT"/>
    <m/>
    <m/>
    <n v="233.27"/>
    <n v="288.01"/>
    <n v="224.47"/>
    <n v="240.75"/>
    <n v="253.44"/>
    <n v="251.92"/>
    <n v="259.69"/>
    <n v="215.37"/>
    <n v="223.3"/>
    <x v="316"/>
    <n v="247.28"/>
    <x v="313"/>
    <n v="294.02"/>
    <n v="309.60000000000002"/>
    <n v="257.13"/>
    <n v="233.4"/>
    <n v="191.54000000000002"/>
  </r>
  <r>
    <x v="367"/>
    <m/>
    <x v="0"/>
    <x v="14"/>
    <n v="106814476"/>
    <s v="1-001337"/>
    <s v="1-001337"/>
    <s v="US GOVT FORT SAM HOUSTON GAS"/>
    <s v="1029 FSHGORGAS CIR"/>
    <m/>
    <m/>
    <n v="2184.11"/>
    <n v="2354.83"/>
    <n v="2418.6"/>
    <n v="2586.21"/>
    <n v="2411.09"/>
    <n v="469.29"/>
    <n v="812.17"/>
    <n v="1686.94"/>
    <n v="1169.53"/>
    <x v="317"/>
    <n v="1665.64"/>
    <x v="314"/>
    <n v="2954.08"/>
    <n v="3760.46"/>
    <n v="2692.99"/>
    <n v="2656.1"/>
    <n v="2700.56"/>
  </r>
  <r>
    <x v="368"/>
    <m/>
    <x v="0"/>
    <x v="14"/>
    <n v="106814476"/>
    <s v="1-935331"/>
    <s v="1-935331"/>
    <s v="US GOVT FORT SAM HOUSTON GAS"/>
    <s v="1046 FSHGORGAS CIR #HP"/>
    <m/>
    <m/>
    <n v="3544.26"/>
    <n v="4058.48"/>
    <n v="2721.04"/>
    <n v="2867.92"/>
    <n v="3259"/>
    <n v="2476.2600000000002"/>
    <n v="2411.88"/>
    <n v="2409.5100000000002"/>
    <n v="2229.66"/>
    <x v="318"/>
    <n v="1941.72"/>
    <x v="315"/>
    <n v="747.56"/>
    <n v="42.73"/>
    <n v="40"/>
    <n v="40"/>
    <n v="40"/>
  </r>
  <r>
    <x v="369"/>
    <m/>
    <x v="0"/>
    <x v="14"/>
    <n v="106814476"/>
    <n v="3054642"/>
    <n v="3054642"/>
    <s v="US GOVT FORT SAM HOUSTON GAS"/>
    <s v="1350 FSHMCGEE RD #IP"/>
    <m/>
    <m/>
    <n v="973.89"/>
    <n v="1195.82"/>
    <n v="907"/>
    <n v="1058.95"/>
    <n v="1167.79"/>
    <n v="809.28"/>
    <n v="845.16"/>
    <n v="938.67"/>
    <n v="744.48"/>
    <x v="319"/>
    <n v="680.28"/>
    <x v="316"/>
    <n v="805.21"/>
    <n v="826.26"/>
    <n v="752.93"/>
    <n v="854.85"/>
    <n v="1063.01"/>
  </r>
  <r>
    <x v="370"/>
    <m/>
    <x v="0"/>
    <x v="14"/>
    <n v="106814476"/>
    <s v="1-991187"/>
    <s v="1-991187"/>
    <s v="US GOVT FORT SAM HOUSTON GAS"/>
    <s v="1397 FSHGARDEN AVE"/>
    <m/>
    <m/>
    <n v="998.89"/>
    <n v="1128.8399999999999"/>
    <n v="493.67"/>
    <n v="528.82000000000005"/>
    <n v="43.54"/>
    <n v="41.52"/>
    <n v="40"/>
    <n v="40"/>
    <n v="40"/>
    <x v="320"/>
    <n v="40"/>
    <x v="317"/>
    <n v="40"/>
    <n v="40"/>
    <n v="40"/>
    <n v="40"/>
    <n v="9.5500000000000007"/>
  </r>
  <r>
    <x v="371"/>
    <m/>
    <x v="0"/>
    <x v="8"/>
    <n v="106813887"/>
    <n v="4409393"/>
    <n v="6207278"/>
    <s v="US GOVT FT SAM HOUSTON"/>
    <s v="3960 FSHPERSHING"/>
    <m/>
    <m/>
    <n v="496.75"/>
    <n v="500.77"/>
    <n v="460.75"/>
    <n v="560.75"/>
    <n v="552.75"/>
    <n v="728.75"/>
    <n v="647.99"/>
    <n v="665.41"/>
    <n v="615.97"/>
    <x v="321"/>
    <n v="580.99"/>
    <x v="318"/>
    <n v="515.99"/>
    <n v="735.99"/>
    <n v="515.99"/>
    <n v="723.99"/>
    <n v="723.99"/>
  </r>
  <r>
    <x v="372"/>
    <m/>
    <x v="0"/>
    <x v="15"/>
    <n v="106813888"/>
    <n v="4441676"/>
    <n v="6099250"/>
    <s v="US GOVT FT SAM HOUSTON"/>
    <s v="2892 FSHHARNEY RD"/>
    <m/>
    <m/>
    <n v="8.75"/>
    <n v="8.75"/>
    <n v="8.75"/>
    <n v="8.75"/>
    <n v="8.75"/>
    <n v="8.75"/>
    <n v="11.99"/>
    <n v="11.99"/>
    <n v="11.99"/>
    <x v="322"/>
    <n v="11.99"/>
    <x v="319"/>
    <n v="11.99"/>
    <n v="11.99"/>
    <n v="11.99"/>
    <n v="11.99"/>
    <n v="11.99"/>
  </r>
  <r>
    <x v="373"/>
    <m/>
    <x v="0"/>
    <x v="15"/>
    <n v="106813888"/>
    <n v="4326499"/>
    <n v="6207404"/>
    <s v="US GOVT FT SAM HOUSTON"/>
    <s v="1111 FSHFORAGE AVE"/>
    <m/>
    <m/>
    <n v="539.34"/>
    <n v="1181.29"/>
    <n v="899.31"/>
    <n v="885.03"/>
    <n v="688.11"/>
    <n v="746.57"/>
    <n v="972.33"/>
    <n v="1085.29"/>
    <n v="1065.0999999999999"/>
    <x v="323"/>
    <n v="751.54"/>
    <x v="320"/>
    <n v="556.59"/>
    <n v="1109.5"/>
    <n v="876.9"/>
    <n v="653.08000000000004"/>
    <n v="628.91999999999996"/>
  </r>
  <r>
    <x v="374"/>
    <m/>
    <x v="0"/>
    <x v="15"/>
    <n v="106813888"/>
    <n v="4273467"/>
    <n v="6207311"/>
    <s v="US GOVT FT SAM HOUSTON"/>
    <s v="1705 FSHWINANS RD #2"/>
    <m/>
    <m/>
    <n v="3140.88"/>
    <n v="3574.53"/>
    <n v="3305.06"/>
    <n v="2838.45"/>
    <n v="3274.49"/>
    <n v="3228.14"/>
    <n v="3929.8399999999997"/>
    <n v="4076.58"/>
    <n v="3977.3999999999996"/>
    <x v="324"/>
    <n v="3124.1099999999997"/>
    <x v="321"/>
    <n v="2946.25"/>
    <n v="2847.64"/>
    <n v="2751.3799999999997"/>
    <n v="3181.72"/>
    <n v="3365.5099999999998"/>
  </r>
  <r>
    <x v="375"/>
    <m/>
    <x v="0"/>
    <x v="15"/>
    <n v="106813888"/>
    <n v="4028115"/>
    <n v="6207369"/>
    <s v="US GOVT FT SAM HOUSTON"/>
    <s v="1720 FSHDODD BLVD"/>
    <m/>
    <m/>
    <n v="1662.97"/>
    <n v="1879.28"/>
    <n v="1869.95"/>
    <n v="1991.02"/>
    <n v="1595.3"/>
    <n v="1861.52"/>
    <n v="2300.08"/>
    <n v="2382.9599999999996"/>
    <n v="2439.77"/>
    <x v="325"/>
    <n v="1793.58"/>
    <x v="322"/>
    <n v="1920.76"/>
    <n v="1965.75"/>
    <n v="1780.57"/>
    <n v="1800.11"/>
    <n v="1645.54"/>
  </r>
  <r>
    <x v="376"/>
    <m/>
    <x v="0"/>
    <x v="15"/>
    <n v="106813888"/>
    <n v="4066571"/>
    <n v="6142558"/>
    <s v="US GOVT FT SAM HOUSTON"/>
    <s v="2271 FSHSTANLEY RD #1"/>
    <m/>
    <m/>
    <n v="74.3"/>
    <n v="90.84"/>
    <n v="83.31"/>
    <n v="82.76"/>
    <n v="92.28"/>
    <n v="80.150000000000006"/>
    <n v="85.949999999999989"/>
    <n v="81.92"/>
    <n v="89.46"/>
    <x v="326"/>
    <n v="113.17"/>
    <x v="323"/>
    <n v="108.97"/>
    <n v="109.47999999999999"/>
    <n v="88.27"/>
    <n v="81.14"/>
    <n v="86.32"/>
  </r>
  <r>
    <x v="377"/>
    <m/>
    <x v="0"/>
    <x v="15"/>
    <n v="106813888"/>
    <n v="4060651"/>
    <n v="6207429"/>
    <s v="US GOVT FT SAM HOUSTON"/>
    <s v="2530 FSHALLEN RD"/>
    <m/>
    <m/>
    <n v="3113.17"/>
    <n v="3293.27"/>
    <n v="2913.35"/>
    <n v="3133.3"/>
    <n v="3604.36"/>
    <n v="4012.47"/>
    <n v="4979.5"/>
    <n v="5145.0999999999995"/>
    <n v="4871.78"/>
    <x v="327"/>
    <n v="3837.8199999999997"/>
    <x v="324"/>
    <n v="2969.2599999999998"/>
    <n v="3043.12"/>
    <n v="2737.25"/>
    <n v="3058.27"/>
    <n v="3240.8599999999997"/>
  </r>
  <r>
    <x v="378"/>
    <m/>
    <x v="0"/>
    <x v="15"/>
    <n v="106813888"/>
    <n v="4375552"/>
    <n v="6207423"/>
    <s v="US GOVT FT SAM HOUSTON"/>
    <s v="3300 FSHWILLIAMS RD #1"/>
    <m/>
    <m/>
    <n v="1777.49"/>
    <n v="1933.27"/>
    <n v="1875.16"/>
    <n v="1952.32"/>
    <n v="2291.23"/>
    <n v="2198.09"/>
    <n v="2922.41"/>
    <n v="3116.81"/>
    <n v="3112.22"/>
    <x v="328"/>
    <n v="2211.0699999999997"/>
    <x v="325"/>
    <n v="2111.12"/>
    <n v="2135.83"/>
    <n v="1973.13"/>
    <n v="2019.5"/>
    <n v="2106.0499999999997"/>
  </r>
  <r>
    <x v="379"/>
    <m/>
    <x v="0"/>
    <x v="15"/>
    <n v="106813888"/>
    <n v="4050874"/>
    <n v="6134489"/>
    <s v="US GOVT FT SAM HOUSTON"/>
    <s v="1705 FSHWINANS RD #PLT"/>
    <m/>
    <m/>
    <n v="67.14"/>
    <n v="84.68"/>
    <n v="61.93"/>
    <n v="63.2"/>
    <n v="63.7"/>
    <n v="59.54"/>
    <n v="63.29"/>
    <n v="62.550000000000004"/>
    <n v="58.61"/>
    <x v="329"/>
    <n v="67.33"/>
    <x v="326"/>
    <n v="82.69"/>
    <n v="88.17"/>
    <n v="63.75"/>
    <n v="56.06"/>
    <n v="53.1"/>
  </r>
  <r>
    <x v="380"/>
    <m/>
    <x v="0"/>
    <x v="15"/>
    <n v="106813888"/>
    <n v="4060761"/>
    <n v="6207338"/>
    <s v="US GOVT FT SAM HOUSTON"/>
    <s v="2814 FSHFUNSTON RD #LCT"/>
    <m/>
    <m/>
    <n v="1776.78"/>
    <n v="1868.01"/>
    <n v="1687.75"/>
    <n v="1599.02"/>
    <n v="2025.43"/>
    <n v="2168.69"/>
    <n v="3174.04"/>
    <n v="3833.43"/>
    <n v="3766.3599999999997"/>
    <x v="330"/>
    <n v="2510.7799999999997"/>
    <x v="327"/>
    <n v="2253.87"/>
    <n v="2208.83"/>
    <n v="2061.1"/>
    <n v="2329.89"/>
    <n v="2241.6899999999996"/>
  </r>
  <r>
    <x v="381"/>
    <m/>
    <x v="0"/>
    <x v="15"/>
    <n v="106813888"/>
    <n v="4355869"/>
    <n v="6207312"/>
    <s v="US GOVT FT SAM HOUSTON"/>
    <s v="3853 FSHWINANS RD"/>
    <m/>
    <m/>
    <n v="1612.54"/>
    <n v="1755.49"/>
    <n v="1552.1"/>
    <n v="1887.34"/>
    <n v="2227.6"/>
    <n v="2339.9899999999998"/>
    <n v="3565.95"/>
    <n v="4109.8499999999995"/>
    <n v="3593.91"/>
    <x v="331"/>
    <n v="2436.1299999999997"/>
    <x v="328"/>
    <n v="2183.7799999999997"/>
    <n v="2197.5299999999997"/>
    <n v="1778.22"/>
    <n v="1978.58"/>
    <n v="2106.9899999999998"/>
  </r>
  <r>
    <x v="382"/>
    <m/>
    <x v="0"/>
    <x v="15"/>
    <n v="106813888"/>
    <n v="4373837"/>
    <n v="6208655"/>
    <s v="US GOVT FT SAM HOUSTON"/>
    <s v="3300 FSHWILLIAMS RD #2"/>
    <m/>
    <m/>
    <n v="288.57"/>
    <n v="323.48"/>
    <n v="235.61"/>
    <n v="251.9"/>
    <n v="163.05000000000001"/>
    <n v="132.38"/>
    <n v="150.31"/>
    <n v="355.95"/>
    <n v="342.87"/>
    <x v="332"/>
    <n v="262.96000000000004"/>
    <x v="329"/>
    <n v="238.31"/>
    <n v="272.89"/>
    <n v="233.01000000000002"/>
    <n v="129.56"/>
    <n v="119.89"/>
  </r>
  <r>
    <x v="383"/>
    <m/>
    <x v="0"/>
    <x v="16"/>
    <n v="106813889"/>
    <n v="4374230"/>
    <n v="6207336"/>
    <s v="US GOVT FT SAM HOUSTON"/>
    <s v="2521 FSHPATCH RD"/>
    <m/>
    <m/>
    <n v="1958.35"/>
    <n v="1670.63"/>
    <n v="1614.08"/>
    <n v="1393.87"/>
    <n v="1473.56"/>
    <n v="1834.39"/>
    <n v="2226.85"/>
    <n v="2685.58"/>
    <n v="3158.7099999999996"/>
    <x v="333"/>
    <n v="2760.72"/>
    <x v="330"/>
    <n v="1949.91"/>
    <n v="1795.75"/>
    <n v="1803.54"/>
    <n v="2347.77"/>
    <n v="2400"/>
  </r>
  <r>
    <x v="384"/>
    <m/>
    <x v="0"/>
    <x v="16"/>
    <n v="106813889"/>
    <n v="4066971"/>
    <n v="6088688"/>
    <s v="US GOVT FT SAM HOUSTON"/>
    <s v="3550 FSHBINZ ENGLEMAN #OFC"/>
    <m/>
    <m/>
    <n v="73.3"/>
    <n v="145.07"/>
    <n v="81.760000000000005"/>
    <n v="182.58"/>
    <n v="190.86"/>
    <n v="224.07"/>
    <n v="319.85000000000002"/>
    <n v="324.58"/>
    <n v="317.38"/>
    <x v="334"/>
    <n v="221.33"/>
    <x v="331"/>
    <n v="279.77"/>
    <n v="276.49"/>
    <n v="189.12"/>
    <n v="150.01000000000002"/>
    <n v="164.18"/>
  </r>
  <r>
    <x v="385"/>
    <m/>
    <x v="0"/>
    <x v="16"/>
    <n v="106813889"/>
    <n v="4009190"/>
    <n v="6142534"/>
    <s v="US GOVT FT SAM HOUSTON"/>
    <s v="3510 FSHWW WHITE RD #1"/>
    <m/>
    <m/>
    <n v="1501.92"/>
    <n v="2642.64"/>
    <n v="2113.98"/>
    <n v="2278.64"/>
    <n v="1952.13"/>
    <n v="2146.0100000000002"/>
    <n v="2548.64"/>
    <n v="3082.35"/>
    <n v="3200.5499999999997"/>
    <x v="335"/>
    <n v="2016.32"/>
    <x v="332"/>
    <n v="1914.59"/>
    <n v="2387.4899999999998"/>
    <n v="1888.9"/>
    <n v="1685.81"/>
    <n v="1631.85"/>
  </r>
  <r>
    <x v="386"/>
    <m/>
    <x v="0"/>
    <x v="16"/>
    <n v="106813889"/>
    <n v="4009202"/>
    <n v="6142535"/>
    <s v="US GOVT FT SAM HOUSTON"/>
    <s v="3510 FSHWW WHITE RD #2"/>
    <m/>
    <m/>
    <n v="277.01"/>
    <n v="568.16"/>
    <n v="374.61"/>
    <n v="460.32"/>
    <n v="335.52"/>
    <n v="354.63"/>
    <n v="448.53000000000003"/>
    <n v="526.47"/>
    <n v="522.66"/>
    <x v="336"/>
    <n v="401.11"/>
    <x v="333"/>
    <n v="366.45"/>
    <n v="503.04"/>
    <n v="390.04"/>
    <n v="344.15000000000003"/>
    <n v="322.65000000000003"/>
  </r>
  <r>
    <x v="387"/>
    <m/>
    <x v="0"/>
    <x v="16"/>
    <n v="106813889"/>
    <n v="4009251"/>
    <n v="6142533"/>
    <s v="US GOVT FT SAM HOUSTON"/>
    <s v="3510 FSHWW WHITE RD #3"/>
    <m/>
    <m/>
    <n v="1616.18"/>
    <n v="2576.8000000000002"/>
    <n v="1935.7"/>
    <n v="2474.37"/>
    <n v="1851.53"/>
    <n v="1987.61"/>
    <n v="2715.79"/>
    <n v="3479.37"/>
    <n v="3332.0899999999997"/>
    <x v="337"/>
    <n v="2437.7399999999998"/>
    <x v="334"/>
    <n v="1920.67"/>
    <n v="2228.5099999999998"/>
    <n v="2123.9599999999996"/>
    <n v="1674.27"/>
    <n v="1681.94"/>
  </r>
  <r>
    <x v="388"/>
    <m/>
    <x v="0"/>
    <x v="16"/>
    <n v="106813889"/>
    <n v="4009201"/>
    <n v="6142532"/>
    <s v="US GOVT FT SAM HOUSTON"/>
    <s v="3510 FSHWW WHITE RD #4"/>
    <m/>
    <m/>
    <n v="1221.55"/>
    <n v="1809.81"/>
    <n v="1539.34"/>
    <n v="1863.16"/>
    <n v="1521.87"/>
    <n v="1647.08"/>
    <n v="2658.39"/>
    <n v="2935.2799999999997"/>
    <n v="2835.7799999999997"/>
    <x v="338"/>
    <n v="2131.5899999999997"/>
    <x v="335"/>
    <n v="1711.1"/>
    <n v="2045.46"/>
    <n v="1708.91"/>
    <n v="1523.18"/>
    <n v="1563.42"/>
  </r>
  <r>
    <x v="389"/>
    <m/>
    <x v="0"/>
    <x v="16"/>
    <n v="106813889"/>
    <n v="4072298"/>
    <n v="6137207"/>
    <s v="US GOVT FT SAM HOUSTON"/>
    <s v="3550 FSHBINZ ENGLEMAN #2BARN"/>
    <m/>
    <m/>
    <n v="63.87"/>
    <n v="65.290000000000006"/>
    <n v="66.06"/>
    <n v="83.18"/>
    <n v="110.71"/>
    <n v="69.599999999999994"/>
    <n v="115.86999999999999"/>
    <n v="221.96"/>
    <n v="213.67000000000002"/>
    <x v="339"/>
    <n v="60"/>
    <x v="336"/>
    <n v="125.28999999999999"/>
    <n v="95.08"/>
    <n v="71.599999999999994"/>
    <n v="86.67"/>
    <n v="94.35"/>
  </r>
  <r>
    <x v="390"/>
    <m/>
    <x v="0"/>
    <x v="16"/>
    <n v="106813889"/>
    <n v="4072319"/>
    <n v="6137205"/>
    <s v="US GOVT FT SAM HOUSTON"/>
    <s v="3550 FSHBINZ ENGLEMAN #3BARN"/>
    <m/>
    <m/>
    <n v="8.75"/>
    <n v="8.84"/>
    <n v="8.75"/>
    <n v="8.75"/>
    <n v="8.85"/>
    <n v="8.94"/>
    <n v="12.09"/>
    <n v="12.17"/>
    <n v="12.28"/>
    <x v="322"/>
    <n v="14.65"/>
    <x v="337"/>
    <n v="12.77"/>
    <n v="12.36"/>
    <n v="11.99"/>
    <n v="12.09"/>
    <n v="12.540000000000001"/>
  </r>
  <r>
    <x v="391"/>
    <m/>
    <x v="0"/>
    <x v="16"/>
    <n v="106813889"/>
    <n v="4072317"/>
    <n v="6137211"/>
    <s v="US GOVT FT SAM HOUSTON"/>
    <s v="3550 FSHBINZ ENGLEMAN #4BARN"/>
    <m/>
    <m/>
    <n v="8.75"/>
    <n v="8.75"/>
    <n v="8.75"/>
    <n v="8.75"/>
    <n v="8.75"/>
    <n v="8.75"/>
    <n v="11.99"/>
    <n v="11.99"/>
    <n v="11.99"/>
    <x v="340"/>
    <n v="11.99"/>
    <x v="319"/>
    <n v="11.99"/>
    <n v="11.99"/>
    <n v="11.99"/>
    <n v="11.99"/>
    <n v="11.99"/>
  </r>
  <r>
    <x v="392"/>
    <m/>
    <x v="0"/>
    <x v="16"/>
    <n v="106813889"/>
    <s v="2-831073"/>
    <n v="6137209"/>
    <s v="US GOVT FT SAM HOUSTON"/>
    <s v="3550 FSHBINZ ENGLEMAN #PLT"/>
    <m/>
    <m/>
    <n v="36.46"/>
    <n v="46.63"/>
    <n v="37.380000000000003"/>
    <n v="41.25"/>
    <n v="42.84"/>
    <n v="39.65"/>
    <n v="44.21"/>
    <n v="47.45"/>
    <n v="44.300000000000004"/>
    <x v="341"/>
    <n v="43.46"/>
    <x v="338"/>
    <n v="44.77"/>
    <n v="48.660000000000004"/>
    <n v="42.64"/>
    <n v="41.160000000000004"/>
    <n v="46.120000000000005"/>
  </r>
  <r>
    <x v="393"/>
    <m/>
    <x v="0"/>
    <x v="16"/>
    <n v="106813889"/>
    <n v="4374875"/>
    <n v="6161404"/>
    <s v="US GOVT FT SAM HOUSTON"/>
    <s v="3976 FSHWW WHITE RD"/>
    <m/>
    <m/>
    <n v="99.73"/>
    <n v="126.18"/>
    <n v="24.8"/>
    <n v="9.76"/>
    <n v="10"/>
    <n v="10.8"/>
    <n v="75.33"/>
    <n v="13.21"/>
    <n v="13.88"/>
    <x v="342"/>
    <n v="40.520000000000003"/>
    <x v="339"/>
    <n v="13.15"/>
    <n v="13.18"/>
    <n v="13.040000000000001"/>
    <n v="13.03"/>
    <n v="13.11"/>
  </r>
  <r>
    <x v="394"/>
    <m/>
    <x v="0"/>
    <x v="17"/>
    <n v="106814190"/>
    <n v="4374293"/>
    <n v="6207248"/>
    <s v="US GOVT FT SAM HOUSTON MISC ELECTRIC"/>
    <s v="2302 FSHSTANLEY RD"/>
    <m/>
    <m/>
    <n v="1694.47"/>
    <n v="2151.98"/>
    <n v="1890.45"/>
    <n v="1994.68"/>
    <n v="2099.6999999999998"/>
    <n v="2135.5100000000002"/>
    <n v="2659.74"/>
    <n v="3030.41"/>
    <n v="3276.75"/>
    <x v="343"/>
    <n v="2315.4299999999998"/>
    <x v="340"/>
    <n v="1986.11"/>
    <n v="2099.8399999999997"/>
    <n v="1946.26"/>
    <n v="1924.75"/>
    <n v="2031.98"/>
  </r>
  <r>
    <x v="395"/>
    <m/>
    <x v="0"/>
    <x v="17"/>
    <n v="106814190"/>
    <n v="4064845"/>
    <n v="6113814"/>
    <s v="US GOVT FT SAM HOUSTON MISC ELECTRIC"/>
    <s v="2302 FSHSTANLEY RD #PLT"/>
    <m/>
    <m/>
    <n v="112.95"/>
    <n v="137.24"/>
    <n v="103.87"/>
    <n v="106.16"/>
    <n v="111.68"/>
    <n v="96.49"/>
    <n v="97.149999999999991"/>
    <n v="102.25"/>
    <n v="98.05"/>
    <x v="344"/>
    <n v="108.22999999999999"/>
    <x v="341"/>
    <n v="126.03999999999999"/>
    <n v="126.92999999999999"/>
    <n v="100.92999999999999"/>
    <n v="98.67"/>
    <n v="100.22999999999999"/>
  </r>
  <r>
    <x v="396"/>
    <m/>
    <x v="0"/>
    <x v="17"/>
    <n v="106814190"/>
    <n v="4574371"/>
    <n v="6098860"/>
    <s v="US GOVT FT SAM HOUSTON MISC ELECTRIC"/>
    <s v="2059 FSHBUCK RD #1"/>
    <m/>
    <m/>
    <n v="392.33"/>
    <n v="402.19"/>
    <n v="409.17"/>
    <n v="418.72"/>
    <n v="467.83"/>
    <n v="443.17"/>
    <n v="474.01"/>
    <n v="519.79999999999995"/>
    <n v="499.53000000000003"/>
    <x v="345"/>
    <n v="422.74"/>
    <x v="342"/>
    <n v="432.52"/>
    <n v="429.03000000000003"/>
    <n v="388.24"/>
    <n v="377.14"/>
    <n v="401.97"/>
  </r>
  <r>
    <x v="397"/>
    <m/>
    <x v="0"/>
    <x v="17"/>
    <n v="106814190"/>
    <n v="4089007"/>
    <n v="6207853"/>
    <s v="US GOVT FT SAM HOUSTON MISC ELECTRIC"/>
    <s v="2059 FSHBUCK RD #2"/>
    <m/>
    <m/>
    <n v="926.89"/>
    <n v="1111.06"/>
    <n v="839.4"/>
    <n v="833.73"/>
    <n v="1402.65"/>
    <n v="1354.53"/>
    <n v="1531.31"/>
    <n v="1701.54"/>
    <n v="1427.57"/>
    <x v="346"/>
    <n v="1152.02"/>
    <x v="343"/>
    <n v="706.2"/>
    <n v="787.55"/>
    <n v="683.56000000000006"/>
    <n v="898.18000000000006"/>
    <n v="845.74"/>
  </r>
  <r>
    <x v="398"/>
    <m/>
    <x v="0"/>
    <x v="17"/>
    <n v="106814190"/>
    <n v="4269421"/>
    <n v="4269421"/>
    <s v="US GOVT FT SAM HOUSTON MISC ELECTRIC"/>
    <s v="4190 FSH9TH STREET #1"/>
    <m/>
    <m/>
    <n v="3725.24"/>
    <n v="4753.92"/>
    <n v="4479.8100000000004"/>
    <n v="5575.93"/>
    <n v="5658.03"/>
    <n v="4543.58"/>
    <n v="5168.29"/>
    <n v="6618.05"/>
    <n v="6350.96"/>
    <x v="347"/>
    <n v="5254.49"/>
    <x v="344"/>
    <n v="4556.6399999999994"/>
    <n v="4646.55"/>
    <n v="2730.6499999999996"/>
    <n v="2912.24"/>
    <n v="4951.49"/>
  </r>
  <r>
    <x v="399"/>
    <m/>
    <x v="0"/>
    <x v="17"/>
    <n v="106814190"/>
    <n v="4375789"/>
    <n v="6207409"/>
    <s v="US GOVT FT SAM HOUSTON MISC ELECTRIC"/>
    <s v="4190 FSH9TH STREET #2"/>
    <m/>
    <m/>
    <n v="1004.4"/>
    <n v="1229.01"/>
    <n v="969.54"/>
    <n v="1061.48"/>
    <n v="1192.6400000000001"/>
    <n v="1077.6500000000001"/>
    <n v="1318.43"/>
    <n v="1380.17"/>
    <n v="1508.79"/>
    <x v="348"/>
    <n v="1134.46"/>
    <x v="345"/>
    <n v="847.06000000000006"/>
    <n v="911.18000000000006"/>
    <n v="790.84"/>
    <n v="807.55"/>
    <n v="940.56000000000006"/>
  </r>
  <r>
    <x v="400"/>
    <m/>
    <x v="0"/>
    <x v="17"/>
    <n v="106814190"/>
    <n v="4090676"/>
    <n v="4606757"/>
    <s v="US GOVT FT SAM HOUSTON MISC ELECTRIC"/>
    <s v="2840 FSHSTANLEY RD"/>
    <m/>
    <m/>
    <n v="43703.07"/>
    <n v="47255.040000000001"/>
    <n v="43742.79"/>
    <n v="46192.97"/>
    <n v="55515.28"/>
    <n v="56558.5"/>
    <n v="65588.820000000007"/>
    <n v="65964.27"/>
    <n v="62674.99"/>
    <x v="349"/>
    <n v="54782.11"/>
    <x v="346"/>
    <n v="51057.32"/>
    <n v="49604.119999999995"/>
    <n v="46838.559999999998"/>
    <n v="50535.72"/>
    <n v="52804.95"/>
  </r>
  <r>
    <x v="401"/>
    <m/>
    <x v="0"/>
    <x v="17"/>
    <n v="106814190"/>
    <n v="4090627"/>
    <n v="4606740"/>
    <s v="US GOVT FT SAM HOUSTON MISC ELECTRIC"/>
    <s v="360 FSH FUNSTON"/>
    <m/>
    <m/>
    <n v="19350.830000000002"/>
    <n v="22214.58"/>
    <n v="19606.310000000001"/>
    <n v="20522.27"/>
    <n v="24783.03"/>
    <n v="30620.45"/>
    <n v="25700.730000000003"/>
    <n v="30712.09"/>
    <n v="29668.09"/>
    <x v="350"/>
    <n v="25957.870000000003"/>
    <x v="347"/>
    <n v="23520.13"/>
    <n v="23538.34"/>
    <n v="20692.140000000003"/>
    <n v="22724.760000000002"/>
    <n v="23916.280000000002"/>
  </r>
  <r>
    <x v="402"/>
    <m/>
    <x v="0"/>
    <x v="17"/>
    <n v="106814190"/>
    <n v="4028125"/>
    <n v="6207398"/>
    <s v="US GOVT FT SAM HOUSTON MISC ELECTRIC"/>
    <s v="367 FSHSTANLEY RD"/>
    <m/>
    <m/>
    <n v="2551.6999999999998"/>
    <n v="2818.34"/>
    <n v="2463.7399999999998"/>
    <n v="2543.6999999999998"/>
    <n v="2827.41"/>
    <n v="3416.49"/>
    <n v="4145.49"/>
    <n v="3693.4799999999996"/>
    <n v="3279.56"/>
    <x v="351"/>
    <n v="2649.0299999999997"/>
    <x v="348"/>
    <n v="2275.83"/>
    <n v="2196.8199999999997"/>
    <n v="2314.7999999999997"/>
    <n v="2398.2799999999997"/>
    <n v="2631.04"/>
  </r>
  <r>
    <x v="403"/>
    <m/>
    <x v="0"/>
    <x v="17"/>
    <n v="106814190"/>
    <n v="4060684"/>
    <n v="6207347"/>
    <s v="US GOVT FT SAM HOUSTON MISC ELECTRIC"/>
    <s v="2263 FSHSTANLEY RD"/>
    <m/>
    <m/>
    <n v="6016.76"/>
    <n v="6821.04"/>
    <n v="5908.61"/>
    <n v="6362.62"/>
    <n v="7119.97"/>
    <n v="6717.33"/>
    <n v="7372.28"/>
    <n v="7478.1399999999994"/>
    <n v="6928.66"/>
    <x v="352"/>
    <n v="6370.4"/>
    <x v="349"/>
    <n v="6874.8"/>
    <n v="7044.5199999999995"/>
    <n v="6044.76"/>
    <n v="6009.84"/>
    <n v="6353.25"/>
  </r>
  <r>
    <x v="404"/>
    <m/>
    <x v="0"/>
    <x v="17"/>
    <n v="106814190"/>
    <n v="4375553"/>
    <n v="6207300"/>
    <s v="US GOVT FT SAM HOUSTON MISC ELECTRIC"/>
    <s v="4195 FSH14TH STREET"/>
    <m/>
    <m/>
    <n v="3443.92"/>
    <n v="3925.59"/>
    <n v="3208.93"/>
    <n v="3330.87"/>
    <n v="4265.18"/>
    <n v="4265.6400000000003"/>
    <n v="4346.82"/>
    <n v="3836.3799999999997"/>
    <n v="3790.06"/>
    <x v="353"/>
    <n v="3018.2799999999997"/>
    <x v="350"/>
    <n v="3754.2799999999997"/>
    <n v="3801.5"/>
    <n v="2584.3599999999997"/>
    <n v="3419.7599999999998"/>
    <n v="3222.91"/>
  </r>
  <r>
    <x v="405"/>
    <m/>
    <x v="0"/>
    <x v="17"/>
    <n v="106814190"/>
    <n v="4355982"/>
    <n v="6208098"/>
    <s v="US GOVT FT SAM HOUSTON MISC ELECTRIC"/>
    <s v="4234 FSHJADWIN RD"/>
    <m/>
    <m/>
    <n v="284.97000000000003"/>
    <n v="508.35"/>
    <n v="382.36"/>
    <n v="407.78"/>
    <n v="282.98"/>
    <n v="288.24"/>
    <n v="357.06"/>
    <n v="388.38"/>
    <n v="489.44"/>
    <x v="354"/>
    <n v="350.66"/>
    <x v="351"/>
    <n v="336.41"/>
    <n v="421.04"/>
    <n v="372.67"/>
    <n v="269.01"/>
    <n v="281.48"/>
  </r>
  <r>
    <x v="406"/>
    <m/>
    <x v="0"/>
    <x v="17"/>
    <n v="106814190"/>
    <n v="4060625"/>
    <n v="6207355"/>
    <s v="US GOVT FT SAM HOUSTON MISC ELECTRIC"/>
    <s v="4199 FSHPARKER RD"/>
    <m/>
    <m/>
    <n v="805.66"/>
    <n v="1113.29"/>
    <n v="829.07"/>
    <n v="987.62"/>
    <n v="1102.6600000000001"/>
    <n v="1264.94"/>
    <n v="1484.64"/>
    <n v="1662.07"/>
    <n v="1403.33"/>
    <x v="355"/>
    <n v="1023.4"/>
    <x v="352"/>
    <n v="1027.29"/>
    <n v="1078.1300000000001"/>
    <n v="833.03"/>
    <n v="782.5"/>
    <n v="978.22"/>
  </r>
  <r>
    <x v="407"/>
    <m/>
    <x v="0"/>
    <x v="17"/>
    <n v="106814190"/>
    <n v="4293193"/>
    <n v="6209114"/>
    <s v="US GOVT FT SAM HOUSTON MISC ELECTRIC"/>
    <s v="2008 FSHSIBERT #1"/>
    <m/>
    <m/>
    <n v="8.75"/>
    <n v="8.75"/>
    <n v="8.75"/>
    <n v="8.75"/>
    <n v="8.75"/>
    <n v="8.75"/>
    <n v="11.99"/>
    <n v="11.99"/>
    <n v="11.99"/>
    <x v="322"/>
    <n v="11.99"/>
    <x v="319"/>
    <n v="11.99"/>
    <n v="11.99"/>
    <n v="11.99"/>
    <n v="11.99"/>
    <n v="11.99"/>
  </r>
  <r>
    <x v="408"/>
    <m/>
    <x v="0"/>
    <x v="17"/>
    <n v="106814190"/>
    <s v="2-848521"/>
    <n v="6207419"/>
    <s v="US GOVT FT SAM HOUSTON MISC ELECTRIC"/>
    <s v="368 FSHSTANLEY RD"/>
    <m/>
    <m/>
    <n v="478.34"/>
    <n v="570.09"/>
    <n v="459.82"/>
    <n v="479.63"/>
    <n v="539.98"/>
    <n v="625.5"/>
    <n v="885.37"/>
    <n v="1016.87"/>
    <n v="1071.17"/>
    <x v="356"/>
    <n v="796.23"/>
    <x v="353"/>
    <n v="545.14"/>
    <n v="538.39"/>
    <n v="436.38"/>
    <n v="494.44"/>
    <n v="438.55"/>
  </r>
  <r>
    <x v="409"/>
    <m/>
    <x v="0"/>
    <x v="17"/>
    <n v="106814190"/>
    <n v="4294423"/>
    <n v="6207262"/>
    <s v="US GOVT FT SAM HOUSTON MISC ELECTRIC"/>
    <s v="3650 FSHCHAMBERS PASS #1LCT"/>
    <m/>
    <m/>
    <n v="8768.35"/>
    <n v="9936.6200000000008"/>
    <n v="8714.2999999999993"/>
    <n v="9168.5"/>
    <n v="10249.94"/>
    <n v="10355.94"/>
    <n v="11841.23"/>
    <n v="12313.38"/>
    <n v="10896.789999999999"/>
    <x v="357"/>
    <n v="9825.76"/>
    <x v="354"/>
    <n v="9784.49"/>
    <n v="10858.97"/>
    <n v="9049.69"/>
    <n v="10110.58"/>
    <n v="10139.65"/>
  </r>
  <r>
    <x v="410"/>
    <m/>
    <x v="0"/>
    <x v="17"/>
    <n v="106814190"/>
    <n v="4308063"/>
    <n v="4308063"/>
    <s v="US GOVT FT SAM HOUSTON MISC ELECTRIC"/>
    <s v="3650 FSHCHAMBERS PASS #2LCT"/>
    <m/>
    <m/>
    <n v="30928.52"/>
    <n v="33628.04"/>
    <n v="30655.91"/>
    <n v="32192.9"/>
    <n v="41061.199999999997"/>
    <n v="48044.89"/>
    <n v="59386.27"/>
    <n v="64346.97"/>
    <n v="55137.22"/>
    <x v="358"/>
    <n v="41496.199999999997"/>
    <x v="355"/>
    <n v="37182.81"/>
    <n v="38849.49"/>
    <n v="35853.479999999996"/>
    <n v="36533.54"/>
    <n v="39604.189999999995"/>
  </r>
  <r>
    <x v="411"/>
    <m/>
    <x v="0"/>
    <x v="17"/>
    <n v="106814190"/>
    <n v="4374311"/>
    <n v="6207271"/>
    <s v="US GOVT FT SAM HOUSTON MISC ELECTRIC"/>
    <s v="4050 FSHPETROLEUM DR"/>
    <m/>
    <m/>
    <n v="131.93"/>
    <n v="169.15"/>
    <n v="106.04"/>
    <n v="146.37"/>
    <n v="269.2"/>
    <n v="357.47"/>
    <n v="416.27"/>
    <n v="1374.8"/>
    <n v="1386.29"/>
    <x v="359"/>
    <n v="243.99"/>
    <x v="356"/>
    <n v="243.99"/>
    <n v="243.99"/>
    <n v="243.99"/>
    <n v="243.99"/>
    <n v="243.99"/>
  </r>
  <r>
    <x v="412"/>
    <m/>
    <x v="0"/>
    <x v="17"/>
    <n v="106814190"/>
    <n v="4575473"/>
    <n v="4575473"/>
    <s v="US GOVT FT SAM HOUSTON MISC ELECTRIC"/>
    <s v="4050 FSHPETROLEUM DR #2LCT"/>
    <m/>
    <m/>
    <n v="33024.69"/>
    <n v="34789.61"/>
    <n v="32035.3"/>
    <n v="33422.300000000003"/>
    <n v="42229.39"/>
    <n v="47599.83"/>
    <n v="55160.959999999999"/>
    <n v="59229.78"/>
    <n v="57002.02"/>
    <x v="360"/>
    <n v="44527.7"/>
    <x v="357"/>
    <n v="37703.93"/>
    <n v="35374.689999999995"/>
    <n v="33281.689999999995"/>
    <n v="37156.049999999996"/>
    <n v="39340.269999999997"/>
  </r>
  <r>
    <x v="413"/>
    <m/>
    <x v="0"/>
    <x v="17"/>
    <n v="106814190"/>
    <n v="4355828"/>
    <n v="6207276"/>
    <s v="US GOVT FT SAM HOUSTON MISC ELECTRIC"/>
    <s v="4050 FSHPETROLEUM DR #1LCT"/>
    <m/>
    <m/>
    <n v="15049.33"/>
    <n v="17513.7"/>
    <n v="14856.35"/>
    <n v="16331.93"/>
    <n v="18449.02"/>
    <n v="17917.86"/>
    <n v="20105.080000000002"/>
    <n v="19940.5"/>
    <n v="17663.980000000003"/>
    <x v="361"/>
    <n v="18024.310000000001"/>
    <x v="358"/>
    <n v="19576.97"/>
    <n v="19454.600000000002"/>
    <n v="18021.29"/>
    <n v="18362.030000000002"/>
    <n v="19115.16"/>
  </r>
  <r>
    <x v="414"/>
    <m/>
    <x v="0"/>
    <x v="17"/>
    <n v="106814190"/>
    <n v="4375860"/>
    <n v="6207272"/>
    <s v="US GOVT FT SAM HOUSTON MISC ELECTRIC"/>
    <s v="4143 FSHPETROLEUM DR"/>
    <m/>
    <m/>
    <n v="15.9"/>
    <n v="19.3"/>
    <n v="16.21"/>
    <n v="84.82"/>
    <n v="39.659999999999997"/>
    <n v="51.65"/>
    <n v="43.800000000000004"/>
    <n v="49.510000000000005"/>
    <n v="46.1"/>
    <x v="362"/>
    <n v="50.02"/>
    <x v="359"/>
    <n v="19.990000000000002"/>
    <n v="26.619999999999997"/>
    <n v="19.990000000000002"/>
    <n v="19.990000000000002"/>
    <n v="19.990000000000002"/>
  </r>
  <r>
    <x v="415"/>
    <m/>
    <x v="0"/>
    <x v="17"/>
    <n v="106814190"/>
    <n v="4374294"/>
    <n v="4374294"/>
    <s v="US GOVT FT SAM HOUSTON MISC ELECTRIC"/>
    <s v="6004 CMPBNW MILITARY HWY"/>
    <m/>
    <m/>
    <n v="1403.77"/>
    <n v="1310.7"/>
    <n v="1258.76"/>
    <n v="1594.54"/>
    <n v="1944.9"/>
    <n v="1881.65"/>
    <n v="3962.85"/>
    <n v="3403.47"/>
    <n v="4184.7"/>
    <x v="363"/>
    <n v="2064.85"/>
    <x v="360"/>
    <n v="1686.02"/>
    <n v="1260.8499999999999"/>
    <n v="1184.24"/>
    <n v="1149.8800000000001"/>
    <n v="1143"/>
  </r>
  <r>
    <x v="416"/>
    <m/>
    <x v="0"/>
    <x v="17"/>
    <n v="106814190"/>
    <s v="2-848967"/>
    <s v="2-848967"/>
    <s v="US GOVT FT SAM HOUSTON MISC ELECTRIC"/>
    <s v="6005 CMPBNW MILITARY HWY #1"/>
    <m/>
    <m/>
    <n v="201.49"/>
    <n v="175.02"/>
    <n v="168.02"/>
    <n v="166.9"/>
    <n v="198.86"/>
    <n v="200.53"/>
    <n v="286.81"/>
    <n v="215.01"/>
    <n v="354.3"/>
    <x v="364"/>
    <n v="196.1"/>
    <x v="361"/>
    <n v="234.48"/>
    <n v="140.72999999999999"/>
    <n v="137.77000000000001"/>
    <n v="106.17999999999999"/>
    <n v="129.58000000000001"/>
  </r>
  <r>
    <x v="417"/>
    <m/>
    <x v="0"/>
    <x v="17"/>
    <n v="106814190"/>
    <n v="4007050"/>
    <n v="4007050"/>
    <s v="US GOVT FT SAM HOUSTON MISC ELECTRIC"/>
    <s v="6005 CMPBNW MILITARY HWY #2"/>
    <m/>
    <m/>
    <n v="8.75"/>
    <n v="8.75"/>
    <n v="8.75"/>
    <n v="8.75"/>
    <n v="8.75"/>
    <n v="8.75"/>
    <n v="8.75"/>
    <n v="8.75"/>
    <n v="8.75"/>
    <x v="2"/>
    <n v="8.75"/>
    <x v="2"/>
    <n v="8.75"/>
    <n v="8.75"/>
    <n v="8.75"/>
    <n v="8.75"/>
    <n v="11.99"/>
  </r>
  <r>
    <x v="418"/>
    <m/>
    <x v="0"/>
    <x v="10"/>
    <n v="106813884"/>
    <s v="VIR0079"/>
    <s v="VIR0079"/>
    <s v="US GOVT FT SAM HOUSTON SAMMC ELECTRIC"/>
    <s v="3600 FSHGEORGE BEACH AVE #PM"/>
    <m/>
    <m/>
    <n v="263840.02"/>
    <n v="283962.90999999997"/>
    <n v="261341.37"/>
    <n v="279688.94"/>
    <n v="358521.05"/>
    <n v="362055.86"/>
    <n v="449970.89"/>
    <n v="463501.01"/>
    <n v="438904.55"/>
    <x v="365"/>
    <n v="334791.8"/>
    <x v="362"/>
    <n v="313777.99"/>
    <n v="310795.33999999997"/>
    <n v="285297.62"/>
    <n v="307347.15999999997"/>
    <n v="329634.74"/>
  </r>
  <r>
    <x v="419"/>
    <m/>
    <x v="0"/>
    <x v="14"/>
    <n v="106814476"/>
    <s v="1-118552"/>
    <s v="1-118552"/>
    <s v="US GOVT FORT SAM HOUSTON GAS"/>
    <s v="2376 FSHSTANLEY RD #GS"/>
    <m/>
    <m/>
    <n v="131.63"/>
    <n v="149.69"/>
    <n v="106.54"/>
    <n v="111.75"/>
    <n v="120.98"/>
    <n v="88.69"/>
    <n v="91.94"/>
    <n v="106.75"/>
    <n v="91.67"/>
    <x v="366"/>
    <n v="95.04"/>
    <x v="363"/>
    <n v="112.04"/>
    <n v="126.58"/>
    <n v="107.09"/>
    <n v="110.64"/>
    <n v="121.02"/>
  </r>
  <r>
    <x v="420"/>
    <m/>
    <x v="0"/>
    <x v="14"/>
    <n v="106814476"/>
    <n v="3049247"/>
    <n v="3049247"/>
    <s v="US GOVT FORT SAM HOUSTON GAS"/>
    <s v="1002 FSHGORGAS CIR #HP"/>
    <m/>
    <m/>
    <n v="1047.56"/>
    <n v="2353.98"/>
    <n v="970.33"/>
    <n v="1356.41"/>
    <n v="785.68"/>
    <n v="496.19"/>
    <n v="506.76"/>
    <n v="642.94000000000005"/>
    <n v="560.85"/>
    <x v="367"/>
    <n v="540.21"/>
    <x v="364"/>
    <n v="1042.23"/>
    <n v="1483.67"/>
    <n v="843.38"/>
    <n v="607.5"/>
    <n v="628.14"/>
  </r>
  <r>
    <x v="421"/>
    <m/>
    <x v="0"/>
    <x v="14"/>
    <n v="106814476"/>
    <s v="1-000219"/>
    <s v="1-000219"/>
    <s v="US GOVT FORT SAM HOUSTON GAS"/>
    <s v="1377 FSHWOMACK RD #IP"/>
    <m/>
    <m/>
    <n v="5296.29"/>
    <n v="6015.45"/>
    <n v="5654.81"/>
    <n v="4097.95"/>
    <n v="3705.87"/>
    <n v="1108.5999999999999"/>
    <n v="945"/>
    <n v="945"/>
    <n v="945"/>
    <x v="368"/>
    <n v="1374.85"/>
    <x v="365"/>
    <n v="5623.51"/>
    <n v="6315.29"/>
    <n v="8258.59"/>
    <n v="8433.35"/>
    <n v="8620.34"/>
  </r>
  <r>
    <x v="422"/>
    <m/>
    <x v="0"/>
    <x v="14"/>
    <n v="106814476"/>
    <s v="1-000769"/>
    <s v="1-000769"/>
    <s v="US GOVT FORT SAM HOUSTON GAS"/>
    <s v="902 FSHHARNEY RD #IP"/>
    <m/>
    <m/>
    <n v="5075.7299999999996"/>
    <n v="6981.04"/>
    <n v="4450.09"/>
    <n v="5210.21"/>
    <n v="4684.12"/>
    <n v="3544.23"/>
    <n v="2569.2399999999998"/>
    <n v="3159.59"/>
    <n v="3156.69"/>
    <x v="369"/>
    <n v="2545.91"/>
    <x v="366"/>
    <n v="3908.49"/>
    <n v="4314.57"/>
    <n v="4045.78"/>
    <n v="4017.45"/>
    <n v="4917.54"/>
  </r>
  <r>
    <x v="423"/>
    <m/>
    <x v="0"/>
    <x v="14"/>
    <n v="106814476"/>
    <s v="1-935466"/>
    <s v="1-935466"/>
    <s v="US GOVT FORT SAM HOUSTON GAS"/>
    <s v="1026 FSHGORGAS CIR"/>
    <m/>
    <m/>
    <n v="128.69999999999999"/>
    <n v="811.77"/>
    <n v="776.96"/>
    <n v="1193.3699999999999"/>
    <n v="29.1"/>
    <n v="24.71"/>
    <n v="25.11"/>
    <n v="27.57"/>
    <n v="26.1"/>
    <x v="370"/>
    <n v="45.64"/>
    <x v="367"/>
    <n v="1361.68"/>
    <n v="1255.23"/>
    <n v="1086.6199999999999"/>
    <n v="1202.99"/>
    <n v="1227.1400000000001"/>
  </r>
  <r>
    <x v="424"/>
    <m/>
    <x v="0"/>
    <x v="14"/>
    <n v="106814476"/>
    <s v="1-508488"/>
    <s v="1-508488"/>
    <s v="US GOVT FORT SAM HOUSTON GAS"/>
    <s v="1151 FSHMCIDOE RD"/>
    <m/>
    <m/>
    <n v="99.51"/>
    <n v="300.7"/>
    <n v="128.9"/>
    <n v="210.5"/>
    <n v="31.48"/>
    <n v="28.49"/>
    <n v="27.17"/>
    <n v="27.47"/>
    <n v="26.1"/>
    <x v="371"/>
    <n v="27.33"/>
    <x v="368"/>
    <n v="101.21"/>
    <n v="214.34"/>
    <n v="133.29"/>
    <n v="48.51"/>
    <n v="39.31"/>
  </r>
  <r>
    <x v="425"/>
    <m/>
    <x v="0"/>
    <x v="14"/>
    <n v="106814476"/>
    <s v="1-901354"/>
    <s v="1-901354"/>
    <s v="US GOVT FORT SAM HOUSTON GAS"/>
    <s v="1152 FSHMCIDOE RD"/>
    <m/>
    <m/>
    <n v="35.18"/>
    <n v="39.4"/>
    <n v="32.520000000000003"/>
    <n v="32.69"/>
    <n v="32.78"/>
    <n v="29.02"/>
    <n v="28.89"/>
    <n v="30.69"/>
    <n v="28.01"/>
    <x v="372"/>
    <n v="29.23"/>
    <x v="369"/>
    <n v="32.29"/>
    <n v="34.85"/>
    <n v="32.18"/>
    <n v="30.74"/>
    <n v="32.57"/>
  </r>
  <r>
    <x v="426"/>
    <m/>
    <x v="0"/>
    <x v="14"/>
    <n v="106814476"/>
    <s v="1-065080"/>
    <s v="1-065080"/>
    <s v="US GOVT FORT SAM HOUSTON GAS"/>
    <s v="1153 FSHZINN RD"/>
    <m/>
    <m/>
    <n v="43.22"/>
    <n v="51.19"/>
    <n v="39.229999999999997"/>
    <n v="41.55"/>
    <n v="39.299999999999997"/>
    <n v="33.21"/>
    <n v="32.93"/>
    <n v="34.549999999999997"/>
    <n v="31.2"/>
    <x v="373"/>
    <n v="32.4"/>
    <x v="370"/>
    <n v="38.880000000000003"/>
    <n v="43.29"/>
    <n v="38.729999999999997"/>
    <n v="36.25"/>
    <n v="37.47"/>
  </r>
  <r>
    <x v="427"/>
    <m/>
    <x v="0"/>
    <x v="14"/>
    <n v="106814476"/>
    <s v="1-990046"/>
    <s v="1-990046"/>
    <s v="US GOVT FORT SAM HOUSTON GAS"/>
    <s v="1154 FSHZINN RD"/>
    <m/>
    <m/>
    <n v="59.99"/>
    <n v="117.6"/>
    <n v="71.77"/>
    <n v="121.2"/>
    <n v="18.670000000000002"/>
    <n v="16.32"/>
    <n v="15.89"/>
    <n v="15.99"/>
    <n v="15.28"/>
    <x v="374"/>
    <n v="16.52"/>
    <x v="202"/>
    <n v="47.91"/>
    <n v="156.96"/>
    <n v="95.79"/>
    <n v="20.58"/>
    <n v="19.350000000000001"/>
  </r>
  <r>
    <x v="428"/>
    <m/>
    <x v="0"/>
    <x v="14"/>
    <n v="106814476"/>
    <s v="1-717100"/>
    <s v="1-717100"/>
    <s v="US GOVT FORT SAM HOUSTON GAS"/>
    <s v="1158 FSHZINN RD"/>
    <m/>
    <m/>
    <n v="34.450000000000003"/>
    <n v="40.71"/>
    <n v="32.520000000000003"/>
    <n v="33.28"/>
    <n v="32.130000000000003"/>
    <n v="29.02"/>
    <n v="27.74"/>
    <n v="28.11"/>
    <n v="25.47"/>
    <x v="375"/>
    <n v="26.7"/>
    <x v="368"/>
    <n v="32.89"/>
    <n v="34.85"/>
    <n v="32.18"/>
    <n v="30.74"/>
    <n v="31.96"/>
  </r>
  <r>
    <x v="429"/>
    <m/>
    <x v="0"/>
    <x v="14"/>
    <n v="106814476"/>
    <s v="1-040327"/>
    <s v="1-040327"/>
    <s v="US GOVT FORT SAM HOUSTON GAS"/>
    <s v="1159 FSHZINN RD"/>
    <m/>
    <m/>
    <n v="52.73"/>
    <n v="63.63"/>
    <n v="47.16"/>
    <n v="49.82"/>
    <n v="49.08"/>
    <n v="42.13"/>
    <n v="43.3"/>
    <n v="46.13"/>
    <n v="44.57"/>
    <x v="376"/>
    <n v="44.43"/>
    <x v="371"/>
    <n v="48.47"/>
    <n v="54.54"/>
    <n v="47.65"/>
    <n v="45.44"/>
    <n v="44.21"/>
  </r>
  <r>
    <x v="430"/>
    <m/>
    <x v="0"/>
    <x v="14"/>
    <n v="106814476"/>
    <s v="1-002994"/>
    <s v="1-002994"/>
    <s v="US GOVT FORT SAM HOUSTON GAS"/>
    <s v="1160 FSHZINN RD"/>
    <m/>
    <m/>
    <n v="71.73"/>
    <n v="228.66"/>
    <n v="164.28"/>
    <n v="199.86"/>
    <n v="49.73"/>
    <n v="36.36"/>
    <n v="36.380000000000003"/>
    <n v="40.340000000000003"/>
    <n v="39.47"/>
    <x v="377"/>
    <n v="35.56"/>
    <x v="372"/>
    <n v="62.85"/>
    <n v="55.67"/>
    <n v="44.67"/>
    <n v="39.32"/>
    <n v="41.76"/>
  </r>
  <r>
    <x v="431"/>
    <m/>
    <x v="0"/>
    <x v="14"/>
    <n v="106814476"/>
    <s v="1-504757"/>
    <s v="1-504757"/>
    <s v="US GOVT FORT SAM HOUSTON GAS"/>
    <s v="1161 FSHZINN RD"/>
    <m/>
    <m/>
    <n v="44.68"/>
    <n v="48.57"/>
    <n v="40.450000000000003"/>
    <n v="43.91"/>
    <n v="43.21"/>
    <n v="33.74"/>
    <n v="34.659999999999997"/>
    <n v="37.119999999999997"/>
    <n v="33.74"/>
    <x v="224"/>
    <n v="19.100000000000001"/>
    <x v="221"/>
    <n v="19.100000000000001"/>
    <n v="19.100000000000001"/>
    <n v="19.100000000000001"/>
    <n v="19.100000000000001"/>
    <n v="19.100000000000001"/>
  </r>
  <r>
    <x v="432"/>
    <m/>
    <x v="0"/>
    <x v="14"/>
    <n v="106814476"/>
    <n v="3006306"/>
    <n v="3006306"/>
    <s v="US GOVT FORT SAM HOUSTON GAS"/>
    <s v="1162 FSHZINN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433"/>
    <m/>
    <x v="0"/>
    <x v="14"/>
    <n v="106814476"/>
    <s v="1-063426"/>
    <s v="1-063426"/>
    <s v="US GOVT FORT SAM HOUSTON GAS"/>
    <s v="123 FSHSTANLEY RD"/>
    <m/>
    <m/>
    <n v="126.56"/>
    <n v="446.73"/>
    <n v="238.1"/>
    <n v="287.29000000000002"/>
    <n v="95.34"/>
    <n v="45.8"/>
    <n v="19.100000000000001"/>
    <n v="19.739999999999998"/>
    <n v="19.100000000000001"/>
    <x v="226"/>
    <n v="19.100000000000001"/>
    <x v="221"/>
    <n v="19.100000000000001"/>
    <n v="19.100000000000001"/>
    <n v="19.100000000000001"/>
    <n v="19.100000000000001"/>
    <n v="19.100000000000001"/>
  </r>
  <r>
    <x v="434"/>
    <m/>
    <x v="0"/>
    <x v="14"/>
    <n v="106814476"/>
    <s v="1-032216"/>
    <s v="1-032216"/>
    <s v="US GOVT FORT SAM HOUSTON GAS"/>
    <s v="125 FSH"/>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435"/>
    <m/>
    <x v="0"/>
    <x v="14"/>
    <n v="106814476"/>
    <s v="1-009777"/>
    <s v="1-009777"/>
    <s v="US GOVT FORT SAM HOUSTON GAS"/>
    <s v="126 FSHSTANLEY RD"/>
    <m/>
    <m/>
    <n v="129.47999999999999"/>
    <n v="616.34"/>
    <n v="295.44"/>
    <n v="368.22"/>
    <n v="27.57"/>
    <n v="26.92"/>
    <n v="25.44"/>
    <n v="26.82"/>
    <n v="27.38"/>
    <x v="378"/>
    <n v="25.43"/>
    <x v="373"/>
    <n v="160.54"/>
    <n v="371.31"/>
    <n v="253.43"/>
    <n v="87.72"/>
    <n v="55.24"/>
  </r>
  <r>
    <x v="436"/>
    <m/>
    <x v="0"/>
    <x v="14"/>
    <n v="106814476"/>
    <s v="1-015496"/>
    <s v="1-015496"/>
    <s v="US GOVT FORT SAM HOUSTON GAS"/>
    <s v="128 FSHSTANLEY RD"/>
    <m/>
    <m/>
    <n v="9.5500000000000007"/>
    <n v="9.5500000000000007"/>
    <n v="9.5500000000000007"/>
    <n v="9.5500000000000007"/>
    <n v="9.5500000000000007"/>
    <n v="10.55"/>
    <n v="9.5500000000000007"/>
    <n v="9.5500000000000007"/>
    <n v="9.5500000000000007"/>
    <x v="190"/>
    <n v="9.5500000000000007"/>
    <x v="182"/>
    <n v="9.5500000000000007"/>
    <n v="9.5500000000000007"/>
    <n v="9.5500000000000007"/>
    <n v="9.5500000000000007"/>
    <n v="9.5500000000000007"/>
  </r>
  <r>
    <x v="437"/>
    <m/>
    <x v="0"/>
    <x v="14"/>
    <n v="106814476"/>
    <s v="1-960227"/>
    <s v="1-960227"/>
    <s v="US GOVT FORT SAM HOUSTON GAS"/>
    <s v="129 FSHSTANLEY RD"/>
    <m/>
    <m/>
    <n v="43.18"/>
    <n v="206.01"/>
    <n v="52.86"/>
    <n v="109.97"/>
    <n v="51.91"/>
    <n v="38.35"/>
    <n v="22.23"/>
    <n v="24.35"/>
    <n v="21.65"/>
    <x v="379"/>
    <n v="55.14"/>
    <x v="374"/>
    <n v="31.73"/>
    <n v="138.38999999999999"/>
    <n v="56.53"/>
    <n v="42.63"/>
    <n v="62.83"/>
  </r>
  <r>
    <x v="438"/>
    <m/>
    <x v="0"/>
    <x v="14"/>
    <n v="106814476"/>
    <s v="1-009755"/>
    <s v="1-009755"/>
    <s v="US GOVT FORT SAM HOUSTON GAS"/>
    <s v="131 FSHSTANLEY RD"/>
    <m/>
    <m/>
    <n v="119.93"/>
    <n v="322.58"/>
    <n v="247.46"/>
    <n v="351.58"/>
    <n v="229.16"/>
    <n v="471.54"/>
    <n v="196.8"/>
    <n v="17.920000000000002"/>
    <n v="17.190000000000001"/>
    <x v="380"/>
    <n v="17.149999999999999"/>
    <x v="375"/>
    <n v="186.96"/>
    <n v="788.24"/>
    <n v="647.71"/>
    <n v="589.12"/>
    <n v="507.49"/>
  </r>
  <r>
    <x v="439"/>
    <m/>
    <x v="0"/>
    <x v="14"/>
    <n v="106814476"/>
    <s v="1-991045"/>
    <s v="1-991045"/>
    <s v="US GOVT FORT SAM HOUSTON GAS"/>
    <s v="1370 FSHMCGEE RD #GS"/>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440"/>
    <m/>
    <x v="0"/>
    <x v="14"/>
    <n v="106814476"/>
    <n v="3046809"/>
    <n v="3046809"/>
    <s v="US GOVT FORT SAM HOUSTON GAS"/>
    <s v="1374 FSHN WW WHITE RD"/>
    <m/>
    <m/>
    <n v="130.88999999999999"/>
    <n v="310.14"/>
    <n v="349.94"/>
    <n v="388.21"/>
    <n v="165.3"/>
    <n v="133.80000000000001"/>
    <n v="146.1"/>
    <n v="166.61"/>
    <n v="145.15"/>
    <x v="381"/>
    <n v="126.07"/>
    <x v="376"/>
    <n v="135.41"/>
    <n v="264.99"/>
    <n v="181.43"/>
    <n v="133.31"/>
    <n v="141.84"/>
  </r>
  <r>
    <x v="441"/>
    <m/>
    <x v="0"/>
    <x v="14"/>
    <n v="106814476"/>
    <n v="3005568"/>
    <n v="3005568"/>
    <s v="US GOVT FORT SAM HOUSTON GAS"/>
    <s v="1375 FSHN WW WHITE RD"/>
    <m/>
    <m/>
    <n v="244.2"/>
    <n v="188.98"/>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442"/>
    <m/>
    <x v="0"/>
    <x v="14"/>
    <n v="106814476"/>
    <n v="3082087"/>
    <n v="3082087"/>
    <s v="US GOVT FORT SAM HOUSTON GAS"/>
    <s v="1396 FSHGARDEN AVE"/>
    <m/>
    <m/>
    <n v="42.49"/>
    <n v="187.4"/>
    <n v="150.86000000000001"/>
    <n v="250.66"/>
    <n v="67.97"/>
    <n v="62.06"/>
    <n v="263.38"/>
    <n v="129.16999999999999"/>
    <n v="21.65"/>
    <x v="382"/>
    <n v="77.989999999999995"/>
    <x v="377"/>
    <n v="21.5"/>
    <n v="126.56"/>
    <n v="183.25"/>
    <n v="108.55"/>
    <n v="33.799999999999997"/>
  </r>
  <r>
    <x v="443"/>
    <m/>
    <x v="0"/>
    <x v="14"/>
    <n v="106814476"/>
    <s v="1-002628"/>
    <s v="1-002628"/>
    <s v="US GOVT FORT SAM HOUSTON GAS"/>
    <s v="1398 FSHGARDEN AVE"/>
    <m/>
    <m/>
    <n v="255.89"/>
    <n v="564.22"/>
    <n v="296.26"/>
    <n v="314.37"/>
    <n v="128.80000000000001"/>
    <n v="90.27"/>
    <n v="67.16"/>
    <n v="53.96"/>
    <n v="43.93"/>
    <x v="383"/>
    <n v="62.11"/>
    <x v="378"/>
    <n v="238.5"/>
    <n v="371.33"/>
    <n v="252.2"/>
    <n v="147.4"/>
    <n v="48.75"/>
  </r>
  <r>
    <x v="444"/>
    <m/>
    <x v="0"/>
    <x v="14"/>
    <n v="106814476"/>
    <s v="1-006701"/>
    <n v="5004614"/>
    <s v="US GOVT FORT SAM HOUSTON GAS"/>
    <s v="142 FSHSTANLEY RD"/>
    <m/>
    <m/>
    <n v="81.92"/>
    <n v="226.31"/>
    <n v="102.88"/>
    <n v="121.79"/>
    <n v="14.11"/>
    <n v="13.7"/>
    <n v="66.59"/>
    <n v="123.48"/>
    <n v="95.49"/>
    <x v="384"/>
    <n v="42.48"/>
    <x v="374"/>
    <n v="76.08"/>
    <n v="117.58"/>
    <n v="81.510000000000005"/>
    <n v="26.09"/>
    <n v="49.36"/>
  </r>
  <r>
    <x v="445"/>
    <m/>
    <x v="0"/>
    <x v="14"/>
    <n v="106814476"/>
    <n v="3082628"/>
    <n v="3082628"/>
    <s v="US GOVT FORT SAM HOUSTON GAS"/>
    <s v="143 FSHSTANLEY RD"/>
    <m/>
    <m/>
    <n v="462.76"/>
    <n v="1205.3399999999999"/>
    <n v="736.69"/>
    <n v="572.52"/>
    <n v="36.92"/>
    <n v="233.44"/>
    <n v="153.59"/>
    <n v="150.52000000000001"/>
    <n v="109.5"/>
    <x v="385"/>
    <n v="69.709999999999994"/>
    <x v="213"/>
    <n v="345.79"/>
    <n v="559.80999999999995"/>
    <n v="516.27"/>
    <n v="452.5"/>
    <n v="379.48"/>
  </r>
  <r>
    <x v="446"/>
    <m/>
    <x v="0"/>
    <x v="14"/>
    <n v="106814476"/>
    <s v="1-901040"/>
    <s v="1-901040"/>
    <s v="US GOVT FORT SAM HOUSTON GAS"/>
    <s v="158 FSHNEW BRAUNFELS"/>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447"/>
    <m/>
    <x v="0"/>
    <x v="14"/>
    <n v="106814476"/>
    <s v="1-700958"/>
    <s v="1-700958"/>
    <s v="US GOVT FORT SAM HOUSTON GAS"/>
    <s v="16 FSHSTAFF POST RD #GS"/>
    <m/>
    <m/>
    <n v="15.4"/>
    <n v="16.75"/>
    <n v="15.65"/>
    <n v="14.87"/>
    <n v="14.76"/>
    <n v="14.22"/>
    <n v="13.01"/>
    <n v="13.41"/>
    <n v="13.37"/>
    <x v="207"/>
    <n v="13.98"/>
    <x v="379"/>
    <n v="13.75"/>
    <n v="15.18"/>
    <n v="14.31"/>
    <n v="14.45"/>
    <n v="14.45"/>
  </r>
  <r>
    <x v="448"/>
    <m/>
    <x v="0"/>
    <x v="14"/>
    <n v="106814476"/>
    <s v="1-015009"/>
    <s v="1-015009"/>
    <s v="US GOVT FORT SAM HOUSTON GAS"/>
    <s v="1630 FSHSULTAN RD"/>
    <m/>
    <m/>
    <n v="467.88"/>
    <n v="317.33999999999997"/>
    <n v="415.82"/>
    <n v="454.96"/>
    <n v="40.18"/>
    <n v="32.049999999999997"/>
    <n v="32.6"/>
    <n v="39.799999999999997"/>
    <n v="31.19"/>
    <x v="386"/>
    <n v="30.45"/>
    <x v="380"/>
    <n v="36.520000000000003"/>
    <n v="226.17"/>
    <n v="68.430000000000007"/>
    <n v="55.5"/>
    <n v="38.950000000000003"/>
  </r>
  <r>
    <x v="449"/>
    <m/>
    <x v="0"/>
    <x v="14"/>
    <n v="106814476"/>
    <s v="1-291951"/>
    <s v="1-291951"/>
    <s v="US GOVT FORT SAM HOUSTON GAS"/>
    <s v="2002 FSHBUCK RD"/>
    <m/>
    <m/>
    <n v="9.5500000000000007"/>
    <n v="9.5500000000000007"/>
    <n v="9.5500000000000007"/>
    <n v="9.5500000000000007"/>
    <n v="9.5500000000000007"/>
    <n v="10.55"/>
    <n v="9.5500000000000007"/>
    <n v="9.5500000000000007"/>
    <n v="9.5500000000000007"/>
    <x v="188"/>
    <n v="9.5500000000000007"/>
    <x v="381"/>
    <n v="9.5500000000000007"/>
    <n v="9.5500000000000007"/>
    <n v="9.5500000000000007"/>
    <n v="9.5500000000000007"/>
    <n v="9.5500000000000007"/>
  </r>
  <r>
    <x v="450"/>
    <m/>
    <x v="0"/>
    <x v="14"/>
    <n v="106814476"/>
    <n v="3063918"/>
    <n v="3063918"/>
    <s v="US GOVT FORT SAM HOUSTON GAS"/>
    <s v="2003 FSHBUCK RD"/>
    <m/>
    <m/>
    <n v="28.56"/>
    <n v="31.82"/>
    <n v="25.41"/>
    <n v="26.09"/>
    <n v="29.75"/>
    <n v="24.71"/>
    <n v="37.200000000000003"/>
    <n v="23.07"/>
    <n v="24.83"/>
    <x v="387"/>
    <n v="26.01"/>
    <x v="374"/>
    <n v="26.93"/>
    <n v="26.43"/>
    <n v="25.01"/>
    <n v="26.09"/>
    <n v="29.76"/>
  </r>
  <r>
    <x v="451"/>
    <m/>
    <x v="0"/>
    <x v="14"/>
    <n v="106814476"/>
    <s v="1-724111"/>
    <s v="1-724111"/>
    <s v="US GOVT FORT SAM HOUSTON GAS"/>
    <s v="2005 FSHBUCK RD"/>
    <m/>
    <m/>
    <n v="39.520000000000003"/>
    <n v="27.23"/>
    <n v="11.99"/>
    <n v="11.32"/>
    <n v="77.97"/>
    <n v="31.53"/>
    <n v="12.43"/>
    <n v="15.99"/>
    <n v="12.73"/>
    <x v="388"/>
    <n v="12.72"/>
    <x v="382"/>
    <n v="11.95"/>
    <n v="12.93"/>
    <n v="11.93"/>
    <n v="12"/>
    <n v="12"/>
  </r>
  <r>
    <x v="452"/>
    <m/>
    <x v="0"/>
    <x v="14"/>
    <n v="106814476"/>
    <n v="3082057"/>
    <n v="3082057"/>
    <s v="US GOVT FORT SAM HOUSTON GAS"/>
    <s v="2007 FSHDUNSTUN RD"/>
    <m/>
    <m/>
    <n v="46.1"/>
    <n v="746.28"/>
    <n v="951.42"/>
    <n v="1412.53"/>
    <n v="776.55"/>
    <n v="886.91"/>
    <n v="846.11"/>
    <n v="13.41"/>
    <n v="84.03"/>
    <x v="389"/>
    <n v="1003.1"/>
    <x v="225"/>
    <n v="16.739999999999998"/>
    <n v="752.23"/>
    <n v="862.41"/>
    <n v="13.84"/>
    <n v="13.84"/>
  </r>
  <r>
    <x v="453"/>
    <m/>
    <x v="0"/>
    <x v="14"/>
    <n v="106814476"/>
    <s v="1-067022"/>
    <s v="1-067022"/>
    <s v="US GOVT FORT SAM HOUSTON GAS"/>
    <s v="2018 FSHARMY BLVD"/>
    <m/>
    <m/>
    <n v="40.25"/>
    <n v="122.84"/>
    <n v="51.64"/>
    <n v="65.67"/>
    <n v="14.11"/>
    <n v="13.17"/>
    <n v="12.43"/>
    <n v="13.41"/>
    <n v="13.37"/>
    <x v="390"/>
    <n v="12.72"/>
    <x v="225"/>
    <n v="23.93"/>
    <n v="65.81"/>
    <n v="49.99"/>
    <n v="18.13"/>
    <n v="13.22"/>
  </r>
  <r>
    <x v="454"/>
    <m/>
    <x v="0"/>
    <x v="14"/>
    <n v="106814476"/>
    <s v="1-272000"/>
    <s v="1-272000"/>
    <s v="US GOVT FORT SAM HOUSTON GAS"/>
    <s v="2019 FSHARMY BLVD #GS"/>
    <m/>
    <m/>
    <n v="13.2"/>
    <n v="15.44"/>
    <n v="14.43"/>
    <n v="13.69"/>
    <n v="13.46"/>
    <n v="14.75"/>
    <n v="12.43"/>
    <n v="12.77"/>
    <n v="11.46"/>
    <x v="231"/>
    <n v="12.72"/>
    <x v="231"/>
    <n v="18.54"/>
    <n v="63.56"/>
    <n v="48.21"/>
    <n v="13.23"/>
    <n v="13.84"/>
  </r>
  <r>
    <x v="455"/>
    <m/>
    <x v="0"/>
    <x v="14"/>
    <n v="106814476"/>
    <s v="1-015998"/>
    <s v="1-015998"/>
    <s v="US GOVT FORT SAM HOUSTON GAS"/>
    <s v="2186 FSHPINE ST"/>
    <m/>
    <m/>
    <n v="25.63"/>
    <n v="135.29"/>
    <n v="130.33000000000001"/>
    <n v="146.6"/>
    <n v="34.96"/>
    <n v="11.6"/>
    <n v="16.46"/>
    <n v="14.7"/>
    <n v="13.37"/>
    <x v="231"/>
    <n v="13.98"/>
    <x v="182"/>
    <n v="16.14"/>
    <n v="53.44"/>
    <n v="96.98"/>
    <n v="60.4"/>
    <n v="64.67"/>
  </r>
  <r>
    <x v="456"/>
    <m/>
    <x v="0"/>
    <x v="14"/>
    <n v="106814476"/>
    <s v="1-303106"/>
    <s v="1-303106"/>
    <s v="US GOVT FORT SAM HOUSTON GAS"/>
    <s v="2187 FSHPINE ST"/>
    <m/>
    <m/>
    <n v="9.5500000000000007"/>
    <n v="9.5500000000000007"/>
    <n v="9.5500000000000007"/>
    <n v="9.5500000000000007"/>
    <n v="9.5500000000000007"/>
    <n v="10.55"/>
    <n v="9.5500000000000007"/>
    <n v="9.5500000000000007"/>
    <n v="9.5500000000000007"/>
    <x v="188"/>
    <n v="10.18"/>
    <x v="182"/>
    <n v="9.5500000000000007"/>
    <n v="9.5500000000000007"/>
    <n v="9.5500000000000007"/>
    <n v="9.5500000000000007"/>
    <n v="9.5500000000000007"/>
  </r>
  <r>
    <x v="457"/>
    <m/>
    <x v="0"/>
    <x v="14"/>
    <n v="106814476"/>
    <s v="1-317343"/>
    <s v="1-317343"/>
    <s v="US GOVT FORT SAM HOUSTON GAS"/>
    <s v="2188 FSHPINE ST"/>
    <m/>
    <m/>
    <n v="17.59"/>
    <n v="53.43"/>
    <n v="16.87"/>
    <n v="18.41"/>
    <n v="13.46"/>
    <n v="16.84"/>
    <n v="13.01"/>
    <n v="15.34"/>
    <n v="14.01"/>
    <x v="391"/>
    <n v="15.25"/>
    <x v="213"/>
    <n v="16.14"/>
    <n v="15.18"/>
    <n v="16.690000000000001"/>
    <n v="16.29"/>
    <n v="16.29"/>
  </r>
  <r>
    <x v="458"/>
    <m/>
    <x v="0"/>
    <x v="14"/>
    <n v="106814476"/>
    <s v="1-005984"/>
    <s v="1-005984"/>
    <s v="US GOVT FORT SAM HOUSTON GAS"/>
    <s v="2194 FSHPINE ST"/>
    <m/>
    <m/>
    <n v="244.2"/>
    <n v="646.74"/>
    <n v="294.43"/>
    <n v="181.45"/>
    <n v="219.38"/>
    <n v="12.65"/>
    <n v="11.28"/>
    <n v="11.48"/>
    <n v="10.82"/>
    <x v="392"/>
    <n v="9.5500000000000007"/>
    <x v="383"/>
    <n v="188.76"/>
    <n v="277.93"/>
    <n v="192.73"/>
    <n v="30.99"/>
    <n v="26.09"/>
  </r>
  <r>
    <x v="459"/>
    <m/>
    <x v="0"/>
    <x v="14"/>
    <n v="106814476"/>
    <s v="1-006583"/>
    <s v="1-006583"/>
    <s v="US GOVT FORT SAM HOUSTON GAS"/>
    <s v="2195 FSHPINE ST"/>
    <m/>
    <m/>
    <n v="32.21"/>
    <n v="162.79"/>
    <n v="49.81"/>
    <n v="79.260000000000005"/>
    <n v="10.199999999999999"/>
    <n v="10.55"/>
    <n v="9.5500000000000007"/>
    <n v="9.5500000000000007"/>
    <n v="9.5500000000000007"/>
    <x v="190"/>
    <n v="9.5500000000000007"/>
    <x v="182"/>
    <n v="50.31"/>
    <n v="88.32"/>
    <n v="41.67"/>
    <n v="14.45"/>
    <n v="10.16"/>
  </r>
  <r>
    <x v="460"/>
    <m/>
    <x v="0"/>
    <x v="14"/>
    <n v="106814476"/>
    <s v="1-901347"/>
    <s v="1-901347"/>
    <s v="US GOVT FORT SAM HOUSTON GAS"/>
    <s v="2225 FSH #1GS"/>
    <m/>
    <m/>
    <n v="13.94"/>
    <n v="19.37"/>
    <n v="22.36"/>
    <n v="23.73"/>
    <n v="21.93"/>
    <n v="12.65"/>
    <n v="14.74"/>
    <n v="12.77"/>
    <n v="14.01"/>
    <x v="390"/>
    <n v="15.88"/>
    <x v="213"/>
    <n v="18.54"/>
    <n v="16.3"/>
    <n v="14.9"/>
    <n v="16.29"/>
    <n v="18.12"/>
  </r>
  <r>
    <x v="461"/>
    <m/>
    <x v="0"/>
    <x v="14"/>
    <n v="106814476"/>
    <s v="1-901384"/>
    <s v="1-901384"/>
    <s v="US GOVT FORT SAM HOUSTON GAS"/>
    <s v="2225 FSH #2GS"/>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462"/>
    <m/>
    <x v="0"/>
    <x v="14"/>
    <n v="106814476"/>
    <s v="1-954129"/>
    <s v="1-954129"/>
    <s v="US GOVT FORT SAM HOUSTON GAS"/>
    <s v="2244 FSHWILSON ST"/>
    <m/>
    <m/>
    <n v="35.130000000000003"/>
    <n v="187.02"/>
    <n v="97.39"/>
    <n v="124.74"/>
    <n v="16.07"/>
    <n v="15.79"/>
    <n v="14.16"/>
    <n v="15.99"/>
    <n v="15.28"/>
    <x v="391"/>
    <n v="14.62"/>
    <x v="384"/>
    <n v="36.520000000000003"/>
    <n v="15.18"/>
    <n v="13.71"/>
    <n v="14.45"/>
    <n v="15.06"/>
  </r>
  <r>
    <x v="463"/>
    <m/>
    <x v="0"/>
    <x v="14"/>
    <n v="106814476"/>
    <s v="1-009012"/>
    <s v="1-009012"/>
    <s v="US GOVT FORT SAM HOUSTON GAS"/>
    <s v="2248 FSHN NEW BRAUNFELS"/>
    <m/>
    <m/>
    <n v="1100.19"/>
    <n v="1075.02"/>
    <n v="695.21"/>
    <n v="841.89"/>
    <n v="553.69000000000005"/>
    <n v="333.61"/>
    <n v="57.95"/>
    <n v="9.5500000000000007"/>
    <n v="9.5500000000000007"/>
    <x v="188"/>
    <n v="9.5500000000000007"/>
    <x v="182"/>
    <n v="343.39"/>
    <n v="754.49"/>
    <n v="631.04999999999995"/>
    <n v="70.819999999999993"/>
    <n v="16.899999999999999"/>
  </r>
  <r>
    <x v="464"/>
    <m/>
    <x v="0"/>
    <x v="14"/>
    <n v="106814476"/>
    <s v="1-703794"/>
    <s v="1-703794"/>
    <s v="US GOVT FORT SAM HOUSTON GAS"/>
    <s v="2250 FSHN NEW BRAUNFELS"/>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465"/>
    <m/>
    <x v="0"/>
    <x v="14"/>
    <n v="106814476"/>
    <s v="1-900619"/>
    <s v="1-900619"/>
    <s v="US GOVT FORT SAM HOUSTON GAS"/>
    <s v="2267 FSHN NEW BRAUNFELS"/>
    <m/>
    <m/>
    <n v="32.99"/>
    <n v="83.93"/>
    <n v="52.04"/>
    <n v="61.04"/>
    <n v="26.27"/>
    <n v="25.34"/>
    <n v="23.71"/>
    <n v="23.61"/>
    <n v="22.92"/>
    <x v="147"/>
    <n v="74.19"/>
    <x v="385"/>
    <n v="91.62"/>
    <n v="69.17"/>
    <n v="32.18"/>
    <n v="38.090000000000003"/>
    <n v="42.37"/>
  </r>
  <r>
    <x v="466"/>
    <m/>
    <x v="0"/>
    <x v="14"/>
    <n v="106814476"/>
    <s v="1-003813"/>
    <s v="1-003813"/>
    <s v="US GOVT FORT SAM HOUSTON GAS"/>
    <s v="16 FSH BLDG NE #GS"/>
    <m/>
    <m/>
    <n v="131.38999999999999"/>
    <n v="788.86"/>
    <n v="586.16999999999996"/>
    <n v="571.85"/>
    <n v="445.55"/>
    <n v="275.45"/>
    <n v="295.52999999999997"/>
    <n v="340.81"/>
    <n v="222.16"/>
    <x v="393"/>
    <n v="256.92"/>
    <x v="386"/>
    <n v="449.97"/>
    <n v="40"/>
    <n v="40"/>
    <n v="258.89999999999998"/>
    <n v="487.28"/>
  </r>
  <r>
    <x v="467"/>
    <m/>
    <x v="0"/>
    <x v="14"/>
    <n v="106814476"/>
    <s v="1-001412"/>
    <s v="1-001412"/>
    <s v="US GOVT FORT SAM HOUSTON GAS"/>
    <s v="16 FSHSWIND #GS"/>
    <m/>
    <m/>
    <n v="40"/>
    <n v="40"/>
    <n v="40"/>
    <n v="41.15"/>
    <n v="41.9"/>
    <n v="42.02"/>
    <n v="41.68"/>
    <n v="42.5"/>
    <n v="41.86"/>
    <x v="394"/>
    <n v="41.85"/>
    <x v="387"/>
    <n v="42.92"/>
    <n v="43.28"/>
    <n v="42.89"/>
    <n v="12"/>
    <n v="12.61"/>
  </r>
  <r>
    <x v="468"/>
    <m/>
    <x v="0"/>
    <x v="14"/>
    <n v="106814476"/>
    <s v="1-991255"/>
    <s v="1-991255"/>
    <s v="US GOVT FORT SAM HOUSTON GAS"/>
    <s v="2003 FSHBUCK RD #HP"/>
    <m/>
    <m/>
    <n v="74.989999999999995"/>
    <n v="80.19"/>
    <n v="946.13"/>
    <n v="1046.32"/>
    <n v="1129.71"/>
    <n v="689.01"/>
    <n v="534.28"/>
    <n v="435.44"/>
    <n v="40"/>
    <x v="395"/>
    <n v="615.57000000000005"/>
    <x v="388"/>
    <n v="419.11"/>
    <n v="838.27"/>
    <n v="722.89"/>
    <n v="717.25"/>
    <n v="1005.86"/>
  </r>
  <r>
    <x v="469"/>
    <m/>
    <x v="0"/>
    <x v="14"/>
    <n v="106814476"/>
    <s v="1-000261"/>
    <s v="1-000261"/>
    <s v="US GOVT FORT SAM HOUSTON GAS"/>
    <s v="2011 FSHIND #IP"/>
    <m/>
    <m/>
    <n v="1751.43"/>
    <n v="1993.8"/>
    <n v="1430.64"/>
    <n v="2418.12"/>
    <n v="659.43"/>
    <n v="43.54"/>
    <n v="45.04"/>
    <n v="40.619999999999997"/>
    <n v="43.1"/>
    <x v="396"/>
    <n v="43.09"/>
    <x v="389"/>
    <n v="685.83"/>
    <n v="1453.21"/>
    <n v="599.83000000000004"/>
    <n v="642.20000000000005"/>
    <n v="44.17"/>
  </r>
  <r>
    <x v="470"/>
    <m/>
    <x v="0"/>
    <x v="14"/>
    <n v="106814476"/>
    <s v="1-009345"/>
    <s v="1-009345"/>
    <s v="US GOVT FORT SAM HOUSTON GAS"/>
    <s v="2200 FSHWILSON ST"/>
    <m/>
    <m/>
    <n v="637.61"/>
    <n v="962.36"/>
    <n v="594.48"/>
    <n v="729.05"/>
    <n v="40"/>
    <n v="41"/>
    <n v="40"/>
    <n v="40.619999999999997"/>
    <n v="40"/>
    <x v="320"/>
    <n v="40"/>
    <x v="390"/>
    <n v="63.29"/>
    <n v="653.29999999999995"/>
    <n v="442.11"/>
    <n v="92.26"/>
    <n v="459.1"/>
  </r>
  <r>
    <x v="471"/>
    <m/>
    <x v="0"/>
    <x v="14"/>
    <n v="106814476"/>
    <s v="1-992307"/>
    <s v="1-992307"/>
    <s v="US GOVT FORT SAM HOUSTON GAS"/>
    <s v="272 FSHWILSON ST #HP"/>
    <m/>
    <m/>
    <n v="6096.69"/>
    <n v="5897"/>
    <n v="2866.93"/>
    <n v="357.84"/>
    <n v="122.51"/>
    <n v="98.34"/>
    <n v="93.12"/>
    <n v="101.41"/>
    <n v="97.01"/>
    <x v="397"/>
    <n v="94.85"/>
    <x v="391"/>
    <n v="3146.84"/>
    <n v="4088.03"/>
    <n v="1319.7"/>
    <n v="3411.38"/>
    <n v="3723.77"/>
  </r>
  <r>
    <x v="472"/>
    <m/>
    <x v="0"/>
    <x v="14"/>
    <n v="106814476"/>
    <s v="1-000119"/>
    <s v="1-000119"/>
    <s v="US GOVT FORT SAM HOUSTON GAS"/>
    <s v="2792 FSHWORTH RD #HP"/>
    <m/>
    <m/>
    <n v="690.44"/>
    <n v="4216.08"/>
    <n v="2235.9499999999998"/>
    <n v="2887.99"/>
    <n v="1746.6"/>
    <n v="902.65"/>
    <n v="65.17"/>
    <n v="83.24"/>
    <n v="83.99"/>
    <x v="398"/>
    <n v="84.37"/>
    <x v="392"/>
    <n v="2455"/>
    <n v="3418.35"/>
    <n v="2454.9499999999998"/>
    <n v="1750.71"/>
    <n v="1863.33"/>
  </r>
  <r>
    <x v="473"/>
    <m/>
    <x v="0"/>
    <x v="14"/>
    <n v="106814476"/>
    <s v="1-993750"/>
    <s v="1-993750"/>
    <s v="US GOVT FORT SAM HOUSTON GAS"/>
    <s v="3631 FSHGEORGE BEACH AVE #IP"/>
    <m/>
    <m/>
    <n v="1289.48"/>
    <n v="3482.58"/>
    <n v="1789.41"/>
    <n v="2477.7800000000002"/>
    <n v="1054.82"/>
    <n v="684.96"/>
    <n v="768.56"/>
    <n v="934.91"/>
    <n v="768.65"/>
    <x v="399"/>
    <n v="709.85"/>
    <x v="393"/>
    <n v="1883.14"/>
    <n v="3333.99"/>
    <n v="3610.09"/>
    <n v="1992.54"/>
    <n v="1370.88"/>
  </r>
  <r>
    <x v="474"/>
    <m/>
    <x v="0"/>
    <x v="14"/>
    <n v="106814476"/>
    <s v="1-000538"/>
    <s v="1-000538"/>
    <s v="US GOVT FORT SAM HOUSTON GAS"/>
    <s v="4011 FSHGREELEY RD #HP"/>
    <m/>
    <m/>
    <n v="2448.29"/>
    <n v="3198.09"/>
    <n v="1665.46"/>
    <n v="2599.41"/>
    <n v="1574.6"/>
    <n v="117.62"/>
    <n v="126.11"/>
    <n v="150.91999999999999"/>
    <n v="134.80000000000001"/>
    <x v="400"/>
    <n v="322.23"/>
    <x v="317"/>
    <n v="219.95"/>
    <n v="40"/>
    <n v="40"/>
    <n v="9.5500000000000007"/>
    <m/>
  </r>
  <r>
    <x v="475"/>
    <m/>
    <x v="0"/>
    <x v="14"/>
    <n v="106814476"/>
    <s v="1-013833"/>
    <s v="1-013833"/>
    <s v="US GOVT FORT SAM HOUSTON GAS"/>
    <s v="4168 FSHWILSON ST"/>
    <m/>
    <m/>
    <n v="686.17"/>
    <n v="1053.58"/>
    <n v="260.01"/>
    <n v="341.78"/>
    <n v="40"/>
    <n v="41"/>
    <n v="40"/>
    <n v="40"/>
    <n v="40"/>
    <x v="320"/>
    <n v="40"/>
    <x v="317"/>
    <n v="222.28"/>
    <n v="437.22"/>
    <n v="338.12"/>
    <n v="174.97"/>
    <n v="170.63"/>
  </r>
  <r>
    <x v="476"/>
    <m/>
    <x v="0"/>
    <x v="14"/>
    <n v="106814476"/>
    <s v="1-993715"/>
    <s v="1-993715"/>
    <s v="US GOVT FORT SAM HOUSTON GAS"/>
    <s v="4055 FSHWILSON ST #IP"/>
    <m/>
    <m/>
    <n v="2853.12"/>
    <n v="3066.7"/>
    <n v="3572.03"/>
    <n v="4029.77"/>
    <n v="1986.5"/>
    <n v="183.09"/>
    <n v="61.24"/>
    <n v="61.94"/>
    <n v="55.5"/>
    <x v="401"/>
    <n v="62.19"/>
    <x v="394"/>
    <n v="1017.18"/>
    <n v="3571.59"/>
    <n v="3107.8"/>
    <n v="80.5"/>
    <n v="77.52"/>
  </r>
  <r>
    <x v="477"/>
    <m/>
    <x v="0"/>
    <x v="14"/>
    <n v="106814476"/>
    <s v="1-004292"/>
    <s v="1-004292"/>
    <s v="US GOVT FORT SAM HOUSTON GAS"/>
    <s v="4196 FSH15TH STREET #HP"/>
    <m/>
    <m/>
    <n v="5209.3599999999997"/>
    <n v="6629.5"/>
    <n v="4314.87"/>
    <n v="4339.74"/>
    <n v="3897.59"/>
    <n v="2786.3"/>
    <n v="2409.63"/>
    <n v="2331.1799999999998"/>
    <n v="2307.7399999999998"/>
    <x v="204"/>
    <n v="2204.85"/>
    <x v="395"/>
    <n v="3599.29"/>
    <n v="4509.8100000000004"/>
    <n v="2777.33"/>
    <n v="2065.21"/>
    <n v="3076.3"/>
  </r>
  <r>
    <x v="478"/>
    <m/>
    <x v="0"/>
    <x v="14"/>
    <n v="106814476"/>
    <s v="1-029074"/>
    <s v="1-029074"/>
    <s v="US GOVT FORT SAM HOUSTON GAS"/>
    <s v="4209 FSH22ND STREET"/>
    <m/>
    <m/>
    <n v="93.55"/>
    <n v="238.37"/>
    <n v="91"/>
    <n v="136.38"/>
    <n v="42.54"/>
    <n v="43.03"/>
    <n v="42.23"/>
    <n v="41.88"/>
    <n v="41.86"/>
    <x v="394"/>
    <n v="42.46"/>
    <x v="396"/>
    <n v="70.290000000000006"/>
    <n v="181.87"/>
    <n v="104.71"/>
    <n v="14.45"/>
    <n v="15.67"/>
  </r>
  <r>
    <x v="479"/>
    <m/>
    <x v="0"/>
    <x v="14"/>
    <n v="106814476"/>
    <n v="3049112"/>
    <n v="3049112"/>
    <s v="US GOVT FORT SAM HOUSTON GAS"/>
    <s v="1620 FSHSULTAN RD #HP"/>
    <m/>
    <m/>
    <n v="165.66"/>
    <n v="503.73"/>
    <n v="330.58"/>
    <n v="516.77"/>
    <n v="183.44"/>
    <n v="62.32"/>
    <n v="250.24"/>
    <n v="372.77"/>
    <n v="644.73"/>
    <x v="402"/>
    <n v="50.48"/>
    <x v="397"/>
    <n v="413.28"/>
    <n v="813.71"/>
    <n v="595.21"/>
    <n v="546.23"/>
    <n v="595.67999999999995"/>
  </r>
  <r>
    <x v="480"/>
    <m/>
    <x v="0"/>
    <x v="14"/>
    <n v="106814476"/>
    <s v="1-992280"/>
    <s v="1-992280"/>
    <s v="US GOVT FORT SAM HOUSTON GAS"/>
    <s v="2091 SCHOFIELD RD #HP"/>
    <m/>
    <m/>
    <n v="2882.39"/>
    <n v="3580.81"/>
    <n v="2406.15"/>
    <n v="2373.36"/>
    <n v="1216.03"/>
    <n v="778.83"/>
    <n v="809.93"/>
    <n v="1014.51"/>
    <n v="935.33"/>
    <x v="403"/>
    <n v="904.59"/>
    <x v="398"/>
    <n v="1869.16"/>
    <n v="2684.17"/>
    <n v="2180.5300000000002"/>
    <n v="2021.13"/>
    <n v="2324.8200000000002"/>
  </r>
  <r>
    <x v="481"/>
    <m/>
    <x v="0"/>
    <x v="13"/>
    <n v="106814475"/>
    <n v="4375813"/>
    <n v="6207306"/>
    <s v="US GOVT FORT SAM HOUSTON ELECTRIC"/>
    <s v="1620 FSHSULTAN RD"/>
    <m/>
    <m/>
    <n v="4289.91"/>
    <n v="4165.58"/>
    <n v="3194.41"/>
    <n v="3734.33"/>
    <n v="4796.74"/>
    <n v="5275.7"/>
    <n v="6868.6799999999994"/>
    <n v="5276.66"/>
    <n v="7207.11"/>
    <x v="404"/>
    <n v="4171.75"/>
    <x v="399"/>
    <n v="3877.8599999999997"/>
    <n v="4125.07"/>
    <n v="3769.0499999999997"/>
    <n v="4120.74"/>
    <n v="4253.16"/>
  </r>
  <r>
    <x v="482"/>
    <m/>
    <x v="0"/>
    <x v="13"/>
    <n v="106814475"/>
    <n v="4060621"/>
    <n v="6207340"/>
    <s v="US GOVT FORT SAM HOUSTON ELECTRIC"/>
    <s v="2745 FSHSCOTT RD #LCT"/>
    <m/>
    <m/>
    <n v="9467.4699999999993"/>
    <n v="8927"/>
    <n v="8610.2000000000007"/>
    <n v="8468.86"/>
    <n v="10563.68"/>
    <n v="10463.51"/>
    <n v="12809.73"/>
    <n v="14101.43"/>
    <n v="13717.17"/>
    <x v="405"/>
    <n v="10037.93"/>
    <x v="400"/>
    <n v="9092.14"/>
    <n v="8620.93"/>
    <n v="8191.53"/>
    <n v="9651.14"/>
    <m/>
  </r>
  <r>
    <x v="483"/>
    <m/>
    <x v="0"/>
    <x v="13"/>
    <n v="106814475"/>
    <n v="4561505"/>
    <n v="4561505"/>
    <s v="US GOVT FORT SAM HOUSTON ELECTRIC"/>
    <s v="3490 FSHFORAGE AVE #LCT"/>
    <m/>
    <m/>
    <n v="9194.69"/>
    <n v="8219.98"/>
    <n v="8272.26"/>
    <n v="8232.86"/>
    <n v="12378.86"/>
    <n v="13393.92"/>
    <n v="15711.789999999999"/>
    <n v="16954.730000000003"/>
    <n v="17306.420000000002"/>
    <x v="406"/>
    <n v="12460.86"/>
    <x v="401"/>
    <n v="9354.7999999999993"/>
    <n v="10287.84"/>
    <n v="8219.74"/>
    <n v="9942"/>
    <n v="11652.53"/>
  </r>
  <r>
    <x v="484"/>
    <m/>
    <x v="0"/>
    <x v="13"/>
    <n v="106814475"/>
    <n v="4088451"/>
    <n v="4088451"/>
    <s v="US GOVT FORT SAM HOUSTON ELECTRIC"/>
    <s v="3389 FSHGEORGE C BEACH RD"/>
    <m/>
    <m/>
    <n v="9292.5"/>
    <n v="10805.91"/>
    <n v="9215.33"/>
    <n v="9810.58"/>
    <n v="12065.25"/>
    <n v="11732.63"/>
    <n v="16369.55"/>
    <n v="18913.16"/>
    <n v="17719.34"/>
    <x v="407"/>
    <n v="12322.64"/>
    <x v="402"/>
    <n v="9795.56"/>
    <n v="9846.869999999999"/>
    <n v="8993.08"/>
    <n v="9316.15"/>
    <n v="10452.44"/>
  </r>
  <r>
    <x v="485"/>
    <m/>
    <x v="0"/>
    <x v="13"/>
    <n v="106814475"/>
    <n v="4294408"/>
    <n v="4606781"/>
    <s v="US GOVT FORT SAM HOUSTON ELECTRIC"/>
    <s v="3370 FSHWILLIAMS WAY #1LCT"/>
    <m/>
    <m/>
    <n v="22012.31"/>
    <n v="25478.799999999999"/>
    <n v="24659.83"/>
    <n v="24497.24"/>
    <n v="32487.1"/>
    <n v="30884.51"/>
    <n v="34712.22"/>
    <n v="34957.599999999999"/>
    <n v="36066.909999999996"/>
    <x v="408"/>
    <n v="23498.38"/>
    <x v="403"/>
    <n v="21771.18"/>
    <n v="24561.960000000003"/>
    <n v="23491.800000000003"/>
    <n v="22318.760000000002"/>
    <n v="27654.760000000002"/>
  </r>
  <r>
    <x v="486"/>
    <m/>
    <x v="0"/>
    <x v="13"/>
    <n v="106814475"/>
    <n v="4561498"/>
    <n v="4561498"/>
    <s v="US GOVT FORT SAM HOUSTON ELECTRIC"/>
    <s v="3012 FSHHARDEE RD #1LCT"/>
    <m/>
    <m/>
    <n v="15126.5"/>
    <n v="15808.49"/>
    <n v="14032.56"/>
    <n v="15569.18"/>
    <n v="19215.8"/>
    <n v="17840.23"/>
    <n v="19578.460000000003"/>
    <n v="18523.260000000002"/>
    <n v="18043.210000000003"/>
    <x v="409"/>
    <n v="16953.710000000003"/>
    <x v="404"/>
    <n v="17623.850000000002"/>
    <n v="16613.54"/>
    <n v="15329.27"/>
    <n v="15952.13"/>
    <n v="16263.619999999999"/>
  </r>
  <r>
    <x v="487"/>
    <m/>
    <x v="0"/>
    <x v="13"/>
    <n v="106814475"/>
    <n v="4561514"/>
    <n v="4561514"/>
    <s v="US GOVT FORT SAM HOUSTON ELECTRIC"/>
    <s v="3012 FSHHARDEE RD #2LCT"/>
    <m/>
    <m/>
    <n v="14073.59"/>
    <n v="14220.36"/>
    <n v="13727.85"/>
    <n v="14697.26"/>
    <n v="18780.080000000002"/>
    <n v="17006.23"/>
    <n v="17099.7"/>
    <n v="18010.530000000002"/>
    <n v="16781.59"/>
    <x v="410"/>
    <n v="15209.869999999999"/>
    <x v="405"/>
    <n v="14570.93"/>
    <n v="15471.58"/>
    <n v="13917.76"/>
    <n v="15122.619999999999"/>
    <n v="14977.16"/>
  </r>
  <r>
    <x v="488"/>
    <m/>
    <x v="0"/>
    <x v="13"/>
    <n v="106814475"/>
    <n v="4326485"/>
    <n v="6207408"/>
    <s v="US GOVT FORT SAM HOUSTON ELECTRIC"/>
    <s v="3101 FSHHARNEY RD #LCT"/>
    <m/>
    <m/>
    <n v="25117.81"/>
    <n v="26291.9"/>
    <n v="24565.41"/>
    <n v="26785.51"/>
    <n v="32147.38"/>
    <n v="30302.71"/>
    <n v="34823.71"/>
    <n v="35692.689999999995"/>
    <n v="36343"/>
    <x v="411"/>
    <n v="28896.11"/>
    <x v="406"/>
    <n v="26211.13"/>
    <n v="25978.52"/>
    <n v="25882.760000000002"/>
    <n v="27438.83"/>
    <n v="28520.240000000002"/>
  </r>
  <r>
    <x v="489"/>
    <m/>
    <x v="0"/>
    <x v="13"/>
    <n v="106814475"/>
    <n v="4326489"/>
    <n v="6207858"/>
    <s v="US GOVT FORT SAM HOUSTON ELECTRIC"/>
    <s v="1835 FSHARMY BLVD"/>
    <m/>
    <m/>
    <n v="4129.49"/>
    <n v="4593.26"/>
    <n v="4330.76"/>
    <n v="4506.34"/>
    <n v="5793.23"/>
    <n v="6586.92"/>
    <n v="7602.3499999999995"/>
    <n v="8404.0300000000007"/>
    <n v="8077.29"/>
    <x v="412"/>
    <n v="6272.3499999999995"/>
    <x v="407"/>
    <n v="4948.71"/>
    <n v="4765.55"/>
    <n v="4056.4199999999996"/>
    <n v="4596.2699999999995"/>
    <n v="4986.79"/>
  </r>
  <r>
    <x v="490"/>
    <m/>
    <x v="0"/>
    <x v="13"/>
    <n v="106814475"/>
    <n v="4326360"/>
    <n v="6207293"/>
    <s v="US GOVT FORT SAM HOUSTON ELECTRIC"/>
    <s v="3290 FSHWW WHITE RD #3LCT"/>
    <m/>
    <m/>
    <n v="6930.19"/>
    <n v="4757.54"/>
    <n v="5087.22"/>
    <n v="5447.72"/>
    <n v="7991.25"/>
    <n v="12548.95"/>
    <n v="13170.53"/>
    <n v="13438.81"/>
    <n v="14485.64"/>
    <x v="413"/>
    <n v="11169.9"/>
    <x v="408"/>
    <n v="8696.619999999999"/>
    <n v="8887.59"/>
    <n v="8065.6399999999994"/>
    <n v="8930.07"/>
    <n v="10719.73"/>
  </r>
  <r>
    <x v="491"/>
    <m/>
    <x v="0"/>
    <x v="14"/>
    <n v="106814476"/>
    <s v="1-000527"/>
    <s v="1-000527"/>
    <s v="US GOVT FORT SAM HOUSTON GAS"/>
    <s v="2633 FSHPATCH RD #HP"/>
    <m/>
    <m/>
    <n v="1280.01"/>
    <n v="1887.06"/>
    <n v="829.42"/>
    <n v="1056.9100000000001"/>
    <n v="734.85"/>
    <n v="585.87"/>
    <n v="425.52"/>
    <n v="684.14"/>
    <n v="473.63"/>
    <x v="414"/>
    <n v="873.29"/>
    <x v="409"/>
    <n v="927.15"/>
    <n v="1350.88"/>
    <n v="1011.69"/>
    <n v="967.12"/>
    <n v="1014.61"/>
  </r>
  <r>
    <x v="492"/>
    <m/>
    <x v="0"/>
    <x v="14"/>
    <n v="106814476"/>
    <s v="1-000020"/>
    <s v="1-000020"/>
    <s v="US GOVT FORT SAM HOUSTON GAS"/>
    <s v="2640 FSHSCOTT RD #2GS"/>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493"/>
    <m/>
    <x v="0"/>
    <x v="14"/>
    <n v="106814476"/>
    <s v="1-031057"/>
    <s v="1-031057"/>
    <s v="US GOVT FORT SAM HOUSTON GAS"/>
    <s v="2650 FSHHARNEY RD"/>
    <m/>
    <m/>
    <n v="81.92"/>
    <n v="179.82"/>
    <n v="93.73"/>
    <n v="98.75"/>
    <n v="23.23"/>
    <n v="19.989999999999998"/>
    <n v="21.07"/>
    <n v="22.42"/>
    <n v="22.28"/>
    <x v="415"/>
    <n v="20.32"/>
    <x v="410"/>
    <n v="67.69"/>
    <n v="89.44"/>
    <n v="58.91"/>
    <n v="27.93"/>
    <n v="26.7"/>
  </r>
  <r>
    <x v="494"/>
    <m/>
    <x v="0"/>
    <x v="14"/>
    <n v="106814476"/>
    <s v="1-901345"/>
    <s v="1-901345"/>
    <s v="US GOVT FORT SAM HOUSTON GAS"/>
    <s v="2657 FSHSCHOFIELD RD"/>
    <m/>
    <m/>
    <n v="57.84"/>
    <n v="163.83000000000001"/>
    <n v="200.89"/>
    <n v="150.24"/>
    <n v="116.85"/>
    <n v="41.08"/>
    <n v="42.72"/>
    <n v="44.2"/>
    <n v="41.38"/>
    <x v="416"/>
    <n v="44.43"/>
    <x v="411"/>
    <n v="278.62"/>
    <n v="389.32"/>
    <n v="240.34"/>
    <n v="188.19"/>
    <n v="188.14"/>
  </r>
  <r>
    <x v="495"/>
    <m/>
    <x v="0"/>
    <x v="14"/>
    <n v="106814476"/>
    <s v="1-009208"/>
    <s v="1-009208"/>
    <s v="US GOVT FORT SAM HOUSTON GAS"/>
    <s v="2797 FSHSTANLEY RD"/>
    <m/>
    <m/>
    <n v="426.31"/>
    <n v="723.47"/>
    <n v="52.44"/>
    <n v="425.03"/>
    <n v="260.64"/>
    <n v="175.97"/>
    <n v="199.76"/>
    <n v="371.1"/>
    <n v="262.27999999999997"/>
    <x v="417"/>
    <n v="183.79"/>
    <x v="412"/>
    <n v="87.98"/>
    <n v="551.91"/>
    <n v="411.07"/>
    <n v="243.69"/>
    <n v="255.88"/>
  </r>
  <r>
    <x v="496"/>
    <m/>
    <x v="0"/>
    <x v="14"/>
    <n v="106814476"/>
    <s v="1-258219"/>
    <s v="1-258219"/>
    <s v="US GOVT FORT SAM HOUSTON GAS"/>
    <s v="325 FSHTAYLOR RD"/>
    <m/>
    <m/>
    <n v="115.59"/>
    <n v="216.22"/>
    <n v="124.02"/>
    <n v="145.51"/>
    <n v="48.42"/>
    <n v="34.79"/>
    <n v="30.62"/>
    <n v="29.39"/>
    <n v="27.37"/>
    <x v="372"/>
    <n v="41.27"/>
    <x v="413"/>
    <n v="97.61"/>
    <n v="158.63999999999999"/>
    <n v="108.91"/>
    <n v="76.69"/>
    <n v="63.81"/>
  </r>
  <r>
    <x v="497"/>
    <m/>
    <x v="0"/>
    <x v="14"/>
    <n v="106814476"/>
    <s v="1-900014"/>
    <s v="1-900014"/>
    <s v="US GOVT FORT SAM HOUSTON GAS"/>
    <s v="366 FSHREYNOLDS RD"/>
    <m/>
    <m/>
    <n v="37.380000000000003"/>
    <n v="133.69999999999999"/>
    <n v="53.26"/>
    <n v="82.31"/>
    <n v="20.399999999999999"/>
    <n v="21.15"/>
    <n v="21.41"/>
    <n v="20.39"/>
    <n v="20.37"/>
    <x v="418"/>
    <n v="20.37"/>
    <x v="414"/>
    <n v="36.479999999999997"/>
    <n v="56.23"/>
    <n v="44.67"/>
    <n v="20.94"/>
    <n v="20.94"/>
  </r>
  <r>
    <x v="498"/>
    <m/>
    <x v="0"/>
    <x v="14"/>
    <n v="106814476"/>
    <s v="1-001830"/>
    <s v="1-001830"/>
    <s v="US GOVT FORT SAM HOUSTON GAS"/>
    <s v="44 FSHE GRAYSON ST #GS"/>
    <m/>
    <m/>
    <n v="19.100000000000001"/>
    <n v="19.100000000000001"/>
    <n v="19.100000000000001"/>
    <n v="1091.27"/>
    <n v="990.07"/>
    <n v="29.02"/>
    <n v="27.74"/>
    <n v="28.76"/>
    <n v="19.100000000000001"/>
    <x v="419"/>
    <n v="19.100000000000001"/>
    <x v="221"/>
    <n v="19.100000000000001"/>
    <n v="19.100000000000001"/>
    <n v="19.100000000000001"/>
    <n v="73.63"/>
    <n v="41.15"/>
  </r>
  <r>
    <x v="499"/>
    <m/>
    <x v="0"/>
    <x v="14"/>
    <n v="106814476"/>
    <n v="3001913"/>
    <n v="3001913"/>
    <s v="US GOVT FORT SAM HOUSTON GAS"/>
    <s v="3620 FSHGEORGE BEACH AVE #GAS"/>
    <m/>
    <m/>
    <n v="790.25"/>
    <n v="661.15"/>
    <n v="456.69"/>
    <n v="1674.23"/>
    <n v="1059.3699999999999"/>
    <n v="442.17"/>
    <n v="196.22"/>
    <n v="106.75"/>
    <n v="77.03"/>
    <x v="420"/>
    <n v="90.6"/>
    <x v="415"/>
    <n v="253.49"/>
    <n v="497.36"/>
    <n v="353.31"/>
    <n v="171.29"/>
    <n v="501.36"/>
  </r>
  <r>
    <x v="500"/>
    <m/>
    <x v="0"/>
    <x v="14"/>
    <n v="106814476"/>
    <s v="1-935528"/>
    <s v="1-935528"/>
    <s v="US GOVT FORT SAM HOUSTON GAS"/>
    <s v="2490 FSHWILSON ST #HP"/>
    <m/>
    <m/>
    <n v="16.13"/>
    <n v="83.55"/>
    <n v="596.39"/>
    <n v="391.16"/>
    <n v="21.28"/>
    <n v="16.32"/>
    <n v="9.5500000000000007"/>
    <n v="10.19"/>
    <n v="9.5500000000000007"/>
    <x v="188"/>
    <n v="9.5500000000000007"/>
    <x v="182"/>
    <n v="261.27999999999997"/>
    <n v="441.09"/>
    <n v="211.17"/>
    <n v="58.56"/>
    <n v="49.97"/>
  </r>
  <r>
    <x v="501"/>
    <m/>
    <x v="0"/>
    <x v="14"/>
    <n v="106814476"/>
    <n v="3001540"/>
    <n v="3001540"/>
    <s v="US GOVT FORT SAM HOUSTON GAS"/>
    <s v="2421 FSHDICKMAN RD #HP"/>
    <m/>
    <m/>
    <n v="53.41"/>
    <n v="59.97"/>
    <n v="46.15"/>
    <n v="49.13"/>
    <n v="58.42"/>
    <n v="44.64"/>
    <n v="45.27"/>
    <n v="50.75"/>
    <n v="47.75"/>
    <x v="421"/>
    <n v="47.54"/>
    <x v="416"/>
    <n v="55.7"/>
    <n v="63.56"/>
    <n v="49.99"/>
    <n v="51.21"/>
    <n v="54.26"/>
  </r>
  <r>
    <x v="502"/>
    <m/>
    <x v="0"/>
    <x v="14"/>
    <n v="106814476"/>
    <n v="3054613"/>
    <n v="3054613"/>
    <s v="US GOVT FORT SAM HOUSTON GAS"/>
    <s v="3860 FSHPETROLEUM DR"/>
    <m/>
    <m/>
    <n v="464.23"/>
    <n v="674.24"/>
    <n v="410.94"/>
    <n v="313.77999999999997"/>
    <n v="323.64999999999998"/>
    <n v="189.91"/>
    <n v="192.76"/>
    <n v="84.86"/>
    <n v="82.12"/>
    <x v="422"/>
    <n v="77.94"/>
    <x v="417"/>
    <n v="291.24"/>
    <n v="256.55"/>
    <n v="172.51"/>
    <n v="107.57"/>
    <n v="118.57"/>
  </r>
  <r>
    <x v="503"/>
    <m/>
    <x v="0"/>
    <x v="14"/>
    <n v="106814476"/>
    <s v="1-714811"/>
    <s v="1-714811"/>
    <s v="US GOVT FORT SAM HOUSTON GAS"/>
    <s v="3850 FSHPETROLEUM DR"/>
    <m/>
    <m/>
    <n v="21.98"/>
    <n v="118.26"/>
    <n v="49.2"/>
    <n v="77.48"/>
    <n v="14.11"/>
    <n v="13.7"/>
    <n v="12.43"/>
    <n v="14.06"/>
    <n v="12.73"/>
    <x v="390"/>
    <n v="12.72"/>
    <x v="418"/>
    <n v="110.84"/>
    <n v="162.59"/>
    <n v="123.15"/>
    <n v="54.27"/>
    <n v="39.56"/>
  </r>
  <r>
    <x v="504"/>
    <m/>
    <x v="0"/>
    <x v="14"/>
    <n v="106814476"/>
    <s v="1-001985"/>
    <s v="1-001985"/>
    <s v="US GOVT FORT SAM HOUSTON GAS"/>
    <s v="3990 FSHOKUBO #HP"/>
    <m/>
    <m/>
    <n v="308.52"/>
    <n v="244.65"/>
    <n v="103.49"/>
    <n v="233.44"/>
    <n v="292.37"/>
    <n v="135.88999999999999"/>
    <n v="120.75"/>
    <n v="66.19"/>
    <n v="28.65"/>
    <x v="423"/>
    <n v="65.28"/>
    <x v="374"/>
    <n v="9.5500000000000007"/>
    <n v="9.5500000000000007"/>
    <n v="9.5500000000000007"/>
    <n v="64.08"/>
    <n v="111.22"/>
  </r>
  <r>
    <x v="505"/>
    <m/>
    <x v="0"/>
    <x v="14"/>
    <n v="106814476"/>
    <n v="3049298"/>
    <n v="3049298"/>
    <s v="US GOVT FORT SAM HOUSTON GAS"/>
    <s v="2850 FSHGARDEN AVE #IP"/>
    <m/>
    <m/>
    <n v="561.45000000000005"/>
    <n v="1634.28"/>
    <n v="710.46"/>
    <n v="857.25"/>
    <n v="365.36"/>
    <n v="296.38"/>
    <n v="226.18"/>
    <n v="273.45999999999998"/>
    <n v="233.63"/>
    <x v="424"/>
    <n v="317.3"/>
    <x v="419"/>
    <n v="391.94"/>
    <n v="575"/>
    <n v="333.68"/>
    <n v="303.01"/>
    <n v="350.08"/>
  </r>
  <r>
    <x v="506"/>
    <m/>
    <x v="0"/>
    <x v="14"/>
    <n v="106814476"/>
    <s v="1-002072"/>
    <s v="1-002072"/>
    <s v="US GOVT FORT SAM HOUSTON GAS"/>
    <s v="2442 FSHSTANLEY RD #HP"/>
    <m/>
    <m/>
    <n v="10.28"/>
    <n v="10.86"/>
    <n v="10.77"/>
    <n v="11.32"/>
    <n v="10.85"/>
    <n v="15.27"/>
    <n v="32.6"/>
    <n v="12.12"/>
    <n v="13.37"/>
    <x v="188"/>
    <n v="11.45"/>
    <x v="379"/>
    <n v="11.95"/>
    <n v="12.36"/>
    <n v="13.12"/>
    <n v="12.61"/>
    <n v="13.22"/>
  </r>
  <r>
    <x v="507"/>
    <m/>
    <x v="0"/>
    <x v="14"/>
    <n v="106814476"/>
    <s v="1-013760"/>
    <s v="1-013760"/>
    <s v="US GOVT FORT SAM HOUSTON GAS"/>
    <s v="3935 FSHWINANS RD #HP"/>
    <m/>
    <m/>
    <n v="9.5500000000000007"/>
    <n v="9.5500000000000007"/>
    <n v="9.5500000000000007"/>
    <n v="9.5500000000000007"/>
    <n v="9.5500000000000007"/>
    <n v="10.55"/>
    <n v="9.5500000000000007"/>
    <n v="9.5500000000000007"/>
    <n v="9.5500000000000007"/>
    <x v="425"/>
    <n v="132.4"/>
    <x v="420"/>
    <n v="374.55"/>
    <n v="377.52"/>
    <n v="243.88"/>
    <n v="230.1"/>
    <n v="261.89"/>
  </r>
  <r>
    <x v="508"/>
    <m/>
    <x v="0"/>
    <x v="14"/>
    <n v="106814476"/>
    <n v="3082100"/>
    <n v="3082100"/>
    <s v="US GOVT FORT SAM HOUSTON GAS"/>
    <s v="3222 FSHCPL JOHNSON RD #GS"/>
    <m/>
    <m/>
    <n v="594.34"/>
    <n v="734.49"/>
    <n v="468.29"/>
    <n v="497.49"/>
    <n v="530.88"/>
    <n v="319.98"/>
    <n v="351.78"/>
    <n v="350.71"/>
    <n v="189.07"/>
    <x v="426"/>
    <n v="195.72"/>
    <x v="421"/>
    <n v="179.77"/>
    <n v="570.5"/>
    <n v="983.73"/>
    <n v="582.38"/>
    <n v="269.24"/>
  </r>
  <r>
    <x v="509"/>
    <m/>
    <x v="0"/>
    <x v="14"/>
    <n v="106814476"/>
    <n v="3081830"/>
    <n v="3081830"/>
    <s v="US GOVT FORT SAM HOUSTON GAS"/>
    <s v="2536 FSHGARDEN AVE #GS"/>
    <m/>
    <m/>
    <n v="233.96"/>
    <n v="433.25"/>
    <n v="177.92"/>
    <n v="225.17"/>
    <n v="46.69"/>
    <n v="31.53"/>
    <n v="12.43"/>
    <n v="9.5500000000000007"/>
    <n v="9.5500000000000007"/>
    <x v="188"/>
    <n v="9.5500000000000007"/>
    <x v="182"/>
    <n v="90.46"/>
    <n v="269.49"/>
    <n v="246.26"/>
    <n v="97.16"/>
    <n v="83.66"/>
  </r>
  <r>
    <x v="510"/>
    <m/>
    <x v="0"/>
    <x v="14"/>
    <n v="106814476"/>
    <s v="1-002352"/>
    <s v="1-002352"/>
    <s v="US GOVT FORT SAM HOUSTON GAS"/>
    <s v="432 BOSWELL #GS"/>
    <m/>
    <m/>
    <n v="34.4"/>
    <n v="35.74"/>
    <n v="31.51"/>
    <n v="33.18"/>
    <n v="37.57"/>
    <n v="30.48"/>
    <n v="34.9"/>
    <n v="39.799999999999997"/>
    <n v="36.29"/>
    <x v="427"/>
    <n v="37.409999999999997"/>
    <x v="422"/>
    <n v="25.73"/>
    <n v="21.93"/>
    <n v="19.66"/>
    <n v="23.64"/>
    <n v="24.86"/>
  </r>
  <r>
    <x v="511"/>
    <m/>
    <x v="0"/>
    <x v="14"/>
    <n v="106814476"/>
    <s v="1-044908"/>
    <s v="1-044908"/>
    <s v="US GOVT FORT SAM HOUSTON GAS"/>
    <s v="144 FSHSTANLEY RD"/>
    <m/>
    <m/>
    <n v="299.02"/>
    <n v="1015.43"/>
    <n v="352.99"/>
    <n v="432.51"/>
    <n v="103.39"/>
    <n v="26.28"/>
    <n v="27.41"/>
    <n v="19.850000000000001"/>
    <n v="17.829999999999998"/>
    <x v="380"/>
    <n v="18.420000000000002"/>
    <x v="374"/>
    <n v="146.19999999999999"/>
    <n v="164.28"/>
    <n v="397.32"/>
    <n v="55.5"/>
    <n v="38.950000000000003"/>
  </r>
  <r>
    <x v="512"/>
    <m/>
    <x v="0"/>
    <x v="14"/>
    <n v="106814476"/>
    <s v="1-701690"/>
    <s v="1-701690"/>
    <s v="US GOVT FORT SAM HOUSTON GAS"/>
    <s v="152 FSHSTANLEY RD"/>
    <m/>
    <m/>
    <n v="19.100000000000001"/>
    <n v="19.100000000000001"/>
    <n v="19.100000000000001"/>
    <n v="19.100000000000001"/>
    <n v="19.100000000000001"/>
    <n v="20.100000000000001"/>
    <n v="19.100000000000001"/>
    <n v="19.100000000000001"/>
    <n v="19.100000000000001"/>
    <x v="226"/>
    <n v="19.100000000000001"/>
    <x v="221"/>
    <n v="19.100000000000001"/>
    <n v="19.100000000000001"/>
    <n v="19.100000000000001"/>
    <n v="19.100000000000001"/>
    <n v="19.100000000000001"/>
  </r>
  <r>
    <x v="513"/>
    <m/>
    <x v="0"/>
    <x v="14"/>
    <n v="106814476"/>
    <s v="1-004207"/>
    <s v="1-004207"/>
    <s v="US GOVT FORT SAM HOUSTON GAS"/>
    <s v="1520 FSHBOWLEY RD"/>
    <m/>
    <m/>
    <n v="1910.12"/>
    <n v="2522.94"/>
    <n v="1768.24"/>
    <n v="1945.37"/>
    <n v="942.73"/>
    <n v="369.8"/>
    <n v="54.49"/>
    <n v="263.81"/>
    <n v="527.74"/>
    <x v="428"/>
    <n v="845.43"/>
    <x v="423"/>
    <n v="1380.26"/>
    <n v="1878.64"/>
    <n v="1381.62"/>
    <n v="1214.6300000000001"/>
    <n v="1233.27"/>
  </r>
  <r>
    <x v="514"/>
    <m/>
    <x v="0"/>
    <x v="14"/>
    <n v="106814476"/>
    <s v="1-954053"/>
    <s v="1-954053"/>
    <s v="US GOVT FORT SAM HOUSTON GAS"/>
    <s v="1522 FSHSULTAN RD"/>
    <m/>
    <m/>
    <n v="233.96"/>
    <n v="1363.17"/>
    <n v="639.09"/>
    <n v="853.7"/>
    <n v="121.64"/>
    <n v="33.630000000000003"/>
    <n v="41.24"/>
    <n v="31.44"/>
    <n v="35.01"/>
    <x v="196"/>
    <n v="34.25"/>
    <x v="424"/>
    <n v="248.69"/>
    <n v="632.96"/>
    <n v="374.72"/>
    <n v="81.84"/>
    <n v="83.05"/>
  </r>
  <r>
    <x v="515"/>
    <m/>
    <x v="0"/>
    <x v="14"/>
    <n v="106814476"/>
    <s v="1-704742"/>
    <s v="1-704742"/>
    <s v="US GOVT FORT SAM HOUSTON GAS"/>
    <s v="155 FSHSTANLEY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516"/>
    <m/>
    <x v="0"/>
    <x v="14"/>
    <n v="106814476"/>
    <s v="1-009975"/>
    <s v="1-009975"/>
    <s v="US GOVT FORT SAM HOUSTON GAS"/>
    <s v="2268 FSHSTANLEY RD"/>
    <m/>
    <m/>
    <n v="212.08"/>
    <n v="472.27"/>
    <n v="253.35"/>
    <n v="251.85"/>
    <n v="29.52"/>
    <n v="26.39"/>
    <n v="24.86"/>
    <n v="26.18"/>
    <n v="24.83"/>
    <x v="429"/>
    <n v="22.9"/>
    <x v="425"/>
    <n v="25.69"/>
    <n v="26.41"/>
    <n v="25.05"/>
    <n v="25.23"/>
    <n v="26.45"/>
  </r>
  <r>
    <x v="517"/>
    <m/>
    <x v="0"/>
    <x v="14"/>
    <n v="106814476"/>
    <s v="1-095073"/>
    <s v="1-095073"/>
    <s v="US GOVT FORT SAM HOUSTON GAS"/>
    <s v="2269 FSHSTANLEY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518"/>
    <m/>
    <x v="0"/>
    <x v="14"/>
    <n v="106814476"/>
    <s v="1-006665"/>
    <s v="1-006665"/>
    <s v="US GOVT FORT SAM HOUSTON GAS"/>
    <s v="2273 FSHSTANLEY RD #2GS"/>
    <m/>
    <m/>
    <n v="36.6"/>
    <n v="178.51"/>
    <n v="78.48"/>
    <n v="111.75"/>
    <n v="14.76"/>
    <n v="11.6"/>
    <n v="10.130000000000001"/>
    <n v="9.5500000000000007"/>
    <n v="9.5500000000000007"/>
    <x v="188"/>
    <n v="10.18"/>
    <x v="426"/>
    <n v="56.9"/>
    <n v="99.57"/>
    <n v="73.78"/>
    <n v="29.15"/>
    <n v="13.84"/>
  </r>
  <r>
    <x v="519"/>
    <m/>
    <x v="0"/>
    <x v="14"/>
    <n v="106814476"/>
    <n v="3048733"/>
    <n v="3048733"/>
    <s v="US GOVT FORT SAM HOUSTON GAS"/>
    <s v="2400 FSHSCOTT RD"/>
    <m/>
    <m/>
    <n v="9.5500000000000007"/>
    <n v="682.76"/>
    <n v="478.05"/>
    <n v="276.56"/>
    <n v="16.72"/>
    <n v="10.55"/>
    <n v="9.5500000000000007"/>
    <n v="9.5500000000000007"/>
    <n v="9.5500000000000007"/>
    <x v="188"/>
    <n v="9.5500000000000007"/>
    <x v="182"/>
    <n v="40.72"/>
    <n v="84.94"/>
    <n v="155.86000000000001"/>
    <n v="13.23"/>
    <n v="9.5500000000000007"/>
  </r>
  <r>
    <x v="520"/>
    <m/>
    <x v="0"/>
    <x v="14"/>
    <n v="106814476"/>
    <s v="1-507272"/>
    <s v="1-507272"/>
    <s v="US GOVT FORT SAM HOUSTON GAS"/>
    <s v="258 FSHLISCUM RD"/>
    <m/>
    <m/>
    <n v="11.01"/>
    <n v="11.51"/>
    <n v="11.38"/>
    <n v="10.73"/>
    <n v="11.5"/>
    <n v="11.6"/>
    <n v="11.28"/>
    <n v="10.84"/>
    <n v="11.46"/>
    <x v="430"/>
    <n v="10.82"/>
    <x v="184"/>
    <n v="11.35"/>
    <n v="10.68"/>
    <n v="11.33"/>
    <n v="10.78"/>
    <n v="11.39"/>
  </r>
  <r>
    <x v="521"/>
    <m/>
    <x v="0"/>
    <x v="14"/>
    <n v="106814476"/>
    <s v="1-012027"/>
    <s v="1-012027"/>
    <s v="US GOVT FORT SAM HOUSTON GAS"/>
    <s v="260 FSHWILSON ST"/>
    <m/>
    <m/>
    <n v="11.74"/>
    <n v="12.82"/>
    <n v="12.6"/>
    <n v="11.91"/>
    <n v="12.81"/>
    <n v="11.6"/>
    <n v="11.28"/>
    <n v="11.48"/>
    <n v="11.46"/>
    <x v="392"/>
    <n v="11.45"/>
    <x v="184"/>
    <n v="11.95"/>
    <n v="12.93"/>
    <n v="12.52"/>
    <n v="12"/>
    <n v="12"/>
  </r>
  <r>
    <x v="522"/>
    <m/>
    <x v="0"/>
    <x v="14"/>
    <n v="106814476"/>
    <s v="1-722008"/>
    <s v="1-722008"/>
    <s v="US GOVT FORT SAM HOUSTON GAS"/>
    <s v="261 FSHWILSON ST"/>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523"/>
    <m/>
    <x v="0"/>
    <x v="14"/>
    <n v="106814476"/>
    <s v="1-276343"/>
    <s v="1-276343"/>
    <s v="US GOVT FORT SAM HOUSTON GAS"/>
    <s v="2631 FSHSCHOFIELD RD"/>
    <m/>
    <m/>
    <n v="9.5500000000000007"/>
    <n v="9.5500000000000007"/>
    <n v="9.5500000000000007"/>
    <n v="9.5500000000000007"/>
    <n v="9.5500000000000007"/>
    <n v="10.55"/>
    <n v="9.5500000000000007"/>
    <n v="9.5500000000000007"/>
    <n v="9.5500000000000007"/>
    <x v="190"/>
    <n v="9.5500000000000007"/>
    <x v="182"/>
    <n v="9.5500000000000007"/>
    <n v="9.5500000000000007"/>
    <n v="9.5500000000000007"/>
    <n v="9.5500000000000007"/>
    <n v="9.5500000000000007"/>
  </r>
  <r>
    <x v="524"/>
    <m/>
    <x v="0"/>
    <x v="14"/>
    <n v="106814476"/>
    <s v="1-006891"/>
    <s v="1-006891"/>
    <s v="US GOVT FORT SAM HOUSTON GAS"/>
    <s v="268 FSHWILSON ST"/>
    <m/>
    <m/>
    <n v="212.77"/>
    <n v="323.23"/>
    <n v="223.67"/>
    <n v="218.67"/>
    <n v="38.869999999999997"/>
    <n v="31.53"/>
    <n v="30.29"/>
    <n v="35.299999999999997"/>
    <n v="31.83"/>
    <x v="431"/>
    <n v="33.61"/>
    <x v="191"/>
    <n v="53.9"/>
    <n v="237.98"/>
    <n v="88.65"/>
    <n v="72.040000000000006"/>
    <n v="73.86"/>
  </r>
  <r>
    <x v="525"/>
    <m/>
    <x v="0"/>
    <x v="14"/>
    <n v="106814476"/>
    <s v="1-247717"/>
    <s v="1-247717"/>
    <s v="US GOVT FORT SAM HOUSTON GAS"/>
    <s v="2785 FSHSCOTT RD"/>
    <m/>
    <m/>
    <n v="37.33"/>
    <n v="80.930000000000007"/>
    <n v="35.78"/>
    <n v="72.760000000000005"/>
    <n v="13.46"/>
    <n v="14.22"/>
    <n v="12.43"/>
    <n v="12.12"/>
    <n v="12.1"/>
    <x v="432"/>
    <n v="12.08"/>
    <x v="74"/>
    <n v="36.520000000000003"/>
    <n v="72"/>
    <n v="37.5"/>
    <n v="21.19"/>
    <n v="13.22"/>
  </r>
  <r>
    <x v="526"/>
    <m/>
    <x v="0"/>
    <x v="14"/>
    <n v="106814476"/>
    <n v="3054664"/>
    <n v="3054664"/>
    <s v="US GOVT FORT SAM HOUSTON GAS"/>
    <s v="3302 FSHWILLIAMS RD #HP"/>
    <m/>
    <m/>
    <n v="7934.21"/>
    <n v="9972.09"/>
    <n v="6788.7"/>
    <n v="7848.54"/>
    <n v="6224.43"/>
    <n v="2029.16"/>
    <n v="353.51"/>
    <n v="61.05"/>
    <n v="49.02"/>
    <x v="423"/>
    <n v="66.540000000000006"/>
    <x v="427"/>
    <n v="5170.55"/>
    <n v="5702.34"/>
    <n v="6909.13"/>
    <n v="5449.27"/>
    <n v="6038.7"/>
  </r>
  <r>
    <x v="527"/>
    <m/>
    <x v="0"/>
    <x v="14"/>
    <n v="106814476"/>
    <s v="1-006254"/>
    <s v="1-006254"/>
    <s v="US GOVT FORT SAM HOUSTON GAS"/>
    <s v="3520 FSHN WW WHITE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528"/>
    <m/>
    <x v="0"/>
    <x v="14"/>
    <n v="106814476"/>
    <s v="1-014170"/>
    <s v="1-014170"/>
    <s v="US GOVT FORT SAM HOUSTON GAS"/>
    <s v="3540 FSHN WW WHITE RD"/>
    <m/>
    <m/>
    <n v="599.46"/>
    <n v="1007.57"/>
    <n v="1108.2"/>
    <n v="782.22"/>
    <n v="347.11"/>
    <n v="154.77000000000001"/>
    <n v="10.7"/>
    <n v="12.12"/>
    <n v="10.82"/>
    <x v="430"/>
    <n v="11.45"/>
    <x v="74"/>
    <n v="11.95"/>
    <n v="13.49"/>
    <n v="12.52"/>
    <n v="12"/>
    <n v="12"/>
  </r>
  <r>
    <x v="529"/>
    <m/>
    <x v="0"/>
    <x v="14"/>
    <n v="106814476"/>
    <s v="1-006708"/>
    <s v="1-006708"/>
    <s v="US GOVT FORT SAM HOUSTON GAS"/>
    <s v="3640 FSHGEORGE BEACH AVE #GS"/>
    <m/>
    <m/>
    <n v="534.4"/>
    <n v="866.77"/>
    <n v="594.55999999999995"/>
    <n v="648.72"/>
    <n v="313.22000000000003"/>
    <n v="47.26"/>
    <n v="21.07"/>
    <n v="21.14"/>
    <n v="19.739999999999998"/>
    <x v="415"/>
    <n v="20.95"/>
    <x v="428"/>
    <n v="649.05999999999995"/>
    <n v="155.84"/>
    <n v="9.5500000000000007"/>
    <n v="9.5500000000000007"/>
    <n v="9.5500000000000007"/>
  </r>
  <r>
    <x v="530"/>
    <m/>
    <x v="0"/>
    <x v="14"/>
    <n v="106814476"/>
    <s v="1-005600"/>
    <s v="1-005600"/>
    <s v="US GOVT FORT SAM HOUSTON GAS"/>
    <s v="3642 FSHGEORGE BEACH AVE #GS"/>
    <m/>
    <m/>
    <n v="49.02"/>
    <n v="152.31"/>
    <n v="159.61000000000001"/>
    <n v="231.66"/>
    <n v="413.58"/>
    <n v="268.58"/>
    <n v="247.5"/>
    <n v="102.89"/>
    <n v="19.739999999999998"/>
    <x v="433"/>
    <n v="19.68"/>
    <x v="429"/>
    <n v="20.94"/>
    <n v="78.19"/>
    <n v="20.260000000000002"/>
    <n v="20.58"/>
    <n v="21.8"/>
  </r>
  <r>
    <x v="531"/>
    <m/>
    <x v="0"/>
    <x v="14"/>
    <n v="106814476"/>
    <s v="1-015428"/>
    <s v="1-015428"/>
    <s v="US GOVT FORT SAM HOUSTON GAS"/>
    <s v="369 FSHWILSON ST"/>
    <m/>
    <m/>
    <n v="225.92"/>
    <n v="751.52"/>
    <n v="265.76"/>
    <n v="424.24"/>
    <n v="10.85"/>
    <n v="13.7"/>
    <n v="13.58"/>
    <n v="12.77"/>
    <n v="12.73"/>
    <x v="432"/>
    <n v="12.72"/>
    <x v="379"/>
    <n v="171.37"/>
    <n v="529.99"/>
    <n v="353.31"/>
    <n v="101.45"/>
    <n v="68.959999999999994"/>
  </r>
  <r>
    <x v="532"/>
    <m/>
    <x v="0"/>
    <x v="14"/>
    <n v="106814476"/>
    <s v="1-990025"/>
    <s v="1-990025"/>
    <s v="US GOVT FORT SAM HOUSTON GAS"/>
    <s v="3830 FSHSCHOFIELD RD"/>
    <m/>
    <m/>
    <n v="215.69"/>
    <n v="854.33"/>
    <n v="287.72000000000003"/>
    <n v="471.5"/>
    <n v="82.54"/>
    <n v="63"/>
    <n v="63.13"/>
    <n v="68.77"/>
    <n v="61.75"/>
    <x v="434"/>
    <n v="67.81"/>
    <x v="430"/>
    <n v="502.82"/>
    <n v="788.24"/>
    <n v="257.56"/>
    <n v="87.97"/>
    <n v="97.75"/>
  </r>
  <r>
    <x v="533"/>
    <m/>
    <x v="0"/>
    <x v="14"/>
    <n v="106814476"/>
    <s v="1-007310"/>
    <s v="1-007310"/>
    <s v="US GOVT FORT SAM HOUSTON GAS"/>
    <s v="4188 FSH7TH STREET #1GS"/>
    <m/>
    <m/>
    <n v="14.67"/>
    <n v="203.39"/>
    <n v="53.47"/>
    <n v="114.7"/>
    <n v="12.81"/>
    <n v="13.17"/>
    <n v="11.85"/>
    <n v="12.77"/>
    <n v="12.73"/>
    <x v="390"/>
    <n v="12.08"/>
    <x v="74"/>
    <n v="40.72"/>
    <n v="100.7"/>
    <n v="57.13"/>
    <n v="18.13"/>
    <n v="23.02"/>
  </r>
  <r>
    <x v="534"/>
    <m/>
    <x v="0"/>
    <x v="14"/>
    <n v="106814476"/>
    <s v="1-008219"/>
    <s v="1-008219"/>
    <s v="US GOVT FORT SAM HOUSTON GAS"/>
    <s v="4188 FSH7TH STREET #2GS"/>
    <m/>
    <m/>
    <n v="143.32"/>
    <n v="483.02"/>
    <n v="168.16"/>
    <n v="346.86"/>
    <n v="16.07"/>
    <n v="15.79"/>
    <n v="15.89"/>
    <n v="17.920000000000002"/>
    <n v="16.55"/>
    <x v="374"/>
    <n v="14.62"/>
    <x v="429"/>
    <n v="377.55"/>
    <n v="21.37"/>
    <n v="1791.39"/>
    <n v="261.35000000000002"/>
    <n v="269.85000000000002"/>
  </r>
  <r>
    <x v="535"/>
    <m/>
    <x v="0"/>
    <x v="14"/>
    <n v="106814476"/>
    <s v="1-001787"/>
    <s v="1-001787"/>
    <s v="US GOVT FORT SAM HOUSTON GAS"/>
    <s v="4189 FSH8TH STREET"/>
    <m/>
    <m/>
    <n v="2011"/>
    <n v="2663.08"/>
    <n v="1621.83"/>
    <n v="1007.88"/>
    <n v="26.49"/>
    <n v="29.95"/>
    <n v="22.23"/>
    <n v="23.07"/>
    <n v="22.28"/>
    <x v="435"/>
    <n v="20.95"/>
    <x v="185"/>
    <n v="482.44"/>
    <n v="757.86"/>
    <n v="851.11"/>
    <n v="62.85"/>
    <n v="59.16"/>
  </r>
  <r>
    <x v="536"/>
    <m/>
    <x v="0"/>
    <x v="14"/>
    <n v="106814476"/>
    <s v="1-991128"/>
    <s v="1-991128"/>
    <s v="US GOVT FORT SAM HOUSTON GAS"/>
    <s v="4192 FSH11TH ST #1GS"/>
    <m/>
    <m/>
    <n v="422.56"/>
    <n v="1221.71"/>
    <n v="644.58000000000004"/>
    <n v="358.08"/>
    <n v="100.13"/>
    <n v="45.69"/>
    <n v="23.38"/>
    <n v="27.57"/>
    <n v="25.47"/>
    <x v="436"/>
    <n v="23.48"/>
    <x v="431"/>
    <n v="340.99"/>
    <n v="762.36"/>
    <n v="227.22"/>
    <n v="35.89"/>
    <n v="29.76"/>
  </r>
  <r>
    <x v="537"/>
    <m/>
    <x v="0"/>
    <x v="14"/>
    <n v="106814476"/>
    <s v="1-015723"/>
    <s v="1-015723"/>
    <s v="US GOVT FORT SAM HOUSTON GAS"/>
    <s v="4193 FSH12TH STREET"/>
    <m/>
    <m/>
    <n v="106.04"/>
    <n v="739.73"/>
    <n v="310.29000000000002"/>
    <n v="196.81"/>
    <n v="56.47"/>
    <n v="26.81"/>
    <n v="27.99"/>
    <n v="32.08"/>
    <n v="29.28"/>
    <x v="437"/>
    <n v="28.55"/>
    <x v="418"/>
    <n v="67.09"/>
    <n v="60.19"/>
    <n v="126.71"/>
    <n v="105.74"/>
    <n v="52.42"/>
  </r>
  <r>
    <x v="538"/>
    <m/>
    <x v="0"/>
    <x v="14"/>
    <n v="106814476"/>
    <s v="1-031958"/>
    <s v="1-031958"/>
    <s v="US GOVT FORT SAM HOUSTON GAS"/>
    <s v="605 FSHW INFANTRY POST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539"/>
    <m/>
    <x v="0"/>
    <x v="14"/>
    <n v="106814476"/>
    <s v="1-030843"/>
    <s v="1-030843"/>
    <s v="US GOVT FORT SAM HOUSTON GAS"/>
    <s v="606 FSH BLDG A"/>
    <m/>
    <m/>
    <n v="13.94"/>
    <n v="14.13"/>
    <n v="13.21"/>
    <n v="13.09"/>
    <n v="14.11"/>
    <n v="14.22"/>
    <n v="13.01"/>
    <n v="14.06"/>
    <n v="14.01"/>
    <x v="231"/>
    <n v="13.98"/>
    <x v="379"/>
    <n v="13.15"/>
    <n v="14.05"/>
    <n v="13.12"/>
    <n v="13.23"/>
    <n v="13.84"/>
  </r>
  <r>
    <x v="540"/>
    <m/>
    <x v="0"/>
    <x v="14"/>
    <n v="106814476"/>
    <n v="3061467"/>
    <n v="3061467"/>
    <s v="US GOVT FORT SAM HOUSTON GAS"/>
    <s v="612 FSHW INFANTRY POST RD"/>
    <m/>
    <m/>
    <n v="100.92"/>
    <n v="312.75"/>
    <n v="141.31"/>
    <n v="144.24"/>
    <n v="49.95"/>
    <n v="15.79"/>
    <n v="14.74"/>
    <n v="15.34"/>
    <n v="14.01"/>
    <x v="207"/>
    <n v="14.62"/>
    <x v="432"/>
    <n v="63.49"/>
    <n v="154.71"/>
    <n v="98.17"/>
    <n v="38.340000000000003"/>
    <n v="67.73"/>
  </r>
  <r>
    <x v="541"/>
    <m/>
    <x v="0"/>
    <x v="14"/>
    <n v="106814476"/>
    <n v="3046678"/>
    <n v="3046678"/>
    <s v="US GOVT FORT SAM HOUSTON GAS"/>
    <s v="615 FSHW INFANTRY POST RD"/>
    <m/>
    <m/>
    <n v="395.51"/>
    <n v="1024.5999999999999"/>
    <n v="66.28"/>
    <n v="570.15"/>
    <n v="25.19"/>
    <n v="19.47"/>
    <n v="17.04"/>
    <n v="17.27"/>
    <n v="17.190000000000001"/>
    <x v="380"/>
    <n v="19.05"/>
    <x v="433"/>
    <n v="20.94"/>
    <n v="1270.43"/>
    <n v="23.82"/>
    <n v="24.25"/>
    <n v="20.57"/>
  </r>
  <r>
    <x v="542"/>
    <m/>
    <x v="0"/>
    <x v="14"/>
    <n v="106814476"/>
    <s v="1-309474"/>
    <s v="1-309474"/>
    <s v="US GOVT FORT SAM HOUSTON GAS"/>
    <s v="616 FSHW INFANTRY POST RD"/>
    <m/>
    <m/>
    <n v="17.59"/>
    <n v="19.37"/>
    <n v="15.65"/>
    <n v="16.64"/>
    <n v="16.07"/>
    <n v="15.27"/>
    <n v="13.58"/>
    <n v="13.41"/>
    <n v="13.37"/>
    <x v="207"/>
    <n v="13.98"/>
    <x v="213"/>
    <n v="16.739999999999998"/>
    <n v="17.43"/>
    <n v="15.5"/>
    <n v="15.68"/>
    <n v="15.67"/>
  </r>
  <r>
    <x v="543"/>
    <m/>
    <x v="0"/>
    <x v="14"/>
    <n v="106814476"/>
    <s v="1-722488"/>
    <s v="1-722488"/>
    <s v="US GOVT FORT SAM HOUSTON GAS"/>
    <s v="617 FSHW INFANTRY POST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544"/>
    <m/>
    <x v="0"/>
    <x v="14"/>
    <n v="106814476"/>
    <s v="1-016461"/>
    <s v="1-016461"/>
    <s v="US GOVT FORT SAM HOUSTON GAS"/>
    <s v="688 FSHEASLEY ST"/>
    <m/>
    <m/>
    <n v="20.51"/>
    <n v="23.3"/>
    <n v="18.09"/>
    <n v="19.59"/>
    <n v="19.32"/>
    <n v="17.37"/>
    <n v="16.46"/>
    <n v="17.27"/>
    <n v="15.92"/>
    <x v="438"/>
    <n v="16.52"/>
    <x v="433"/>
    <n v="19.14"/>
    <n v="20.239999999999998"/>
    <n v="18.47"/>
    <n v="18.13"/>
    <n v="18.739999999999998"/>
  </r>
  <r>
    <x v="545"/>
    <m/>
    <x v="0"/>
    <x v="14"/>
    <n v="106814476"/>
    <s v="1-991456"/>
    <s v="1-991456"/>
    <s v="US GOVT FORT SAM HOUSTON GAS"/>
    <s v="4214 FSH #HP"/>
    <m/>
    <m/>
    <n v="1258.81"/>
    <n v="1765.91"/>
    <n v="1099.6600000000001"/>
    <n v="1091.77"/>
    <n v="413.58"/>
    <n v="157.91999999999999"/>
    <n v="17.62"/>
    <n v="18.559999999999999"/>
    <n v="17.190000000000001"/>
    <x v="439"/>
    <n v="17.149999999999999"/>
    <x v="434"/>
    <n v="612.5"/>
    <n v="638.58000000000004"/>
    <n v="884.41"/>
    <n v="289.52999999999997"/>
    <n v="291.29000000000002"/>
  </r>
  <r>
    <x v="546"/>
    <m/>
    <x v="0"/>
    <x v="14"/>
    <n v="106814476"/>
    <s v="1-009409"/>
    <s v="1-009409"/>
    <s v="US GOVT FORT SAM HOUSTON GAS"/>
    <s v="1540 FSH #HP"/>
    <m/>
    <m/>
    <n v="100.19"/>
    <n v="618.58000000000004"/>
    <n v="235.87"/>
    <n v="462.05"/>
    <n v="43.44"/>
    <n v="10.55"/>
    <n v="22.23"/>
    <n v="9.5500000000000007"/>
    <n v="9.5500000000000007"/>
    <x v="188"/>
    <n v="9.5500000000000007"/>
    <x v="435"/>
    <n v="273.26"/>
    <n v="402.84"/>
    <n v="299.19"/>
    <n v="94.1"/>
    <n v="95.91"/>
  </r>
  <r>
    <x v="547"/>
    <m/>
    <x v="0"/>
    <x v="14"/>
    <n v="106814476"/>
    <s v="1-003530"/>
    <s v="1-003530"/>
    <s v="US GOVT FORT SAM HOUSTON GAS"/>
    <s v="910 FSHPATCH RD"/>
    <m/>
    <m/>
    <n v="54.87"/>
    <n v="152.31"/>
    <n v="48.59"/>
    <n v="91.07"/>
    <n v="15.41"/>
    <n v="12.65"/>
    <n v="11.85"/>
    <n v="12.77"/>
    <n v="11.46"/>
    <x v="390"/>
    <n v="12.08"/>
    <x v="74"/>
    <n v="43.11"/>
    <n v="79.319999999999993"/>
    <n v="52.97"/>
    <n v="21.19"/>
    <n v="18.12"/>
  </r>
  <r>
    <x v="548"/>
    <m/>
    <x v="0"/>
    <x v="14"/>
    <n v="106814476"/>
    <s v="1-008444"/>
    <s v="1-008444"/>
    <s v="US GOVT FORT SAM HOUSTON GAS"/>
    <s v="911 FSHPATCH RD"/>
    <m/>
    <m/>
    <n v="108.96"/>
    <n v="281.32"/>
    <n v="135.21"/>
    <n v="173.77"/>
    <n v="16.72"/>
    <n v="14.75"/>
    <n v="11.85"/>
    <n v="9.5500000000000007"/>
    <n v="15.92"/>
    <x v="390"/>
    <n v="12.72"/>
    <x v="74"/>
    <n v="91.06"/>
    <n v="198.03"/>
    <n v="122.55"/>
    <n v="30.38"/>
    <n v="24.86"/>
  </r>
  <r>
    <x v="549"/>
    <m/>
    <x v="0"/>
    <x v="14"/>
    <n v="106814476"/>
    <s v="1-010777"/>
    <s v="1-010777"/>
    <s v="US GOVT FORT SAM HOUSTON GAS"/>
    <s v="912 FSHPATCH RD"/>
    <m/>
    <m/>
    <n v="124.32"/>
    <n v="447"/>
    <n v="203.54"/>
    <n v="251.16"/>
    <n v="24.54"/>
    <n v="16.32"/>
    <n v="15.31"/>
    <n v="16.63"/>
    <n v="16.55"/>
    <x v="218"/>
    <n v="16.52"/>
    <x v="433"/>
    <n v="119.23"/>
    <n v="240.23"/>
    <n v="154.07"/>
    <n v="47.53"/>
    <n v="45.69"/>
  </r>
  <r>
    <x v="550"/>
    <m/>
    <x v="0"/>
    <x v="14"/>
    <n v="106814476"/>
    <s v="1-010768"/>
    <s v="1-010768"/>
    <s v="US GOVT FORT SAM HOUSTON GAS"/>
    <s v="913 FSHPATCH RD"/>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551"/>
    <m/>
    <x v="0"/>
    <x v="14"/>
    <n v="106814476"/>
    <s v="1-002486"/>
    <s v="1-002486"/>
    <s v="US GOVT FORT SAM HOUSTON GAS"/>
    <s v="914 FSHPATCH RD"/>
    <m/>
    <m/>
    <n v="95.08"/>
    <n v="297.04000000000002"/>
    <n v="193.78"/>
    <n v="218.67"/>
    <n v="39.53"/>
    <n v="14.22"/>
    <n v="11.85"/>
    <n v="12.12"/>
    <n v="11.46"/>
    <x v="432"/>
    <n v="12.08"/>
    <x v="436"/>
    <n v="131.22"/>
    <n v="132.21"/>
    <n v="157.05000000000001"/>
    <n v="82.46"/>
    <n v="61"/>
  </r>
  <r>
    <x v="552"/>
    <m/>
    <x v="0"/>
    <x v="14"/>
    <n v="106814476"/>
    <n v="3001748"/>
    <n v="3001748"/>
    <s v="US GOVT FORT SAM HOUSTON GAS"/>
    <s v="4120 FSHGORGAS CIR #HP"/>
    <m/>
    <m/>
    <n v="10.28"/>
    <n v="13.48"/>
    <n v="10.77"/>
    <n v="12.5"/>
    <n v="12.81"/>
    <n v="13.7"/>
    <n v="13.01"/>
    <n v="10.84"/>
    <n v="11.46"/>
    <x v="432"/>
    <n v="9.5500000000000007"/>
    <x v="184"/>
    <n v="14.34"/>
    <n v="11.8"/>
    <n v="11.33"/>
    <n v="16.899999999999999"/>
    <n v="11.39"/>
  </r>
  <r>
    <x v="553"/>
    <m/>
    <x v="0"/>
    <x v="14"/>
    <n v="106814476"/>
    <n v="3056341"/>
    <n v="3056341"/>
    <s v="US GOVT FORT SAM HOUSTON GAS"/>
    <s v="145 FSHSTANLEY RD"/>
    <m/>
    <m/>
    <n v="13.2"/>
    <n v="13.48"/>
    <n v="12.6"/>
    <n v="12.5"/>
    <n v="12.81"/>
    <n v="13.17"/>
    <n v="12.43"/>
    <n v="13.41"/>
    <n v="12.1"/>
    <x v="392"/>
    <n v="12.08"/>
    <x v="184"/>
    <n v="13.75"/>
    <n v="12.93"/>
    <n v="11.93"/>
    <n v="12"/>
    <n v="13.84"/>
  </r>
  <r>
    <x v="554"/>
    <m/>
    <x v="0"/>
    <x v="14"/>
    <n v="106814476"/>
    <n v="3055576"/>
    <n v="3055576"/>
    <s v="US GOVT FORT SAM HOUSTON GAS"/>
    <s v="147 FSHNEW BRAUNFELS"/>
    <m/>
    <m/>
    <n v="12.47"/>
    <n v="12.82"/>
    <n v="11.99"/>
    <n v="12.5"/>
    <n v="13.46"/>
    <n v="12.65"/>
    <n v="11.28"/>
    <n v="11.48"/>
    <n v="11.46"/>
    <x v="392"/>
    <n v="11.45"/>
    <x v="74"/>
    <n v="11.95"/>
    <n v="14.05"/>
    <n v="11.93"/>
    <n v="12"/>
    <n v="12.61"/>
  </r>
  <r>
    <x v="555"/>
    <m/>
    <x v="0"/>
    <x v="14"/>
    <n v="106814476"/>
    <n v="3055575"/>
    <n v="3055575"/>
    <s v="US GOVT FORT SAM HOUSTON GAS"/>
    <s v="149 FSHNEW BRAUNFELS"/>
    <m/>
    <m/>
    <n v="13.2"/>
    <n v="13.48"/>
    <n v="12.6"/>
    <n v="11.91"/>
    <n v="11.5"/>
    <n v="12.12"/>
    <n v="11.85"/>
    <n v="12.12"/>
    <n v="11.46"/>
    <x v="432"/>
    <n v="12.72"/>
    <x v="225"/>
    <n v="11.95"/>
    <n v="14.05"/>
    <n v="13.71"/>
    <n v="14.45"/>
    <n v="13.22"/>
  </r>
  <r>
    <x v="556"/>
    <m/>
    <x v="0"/>
    <x v="14"/>
    <n v="106814476"/>
    <s v="1-995225"/>
    <s v="1-995225"/>
    <s v="US GOVT FORT SAM HOUSTON GAS"/>
    <s v="2265 FSHWILSON ST #IP"/>
    <m/>
    <m/>
    <n v="6601.62"/>
    <n v="10900.04"/>
    <n v="7940.42"/>
    <n v="8727.5400000000009"/>
    <n v="6752.28"/>
    <n v="3929.76"/>
    <n v="4179.6499999999996"/>
    <n v="5056.72"/>
    <n v="3952.65"/>
    <x v="440"/>
    <n v="3432.85"/>
    <x v="437"/>
    <n v="6489.12"/>
    <n v="7555.12"/>
    <n v="6495.78"/>
    <n v="4776.32"/>
    <n v="4326.92"/>
  </r>
  <r>
    <x v="557"/>
    <m/>
    <x v="0"/>
    <x v="14"/>
    <n v="106814476"/>
    <n v="3046987"/>
    <n v="3046987"/>
    <s v="US GOVT FORT SAM HOUSTON GAS"/>
    <s v="2640 FSHSCOTT RD #HP"/>
    <m/>
    <m/>
    <n v="1337.76"/>
    <n v="1911.95"/>
    <n v="1247.8900000000001"/>
    <n v="1429.66"/>
    <n v="1177.98"/>
    <n v="707.54"/>
    <n v="451.45"/>
    <n v="9.5500000000000007"/>
    <n v="9.5500000000000007"/>
    <x v="188"/>
    <n v="134.30000000000001"/>
    <x v="438"/>
    <n v="678.42"/>
    <n v="979.54"/>
    <n v="833.86"/>
    <n v="591.57000000000005"/>
    <n v="615.28"/>
  </r>
  <r>
    <x v="558"/>
    <m/>
    <x v="0"/>
    <x v="14"/>
    <n v="106814476"/>
    <n v="3048938"/>
    <n v="3048938"/>
    <s v="US GOVT FORT SAM HOUSTON GAS"/>
    <s v="2791 FSHSCOTT RD #HP"/>
    <m/>
    <m/>
    <n v="1410.13"/>
    <n v="2454.83"/>
    <n v="1410.16"/>
    <n v="1693.13"/>
    <n v="1265.95"/>
    <n v="837.61"/>
    <n v="821.91"/>
    <n v="750.44"/>
    <n v="473.63"/>
    <x v="441"/>
    <n v="484.48"/>
    <x v="439"/>
    <n v="3533.73"/>
    <n v="2215.1"/>
    <n v="1555.87"/>
    <n v="816.41"/>
    <n v="3408.76"/>
  </r>
  <r>
    <x v="559"/>
    <m/>
    <x v="0"/>
    <x v="14"/>
    <n v="106814476"/>
    <n v="3043017"/>
    <n v="3043017"/>
    <s v="US GOVT FORT SAM HOUSTON GAS"/>
    <s v="3395 FSHWILLIAMS RD"/>
    <m/>
    <m/>
    <n v="47.56"/>
    <n v="26.58"/>
    <n v="9.5500000000000007"/>
    <n v="9.5500000000000007"/>
    <n v="9.5500000000000007"/>
    <n v="10.55"/>
    <n v="9.5500000000000007"/>
    <n v="9.5500000000000007"/>
    <n v="9.5500000000000007"/>
    <x v="190"/>
    <n v="9.5500000000000007"/>
    <x v="182"/>
    <n v="9.5500000000000007"/>
    <n v="9.5500000000000007"/>
    <n v="9.5500000000000007"/>
    <n v="9.5500000000000007"/>
    <n v="9.5500000000000007"/>
  </r>
  <r>
    <x v="560"/>
    <m/>
    <x v="0"/>
    <x v="14"/>
    <n v="106814476"/>
    <n v="3046834"/>
    <n v="3046834"/>
    <s v="US GOVT FORT SAM HOUSTON GAS"/>
    <s v="4191 FSH10TH STREET #1HP"/>
    <m/>
    <m/>
    <n v="201.8"/>
    <n v="1874.62"/>
    <n v="680.57"/>
    <n v="697.75"/>
    <n v="9.5500000000000007"/>
    <n v="10.55"/>
    <n v="9.5500000000000007"/>
    <n v="9.5500000000000007"/>
    <n v="9.5500000000000007"/>
    <x v="188"/>
    <n v="9.5500000000000007"/>
    <x v="182"/>
    <n v="9.5500000000000007"/>
    <n v="9.5500000000000007"/>
    <n v="9.5500000000000007"/>
    <n v="9.5500000000000007"/>
    <n v="9.5500000000000007"/>
  </r>
  <r>
    <x v="561"/>
    <m/>
    <x v="0"/>
    <x v="14"/>
    <n v="106814476"/>
    <n v="3046844"/>
    <n v="3046844"/>
    <s v="US GOVT FORT SAM HOUSTON GAS"/>
    <s v="4191 FSH10TH STREET #2HP"/>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562"/>
    <m/>
    <x v="0"/>
    <x v="14"/>
    <n v="106814476"/>
    <n v="3082481"/>
    <n v="3082481"/>
    <s v="US GOVT FORT SAM HOUSTON GAS"/>
    <s v="2350 FSHDICKMAN #590HP"/>
    <m/>
    <m/>
    <n v="151.36000000000001"/>
    <n v="276.74"/>
    <n v="117.52"/>
    <n v="177.91"/>
    <n v="92.96"/>
    <n v="58.27"/>
    <n v="59.1"/>
    <n v="197.51"/>
    <n v="141.96"/>
    <x v="442"/>
    <n v="149.5"/>
    <x v="440"/>
    <n v="136.61000000000001"/>
    <n v="194.66"/>
    <n v="130.28"/>
    <n v="111.86"/>
    <n v="118.57"/>
  </r>
  <r>
    <x v="563"/>
    <m/>
    <x v="0"/>
    <x v="14"/>
    <n v="106814476"/>
    <n v="3082482"/>
    <n v="3082482"/>
    <s v="US GOVT FORT SAM HOUSTON GAS"/>
    <s v="2350 FSHDICKMAN #591HP"/>
    <m/>
    <m/>
    <n v="155.02000000000001"/>
    <n v="380.21"/>
    <n v="174.26"/>
    <n v="249.39"/>
    <n v="160.08000000000001"/>
    <n v="82.4"/>
    <n v="89.63"/>
    <n v="104.82"/>
    <n v="83.4"/>
    <x v="443"/>
    <n v="319.2"/>
    <x v="441"/>
    <n v="1074.5899999999999"/>
    <n v="1288.43"/>
    <n v="1011.09"/>
    <n v="775.36"/>
    <n v="923.97"/>
  </r>
  <r>
    <x v="564"/>
    <m/>
    <x v="0"/>
    <x v="14"/>
    <n v="106814476"/>
    <s v="1-009785"/>
    <s v="1-009785"/>
    <s v="US GOVT FORT SAM HOUSTON GAS"/>
    <s v="904 FSHHARNEY RD"/>
    <m/>
    <m/>
    <n v="84.84"/>
    <n v="154.93"/>
    <n v="70.55"/>
    <n v="94.62"/>
    <n v="96.22"/>
    <n v="71.91"/>
    <n v="74.08"/>
    <n v="95.8"/>
    <n v="80.849999999999994"/>
    <x v="444"/>
    <n v="74.77"/>
    <x v="193"/>
    <n v="119.83"/>
    <n v="121.52"/>
    <n v="99.95"/>
    <n v="75.099999999999994"/>
    <n v="79.37"/>
  </r>
  <r>
    <x v="565"/>
    <m/>
    <x v="0"/>
    <x v="14"/>
    <n v="106814476"/>
    <n v="3001854"/>
    <n v="3001854"/>
    <s v="US GOVT FORT SAM HOUSTON GAS"/>
    <s v="3490 FSHFORAGE AVE #HP"/>
    <m/>
    <m/>
    <n v="3499.3"/>
    <n v="2767.21"/>
    <n v="2339.2199999999998"/>
    <n v="1964.87"/>
    <n v="2683.96"/>
    <n v="1989.3"/>
    <n v="2220.7800000000002"/>
    <n v="2219.34"/>
    <n v="2256.11"/>
    <x v="445"/>
    <n v="2686.89"/>
    <x v="442"/>
    <n v="1669.15"/>
    <n v="3360.63"/>
    <n v="422.89"/>
    <n v="1679.02"/>
    <n v="3107.42"/>
  </r>
  <r>
    <x v="566"/>
    <m/>
    <x v="0"/>
    <x v="14"/>
    <n v="106814476"/>
    <s v="1-029006"/>
    <s v="1-029006"/>
    <s v="US GOVT FORT SAM HOUSTON GAS"/>
    <s v="1837 FSHARMY BLVD #GS"/>
    <m/>
    <m/>
    <n v="115.54"/>
    <n v="399.85"/>
    <n v="170.6"/>
    <n v="278.92"/>
    <n v="19.98"/>
    <n v="14.22"/>
    <n v="9.5500000000000007"/>
    <n v="9.5500000000000007"/>
    <n v="9.5500000000000007"/>
    <x v="188"/>
    <n v="9.5500000000000007"/>
    <x v="182"/>
    <n v="26.93"/>
    <n v="310"/>
    <n v="105.3"/>
    <n v="9.5500000000000007"/>
    <n v="9.5500000000000007"/>
  </r>
  <r>
    <x v="567"/>
    <m/>
    <x v="0"/>
    <x v="14"/>
    <n v="106814476"/>
    <s v="1-901134"/>
    <s v="1-901134"/>
    <s v="US GOVT FORT SAM HOUSTON GAS"/>
    <s v="3128 FSHRAWLEY E CHAMBERS"/>
    <m/>
    <m/>
    <n v="87.03"/>
    <n v="92.72"/>
    <n v="77.260000000000005"/>
    <n v="71.58"/>
    <n v="57.12"/>
    <n v="39.92"/>
    <n v="41.24"/>
    <n v="48.82"/>
    <n v="41.38"/>
    <x v="194"/>
    <n v="48.18"/>
    <x v="443"/>
    <n v="74.88"/>
    <n v="80.44"/>
    <n v="71.400000000000006"/>
    <n v="57.34"/>
    <n v="68.349999999999994"/>
  </r>
  <r>
    <x v="568"/>
    <m/>
    <x v="0"/>
    <x v="14"/>
    <n v="106814476"/>
    <s v="1-992249"/>
    <s v="1-992249"/>
    <s v="US GOVT FORT SAM HOUSTON GAS"/>
    <s v="3012 FSHHARDEE RD #1HP"/>
    <m/>
    <m/>
    <n v="10602.33"/>
    <n v="11192.76"/>
    <n v="8676.7099999999991"/>
    <n v="9263.93"/>
    <n v="7125.03"/>
    <n v="6328.07"/>
    <n v="4918.84"/>
    <n v="4646.6899999999996"/>
    <n v="3723.47"/>
    <x v="446"/>
    <n v="4106.6099999999997"/>
    <x v="444"/>
    <n v="6448.97"/>
    <n v="7854.44"/>
    <n v="6593.92"/>
    <n v="4455.2299999999996"/>
    <n v="4972.3500000000004"/>
  </r>
  <r>
    <x v="569"/>
    <m/>
    <x v="0"/>
    <x v="14"/>
    <n v="106814476"/>
    <s v="1-000571"/>
    <s v="1-000571"/>
    <s v="US GOVT FORT SAM HOUSTON GAS"/>
    <s v="3012 FSHHARDEE RD #2HP"/>
    <m/>
    <m/>
    <n v="10027.77"/>
    <n v="12118.1"/>
    <n v="9039.07"/>
    <n v="9303.51"/>
    <n v="6535.06"/>
    <n v="4550.7299999999996"/>
    <n v="4653.53"/>
    <n v="7023.26"/>
    <n v="5569.15"/>
    <x v="447"/>
    <n v="7616.84"/>
    <x v="445"/>
    <n v="6857.44"/>
    <n v="8267.43"/>
    <n v="6800.36"/>
    <n v="6620.41"/>
    <n v="7314.65"/>
  </r>
  <r>
    <x v="570"/>
    <m/>
    <x v="0"/>
    <x v="14"/>
    <n v="106814476"/>
    <n v="3001974"/>
    <n v="3001974"/>
    <s v="US GOVT FORT SAM HOUSTON GAS"/>
    <s v="3695 GARDEN AVE"/>
    <m/>
    <m/>
    <n v="10.28"/>
    <n v="11.51"/>
    <n v="10.16"/>
    <n v="10.73"/>
    <n v="12.16"/>
    <n v="12.12"/>
    <n v="10.7"/>
    <n v="9.5500000000000007"/>
    <n v="10.19"/>
    <x v="390"/>
    <n v="9.5500000000000007"/>
    <x v="426"/>
    <n v="11.95"/>
    <n v="9.5500000000000007"/>
    <n v="10.74"/>
    <n v="12.61"/>
    <n v="9.5500000000000007"/>
  </r>
  <r>
    <x v="571"/>
    <m/>
    <x v="0"/>
    <x v="14"/>
    <n v="106814476"/>
    <n v="3048864"/>
    <n v="3048864"/>
    <s v="US GOVT FORT SAM HOUSTON GAS"/>
    <s v="3101 FSHHARNEY RD #IP"/>
    <m/>
    <m/>
    <n v="4819.46"/>
    <n v="5346.74"/>
    <n v="3738.6"/>
    <n v="3626.59"/>
    <n v="3525.26"/>
    <n v="2590.84"/>
    <n v="2468.52"/>
    <n v="2918.39"/>
    <n v="2534.94"/>
    <x v="448"/>
    <n v="2693.85"/>
    <x v="446"/>
    <n v="3877.16"/>
    <n v="3639.14"/>
    <n v="3472.72"/>
    <n v="3194.72"/>
    <n v="3270.95"/>
  </r>
  <r>
    <x v="572"/>
    <m/>
    <x v="0"/>
    <x v="14"/>
    <n v="106814476"/>
    <n v="3001844"/>
    <n v="3001844"/>
    <s v="US GOVT FORT SAM HOUSTON GAS"/>
    <s v="1835 FSHARMY BLVD #GS"/>
    <m/>
    <m/>
    <n v="445.95"/>
    <n v="877.91"/>
    <n v="476.22"/>
    <n v="516.99"/>
    <n v="9.5500000000000007"/>
    <n v="10.55"/>
    <n v="9.5500000000000007"/>
    <n v="9.5500000000000007"/>
    <n v="9.5500000000000007"/>
    <x v="188"/>
    <n v="9.5500000000000007"/>
    <x v="182"/>
    <n v="384.14"/>
    <n v="202.54"/>
    <n v="41.67"/>
    <n v="13.23"/>
    <n v="9.5500000000000007"/>
  </r>
  <r>
    <x v="573"/>
    <m/>
    <x v="0"/>
    <x v="14"/>
    <n v="106814476"/>
    <n v="3048905"/>
    <n v="3048905"/>
    <s v="US GOVT FORT SAM HOUSTON GAS"/>
    <s v="3290 FSHWW WHITE RD #IP"/>
    <m/>
    <m/>
    <n v="2282.1999999999998"/>
    <n v="641.5"/>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574"/>
    <m/>
    <x v="0"/>
    <x v="14"/>
    <n v="106814476"/>
    <s v="1-992174"/>
    <s v="1-992174"/>
    <s v="US GOVT FORT SAM HOUSTON GAS"/>
    <s v="3320 FSHWW WHITE RD #1HP"/>
    <m/>
    <m/>
    <n v="740.54"/>
    <n v="1016.74"/>
    <n v="862.36"/>
    <n v="967.71"/>
    <n v="1026.79"/>
    <n v="548.64"/>
    <n v="576.47"/>
    <n v="804.51"/>
    <n v="630.87"/>
    <x v="449"/>
    <n v="602.26"/>
    <x v="447"/>
    <n v="609.5"/>
    <n v="641.96"/>
    <n v="578.72"/>
    <n v="617.91"/>
    <n v="702.25"/>
  </r>
  <r>
    <x v="575"/>
    <m/>
    <x v="0"/>
    <x v="14"/>
    <n v="106814476"/>
    <n v="3048993"/>
    <n v="3048993"/>
    <s v="US GOVT FORT SAM HOUSTON GAS"/>
    <s v="3320 FSHWW WHITE RD #2HP"/>
    <m/>
    <m/>
    <n v="839.95"/>
    <n v="1026.56"/>
    <n v="751.94"/>
    <n v="820.62"/>
    <n v="893.85"/>
    <n v="589.02"/>
    <n v="683.63"/>
    <n v="825.11"/>
    <n v="725.73"/>
    <x v="450"/>
    <n v="661.79"/>
    <x v="448"/>
    <n v="700.6"/>
    <n v="749.42"/>
    <n v="767.25"/>
    <n v="796.19"/>
    <n v="848.02"/>
  </r>
  <r>
    <x v="576"/>
    <m/>
    <x v="0"/>
    <x v="14"/>
    <n v="106814476"/>
    <n v="3049099"/>
    <n v="3049099"/>
    <s v="US GOVT FORT SAM HOUSTON GAS"/>
    <s v="3280 FSHWW WHITE RD #1HP"/>
    <m/>
    <m/>
    <n v="728.84"/>
    <m/>
    <n v="588.46"/>
    <n v="655.81"/>
    <n v="810.44"/>
    <n v="606.85"/>
    <n v="682.48"/>
    <n v="830.25"/>
    <n v="684.98"/>
    <x v="451"/>
    <n v="645.96"/>
    <x v="449"/>
    <n v="670.63"/>
    <n v="674.59"/>
    <n v="597.15"/>
    <n v="658.35"/>
    <n v="742.06"/>
  </r>
  <r>
    <x v="577"/>
    <m/>
    <x v="0"/>
    <x v="14"/>
    <n v="106814476"/>
    <n v="3049055"/>
    <n v="3049055"/>
    <s v="US GOVT FORT SAM HOUSTON GAS"/>
    <s v="3280 FSHWW WHITE RD #2HP"/>
    <m/>
    <m/>
    <n v="983.96"/>
    <m/>
    <n v="785.5"/>
    <n v="906.87"/>
    <n v="1103.69"/>
    <n v="769.95"/>
    <n v="833.43"/>
    <n v="975.73"/>
    <n v="952.99"/>
    <x v="452"/>
    <n v="619.99"/>
    <x v="450"/>
    <n v="643.66"/>
    <n v="740.42"/>
    <n v="774.39"/>
    <n v="831.73"/>
    <n v="934.99"/>
  </r>
  <r>
    <x v="578"/>
    <m/>
    <x v="0"/>
    <x v="14"/>
    <n v="106814476"/>
    <s v="1-992108"/>
    <s v="1-992108"/>
    <s v="US GOVT FORT SAM HOUSTON GAS"/>
    <s v="3488 FSHGARDEN AVE #1364HP"/>
    <m/>
    <m/>
    <n v="3902.07"/>
    <n v="7171.21"/>
    <n v="6863.12"/>
    <n v="3223.71"/>
    <n v="3112.1"/>
    <n v="85.02"/>
    <n v="2316.9899999999998"/>
    <n v="236.13"/>
    <n v="1306.3"/>
    <x v="453"/>
    <n v="1769.96"/>
    <x v="451"/>
    <n v="2818.7"/>
    <n v="4879.2"/>
    <n v="3247.31"/>
    <n v="2218.15"/>
    <n v="3137.43"/>
  </r>
  <r>
    <x v="579"/>
    <m/>
    <x v="0"/>
    <x v="14"/>
    <n v="106814476"/>
    <n v="3049057"/>
    <n v="3049057"/>
    <s v="US GOVT FORT SAM HOUSTON GAS"/>
    <s v="3480 FSHGARDEN AVE #1356HP"/>
    <m/>
    <m/>
    <n v="2552.66"/>
    <n v="1551.11"/>
    <n v="1501.66"/>
    <n v="1752.2"/>
    <n v="1822.47"/>
    <n v="1233.57"/>
    <n v="1096.73"/>
    <n v="1274.4000000000001"/>
    <n v="1147.1500000000001"/>
    <x v="454"/>
    <n v="1111.3900000000001"/>
    <x v="452"/>
    <n v="1451.59"/>
    <n v="1935.47"/>
    <n v="1823.51"/>
    <n v="1667.38"/>
    <n v="1989.67"/>
  </r>
  <r>
    <x v="580"/>
    <m/>
    <x v="0"/>
    <x v="14"/>
    <n v="106814476"/>
    <n v="3049255"/>
    <n v="3049255"/>
    <s v="US GOVT FORT SAM HOUSTON GAS"/>
    <s v="3370 FSHWW WHITE RD #1HP"/>
    <m/>
    <m/>
    <n v="1095.8"/>
    <n v="786.23"/>
    <n v="784.28"/>
    <n v="810.58"/>
    <n v="874.95"/>
    <n v="718.03"/>
    <n v="708.41"/>
    <n v="958.99"/>
    <n v="847.32"/>
    <x v="455"/>
    <n v="812.5"/>
    <x v="453"/>
    <n v="856.43"/>
    <n v="837.76"/>
    <n v="799.96"/>
    <n v="841.53"/>
    <n v="888.44"/>
  </r>
  <r>
    <x v="581"/>
    <m/>
    <x v="0"/>
    <x v="14"/>
    <n v="106814476"/>
    <n v="3049246"/>
    <n v="3049246"/>
    <s v="US GOVT FORT SAM HOUSTON GAS"/>
    <s v="3370 FSHWW WHITE RD #2HP"/>
    <m/>
    <m/>
    <n v="1109.69"/>
    <n v="820.93"/>
    <n v="698.26"/>
    <n v="720.79"/>
    <n v="864.53"/>
    <n v="683.94"/>
    <n v="779.85"/>
    <n v="961.57"/>
    <n v="766.47"/>
    <x v="456"/>
    <n v="939.15"/>
    <x v="454"/>
    <n v="791.1"/>
    <n v="818.63"/>
    <n v="775.58"/>
    <n v="919.95"/>
    <n v="1013.39"/>
  </r>
  <r>
    <x v="582"/>
    <m/>
    <x v="0"/>
    <x v="14"/>
    <n v="106814476"/>
    <n v="3049264"/>
    <n v="3049264"/>
    <s v="US GOVT FORT SAM HOUSTON GAS"/>
    <s v="3098 FSHHARDEE RD"/>
    <m/>
    <m/>
    <n v="1756.62"/>
    <n v="2175.86"/>
    <n v="1530.33"/>
    <n v="2087.15"/>
    <n v="2059.02"/>
    <n v="1487.93"/>
    <n v="1663.07"/>
    <n v="1773.26"/>
    <n v="1778.66"/>
    <x v="457"/>
    <n v="1674.34"/>
    <x v="455"/>
    <n v="1883.72"/>
    <n v="2613.4499999999998"/>
    <n v="2069.13"/>
    <n v="1400.88"/>
    <n v="2256.6999999999998"/>
  </r>
  <r>
    <x v="583"/>
    <m/>
    <x v="0"/>
    <x v="14"/>
    <n v="106814476"/>
    <n v="3081858"/>
    <n v="3081858"/>
    <s v="US GOVT FORT SAM HOUSTON GAS"/>
    <s v="2000 FSHE INFANTRY POST RD #HP"/>
    <m/>
    <m/>
    <n v="1702.52"/>
    <n v="2581.88"/>
    <n v="1653.55"/>
    <n v="1328.65"/>
    <n v="1558.55"/>
    <n v="903.69"/>
    <n v="814.99"/>
    <n v="657.1"/>
    <n v="325.3"/>
    <x v="458"/>
    <n v="288.81"/>
    <x v="456"/>
    <n v="586.72"/>
    <n v="737.61"/>
    <n v="491.29"/>
    <n v="406.55"/>
    <n v="379.48"/>
  </r>
  <r>
    <x v="584"/>
    <m/>
    <x v="0"/>
    <x v="14"/>
    <n v="106814476"/>
    <n v="3049274"/>
    <n v="3049274"/>
    <s v="US GOVT FORT SAM HOUSTON GAS"/>
    <s v="3659 FSHWILLIAMS RD #HP"/>
    <m/>
    <m/>
    <n v="379.43"/>
    <n v="682.1"/>
    <n v="432.9"/>
    <n v="349.81"/>
    <n v="188.1"/>
    <n v="239.73"/>
    <n v="249.8"/>
    <n v="229.69"/>
    <n v="250.18"/>
    <x v="459"/>
    <n v="373.66"/>
    <x v="457"/>
    <n v="412.91"/>
    <n v="475.98"/>
    <n v="398.51"/>
    <n v="345.89"/>
    <n v="326.2"/>
  </r>
  <r>
    <x v="585"/>
    <m/>
    <x v="0"/>
    <x v="14"/>
    <n v="106814476"/>
    <n v="3047061"/>
    <n v="3047061"/>
    <s v="US GOVT FORT SAM HOUSTON GAS"/>
    <s v="2392 FSHINFANTRY POST RD #HP"/>
    <m/>
    <m/>
    <n v="628.70000000000005"/>
    <n v="657.87"/>
    <n v="431.07"/>
    <n v="524.66999999999996"/>
    <n v="421.4"/>
    <n v="212.46"/>
    <n v="165.11"/>
    <n v="171.12"/>
    <n v="101.22"/>
    <x v="460"/>
    <n v="12.08"/>
    <x v="458"/>
    <n v="342.19"/>
    <n v="385.39"/>
    <n v="283.73"/>
    <n v="378.37"/>
    <n v="399.69"/>
  </r>
  <r>
    <x v="586"/>
    <m/>
    <x v="0"/>
    <x v="14"/>
    <n v="106814476"/>
    <n v="3054564"/>
    <n v="3054564"/>
    <s v="US GOVT FORT SAM HOUSTON GAS"/>
    <s v="2405 FSHGUN SHED #HP"/>
    <m/>
    <m/>
    <n v="1698.87"/>
    <n v="2508.5300000000002"/>
    <n v="1449.2"/>
    <n v="1371.77"/>
    <n v="1046.3399999999999"/>
    <n v="446.37"/>
    <n v="720.51"/>
    <n v="892.69"/>
    <n v="514.37"/>
    <x v="461"/>
    <n v="738.41"/>
    <x v="459"/>
    <n v="1584.04"/>
    <n v="1961.91"/>
    <n v="1450.61"/>
    <n v="668.15"/>
    <n v="734.71"/>
  </r>
  <r>
    <x v="587"/>
    <m/>
    <x v="0"/>
    <x v="14"/>
    <n v="106814476"/>
    <n v="3054631"/>
    <n v="3054631"/>
    <s v="US GOVT FORT SAM HOUSTON GAS"/>
    <s v="3880 FSHWILLIAMS RD #1HP"/>
    <m/>
    <m/>
    <n v="714.96"/>
    <n v="796.05"/>
    <n v="570.77"/>
    <n v="602.64"/>
    <n v="779.81"/>
    <n v="564.89"/>
    <n v="612.19000000000005"/>
    <n v="755.59"/>
    <n v="623.23"/>
    <x v="462"/>
    <n v="566.79999999999995"/>
    <x v="460"/>
    <n v="692.21"/>
    <n v="653.77"/>
    <n v="675.66"/>
    <n v="603.82000000000005"/>
    <n v="720.02"/>
  </r>
  <r>
    <x v="588"/>
    <m/>
    <x v="0"/>
    <x v="14"/>
    <n v="106814476"/>
    <n v="3054634"/>
    <n v="3054634"/>
    <s v="US GOVT FORT SAM HOUSTON GAS"/>
    <s v="3880 FSHWILLIAMS RD #2HP"/>
    <m/>
    <m/>
    <n v="555.6"/>
    <n v="598.92999999999995"/>
    <n v="575.65"/>
    <n v="579.01"/>
    <n v="678.15"/>
    <n v="444.79"/>
    <n v="438.2"/>
    <n v="450.48"/>
    <n v="388.96"/>
    <x v="463"/>
    <n v="509.18"/>
    <x v="461"/>
    <n v="625.08000000000004"/>
    <n v="475.42"/>
    <n v="561.47"/>
    <n v="492.93"/>
    <n v="558.32000000000005"/>
  </r>
  <r>
    <x v="589"/>
    <m/>
    <x v="0"/>
    <x v="14"/>
    <n v="106814476"/>
    <s v="1-935551"/>
    <s v="1-935551"/>
    <s v="US GOVT FORT SAM HOUSTON GAS"/>
    <s v="3228 FSHSCHOFIELD RD #HP"/>
    <m/>
    <m/>
    <n v="921.09"/>
    <n v="1199.45"/>
    <n v="811.12"/>
    <n v="860.79"/>
    <n v="879.52"/>
    <n v="488.32"/>
    <n v="513.66999999999996"/>
    <n v="464.64"/>
    <n v="261.64"/>
    <x v="464"/>
    <n v="380.63"/>
    <x v="462"/>
    <n v="676.63"/>
    <n v="913.15"/>
    <n v="780.33"/>
    <n v="639.35"/>
    <n v="636.11"/>
  </r>
  <r>
    <x v="590"/>
    <m/>
    <x v="0"/>
    <x v="14"/>
    <n v="106814476"/>
    <n v="3048834"/>
    <n v="3048834"/>
    <s v="US GOVT FORT SAM HOUSTON GAS"/>
    <s v="3890 FSH WILLIAMS RD #IP"/>
    <m/>
    <m/>
    <n v="92.88"/>
    <n v="1136.58"/>
    <n v="386.54"/>
    <n v="65.67"/>
    <n v="9.5500000000000007"/>
    <n v="10.55"/>
    <n v="9.5500000000000007"/>
    <n v="9.5500000000000007"/>
    <n v="9.5500000000000007"/>
    <x v="190"/>
    <n v="9.5500000000000007"/>
    <x v="182"/>
    <n v="9.5500000000000007"/>
    <n v="15.74"/>
    <n v="9.5500000000000007"/>
    <n v="9.5500000000000007"/>
    <n v="9.5500000000000007"/>
  </r>
  <r>
    <x v="591"/>
    <m/>
    <x v="0"/>
    <x v="14"/>
    <n v="106814476"/>
    <n v="3054632"/>
    <n v="3054632"/>
    <s v="US GOVT FORT SAM HOUSTON GAS"/>
    <s v="3750 FSHWILLIAMS RD #1HP"/>
    <m/>
    <m/>
    <n v="1000.77"/>
    <n v="930.95"/>
    <n v="750.11"/>
    <n v="758.6"/>
    <n v="971.4"/>
    <n v="676.6"/>
    <n v="835.73"/>
    <n v="948.69"/>
    <n v="746.1"/>
    <x v="465"/>
    <n v="871.39"/>
    <x v="463"/>
    <n v="665.24"/>
    <n v="544.62"/>
    <n v="864.79"/>
    <n v="994.08"/>
    <n v="620.79999999999995"/>
  </r>
  <r>
    <x v="592"/>
    <m/>
    <x v="0"/>
    <x v="14"/>
    <n v="106814476"/>
    <n v="3060394"/>
    <n v="3060394"/>
    <s v="US GOVT FORT SAM HOUSTON GAS"/>
    <s v="3820 FSHWILLIAMS RD #HP"/>
    <m/>
    <m/>
    <n v="38.79"/>
    <n v="40.98"/>
    <n v="33.340000000000003"/>
    <n v="38.5"/>
    <n v="38.22"/>
    <n v="19.47"/>
    <n v="11.28"/>
    <n v="10.19"/>
    <n v="9.5500000000000007"/>
    <x v="188"/>
    <n v="9.5500000000000007"/>
    <x v="182"/>
    <n v="16.14"/>
    <n v="20.239999999999998"/>
    <n v="13.71"/>
    <n v="23.64"/>
    <n v="9.5500000000000007"/>
  </r>
  <r>
    <x v="593"/>
    <m/>
    <x v="0"/>
    <x v="14"/>
    <n v="106814476"/>
    <n v="3049188"/>
    <n v="3049188"/>
    <s v="US GOVT FORT SAM HOUSTON GAS"/>
    <s v="2377 FSHJESSUP RD"/>
    <m/>
    <m/>
    <n v="706.91"/>
    <n v="396.58"/>
    <n v="523.19000000000005"/>
    <n v="331.5"/>
    <n v="304.10000000000002"/>
    <n v="246.55"/>
    <n v="248.07"/>
    <n v="348.77"/>
    <n v="266.74"/>
    <x v="466"/>
    <n v="274.24"/>
    <x v="464"/>
    <n v="349.38"/>
    <n v="355.57"/>
    <n v="438.95"/>
    <n v="413.29"/>
    <n v="421.13"/>
  </r>
  <r>
    <x v="594"/>
    <m/>
    <x v="0"/>
    <x v="14"/>
    <n v="106814476"/>
    <s v="1-005921"/>
    <s v="1-005921"/>
    <s v="US GOVT FORT SAM HOUSTON GAS"/>
    <s v="3929 FSHOKUBO"/>
    <m/>
    <m/>
    <n v="485.42"/>
    <n v="382.17"/>
    <n v="353.6"/>
    <n v="209.81"/>
    <n v="215.47"/>
    <n v="231.87"/>
    <n v="222.72"/>
    <n v="225.83"/>
    <n v="144.51"/>
    <x v="467"/>
    <n v="14.62"/>
    <x v="465"/>
    <n v="400.93"/>
    <n v="176.09"/>
    <n v="436.57"/>
    <n v="403.48"/>
    <n v="356.21"/>
  </r>
  <r>
    <x v="595"/>
    <m/>
    <x v="0"/>
    <x v="14"/>
    <n v="106814476"/>
    <n v="3054620"/>
    <n v="3054620"/>
    <s v="US GOVT FORT SAM HOUSTON GAS"/>
    <s v="2130 FSHWILSON ST #HP"/>
    <m/>
    <m/>
    <n v="299.75"/>
    <n v="377.59"/>
    <n v="261.49"/>
    <n v="264.14999999999998"/>
    <n v="409.67"/>
    <n v="70.34"/>
    <n v="197.37"/>
    <n v="234.84"/>
    <n v="494"/>
    <x v="468"/>
    <n v="516.78"/>
    <x v="466"/>
    <n v="399.13"/>
    <n v="608.76"/>
    <n v="617.37"/>
    <n v="1006.33"/>
    <n v="596.29999999999995"/>
  </r>
  <r>
    <x v="596"/>
    <m/>
    <x v="0"/>
    <x v="14"/>
    <n v="106814476"/>
    <n v="3048712"/>
    <n v="3048712"/>
    <s v="US GOVT FORT SAM HOUSTON GAS"/>
    <s v="2080 FSHWILSON ST #HP"/>
    <m/>
    <m/>
    <n v="305.60000000000002"/>
    <n v="348.77"/>
    <n v="242.58"/>
    <n v="239.34"/>
    <n v="223.95"/>
    <n v="90.79"/>
    <n v="162.22999999999999"/>
    <n v="245.14"/>
    <n v="189.71"/>
    <x v="469"/>
    <n v="260.31"/>
    <x v="467"/>
    <n v="384.74"/>
    <n v="424.22"/>
    <n v="314.06"/>
    <n v="275.44"/>
    <n v="284.55"/>
  </r>
  <r>
    <x v="597"/>
    <m/>
    <x v="0"/>
    <x v="14"/>
    <n v="106814476"/>
    <n v="3063059"/>
    <n v="3063059"/>
    <s v="US GOVT FORT SAM HOUSTON GAS"/>
    <s v="2450 FSHSTANLEY RD"/>
    <m/>
    <m/>
    <n v="9.5500000000000007"/>
    <n v="9.5500000000000007"/>
    <n v="9.5500000000000007"/>
    <n v="9.5500000000000007"/>
    <n v="9.5500000000000007"/>
    <n v="10.55"/>
    <n v="9.5500000000000007"/>
    <n v="9.5500000000000007"/>
    <n v="9.5500000000000007"/>
    <x v="190"/>
    <n v="12.08"/>
    <x v="74"/>
    <n v="14.34"/>
    <n v="14.05"/>
    <n v="11.93"/>
    <n v="12"/>
    <n v="13.22"/>
  </r>
  <r>
    <x v="598"/>
    <m/>
    <x v="0"/>
    <x v="13"/>
    <n v="106814475"/>
    <n v="4326678"/>
    <n v="6207286"/>
    <s v="US GOVT FORT SAM HOUSTON ELECTRIC"/>
    <s v="4115 FSHBINZ ENGLEMAN RD #LCT"/>
    <m/>
    <m/>
    <n v="7500.06"/>
    <n v="8299.5400000000009"/>
    <n v="7404.51"/>
    <n v="7977.06"/>
    <n v="9198.57"/>
    <n v="8688.5300000000007"/>
    <n v="9988.68"/>
    <n v="10367.209999999999"/>
    <n v="9467.6999999999989"/>
    <x v="470"/>
    <n v="9027.07"/>
    <x v="468"/>
    <n v="9036.81"/>
    <n v="8972.7999999999993"/>
    <n v="7886.6799999999994"/>
    <n v="7996.5999999999995"/>
    <n v="8420.5300000000007"/>
  </r>
  <r>
    <x v="599"/>
    <m/>
    <x v="0"/>
    <x v="13"/>
    <n v="106814475"/>
    <n v="4326369"/>
    <n v="6207859"/>
    <s v="US GOVT FORT SAM HOUSTON ELECTRIC"/>
    <s v="1002 FSHGORGAS CIR #1"/>
    <m/>
    <m/>
    <n v="5077.28"/>
    <n v="5115.7299999999996"/>
    <n v="4911.1899999999996"/>
    <n v="5187.51"/>
    <n v="7123.19"/>
    <n v="8259.48"/>
    <n v="11217.949999999999"/>
    <n v="12386.93"/>
    <n v="12466.9"/>
    <x v="471"/>
    <n v="6612.95"/>
    <x v="469"/>
    <n v="5916.96"/>
    <n v="6102.9699999999993"/>
    <n v="5875.19"/>
    <n v="6625.98"/>
    <n v="6861.36"/>
  </r>
  <r>
    <x v="600"/>
    <m/>
    <x v="0"/>
    <x v="13"/>
    <n v="106814475"/>
    <n v="4028141"/>
    <n v="6207861"/>
    <s v="US GOVT FORT SAM HOUSTON ELECTRIC"/>
    <s v="1002 FSHGORGAS CIR #2"/>
    <m/>
    <m/>
    <n v="3039.73"/>
    <n v="3513.4"/>
    <n v="3093.92"/>
    <n v="3243.75"/>
    <n v="3791.08"/>
    <n v="3859.43"/>
    <n v="4548.1799999999994"/>
    <n v="5059.9699999999993"/>
    <n v="4838.67"/>
    <x v="472"/>
    <n v="5868.87"/>
    <x v="470"/>
    <n v="4604.8"/>
    <n v="4230.7299999999996"/>
    <n v="3147.5099999999998"/>
    <n v="3357.31"/>
    <n v="3692.9599999999996"/>
  </r>
  <r>
    <x v="601"/>
    <m/>
    <x v="0"/>
    <x v="13"/>
    <n v="106814475"/>
    <n v="4060654"/>
    <n v="6207371"/>
    <s v="US GOVT FORT SAM HOUSTON ELECTRIC"/>
    <s v="1026 FSHGORGAS CIR"/>
    <m/>
    <m/>
    <n v="1757.96"/>
    <n v="1980.01"/>
    <n v="2093.4499999999998"/>
    <n v="2311.92"/>
    <n v="2201.5700000000002"/>
    <n v="2450.35"/>
    <n v="3080.5"/>
    <n v="3276.4599999999996"/>
    <n v="3315.22"/>
    <x v="473"/>
    <n v="3428.45"/>
    <x v="471"/>
    <n v="2785.41"/>
    <n v="2895.8199999999997"/>
    <n v="2786.2"/>
    <n v="3120.31"/>
    <n v="2948.7999999999997"/>
  </r>
  <r>
    <x v="602"/>
    <m/>
    <x v="0"/>
    <x v="13"/>
    <n v="106814475"/>
    <n v="4060602"/>
    <n v="6207897"/>
    <s v="US GOVT FORT SAM HOUSTON ELECTRIC"/>
    <s v="16 FSHSTAFF POST RD #2"/>
    <m/>
    <m/>
    <n v="3626.99"/>
    <n v="3982.25"/>
    <n v="3776.05"/>
    <n v="3868.79"/>
    <n v="4995.37"/>
    <n v="5846.24"/>
    <n v="6203.71"/>
    <n v="7135.73"/>
    <n v="7136.54"/>
    <x v="474"/>
    <n v="5623.8899999999994"/>
    <x v="472"/>
    <n v="4248.88"/>
    <n v="4314.54"/>
    <n v="3909.9599999999996"/>
    <n v="4273.3099999999995"/>
    <n v="4570.91"/>
  </r>
  <r>
    <x v="603"/>
    <m/>
    <x v="0"/>
    <x v="13"/>
    <n v="106814475"/>
    <n v="4273879"/>
    <n v="4273879"/>
    <s v="US GOVT FORT SAM HOUSTON ELECTRIC"/>
    <s v="902 FSHHARNEY RD"/>
    <m/>
    <m/>
    <n v="3804.26"/>
    <n v="3790.86"/>
    <n v="3676.23"/>
    <n v="3795.31"/>
    <n v="4749.58"/>
    <n v="4630.24"/>
    <n v="4930.41"/>
    <n v="5264.0599999999995"/>
    <n v="4946.33"/>
    <x v="475"/>
    <n v="3941.4199999999996"/>
    <x v="473"/>
    <n v="3947.0499999999997"/>
    <n v="3825.47"/>
    <n v="3539.37"/>
    <n v="3710.3599999999997"/>
    <n v="4079.7099999999996"/>
  </r>
  <r>
    <x v="604"/>
    <m/>
    <x v="0"/>
    <x v="13"/>
    <n v="106814475"/>
    <n v="4408595"/>
    <n v="6207831"/>
    <s v="US GOVT FORT SAM HOUSTON ELECTRIC"/>
    <s v="915 FSHSCOTT RD"/>
    <m/>
    <m/>
    <n v="4744.4399999999996"/>
    <n v="5193.2700000000004"/>
    <n v="4557.0600000000004"/>
    <n v="4912.51"/>
    <n v="6102.89"/>
    <n v="6299.39"/>
    <n v="5517.74"/>
    <n v="1772.47"/>
    <n v="1728.78"/>
    <x v="476"/>
    <n v="1596.8700000000001"/>
    <x v="474"/>
    <n v="1689.1"/>
    <n v="1977.83"/>
    <n v="2630.41"/>
    <n v="1488.86"/>
    <m/>
  </r>
  <r>
    <x v="605"/>
    <m/>
    <x v="0"/>
    <x v="13"/>
    <n v="106814475"/>
    <n v="4028069"/>
    <n v="6207833"/>
    <s v="US GOVT FORT SAM HOUSTON ELECTRIC"/>
    <s v="930 FSHSCOTT RD"/>
    <m/>
    <m/>
    <n v="4628.12"/>
    <n v="4949.6899999999996"/>
    <n v="4425.47"/>
    <n v="4880.07"/>
    <n v="5857.49"/>
    <n v="6255.08"/>
    <n v="7763.7"/>
    <n v="8437.33"/>
    <n v="8293.4"/>
    <x v="477"/>
    <n v="6097.57"/>
    <x v="475"/>
    <n v="5130.83"/>
    <n v="4933.0999999999995"/>
    <n v="4596.6099999999997"/>
    <n v="4941.6399999999994"/>
    <n v="5500.07"/>
  </r>
  <r>
    <x v="606"/>
    <m/>
    <x v="0"/>
    <x v="13"/>
    <n v="106814475"/>
    <n v="4028322"/>
    <n v="6207048"/>
    <s v="US GOVT FORT SAM HOUSTON ELECTRIC"/>
    <s v="1029 FSHGORGAS CIR #1"/>
    <m/>
    <m/>
    <n v="5014.1000000000004"/>
    <n v="4888.62"/>
    <n v="5638.05"/>
    <n v="5879.48"/>
    <n v="7290.42"/>
    <n v="6709.01"/>
    <n v="6875.38"/>
    <n v="7572.96"/>
    <n v="7056.26"/>
    <x v="478"/>
    <n v="5940.9"/>
    <x v="476"/>
    <n v="5791.86"/>
    <n v="6027.3499999999995"/>
    <n v="5324.62"/>
    <n v="5506.26"/>
    <n v="5805.8899999999994"/>
  </r>
  <r>
    <x v="607"/>
    <m/>
    <x v="0"/>
    <x v="13"/>
    <n v="106814475"/>
    <n v="4060688"/>
    <n v="6207848"/>
    <s v="US GOVT FORT SAM HOUSTON ELECTRIC"/>
    <s v="1046 FSHGORGAS CIR"/>
    <m/>
    <m/>
    <n v="5165.8599999999997"/>
    <n v="5370.83"/>
    <n v="4982.74"/>
    <m/>
    <n v="6884.15"/>
    <n v="7588.13"/>
    <n v="8362.2899999999991"/>
    <n v="9227.56"/>
    <n v="9312.27"/>
    <x v="479"/>
    <n v="6911.42"/>
    <x v="477"/>
    <n v="5444.4299999999994"/>
    <n v="5465.84"/>
    <n v="4802.7699999999995"/>
    <n v="5550.57"/>
    <n v="6249.96"/>
  </r>
  <r>
    <x v="608"/>
    <m/>
    <x v="0"/>
    <x v="13"/>
    <n v="106814475"/>
    <n v="4088810"/>
    <n v="6207863"/>
    <s v="US GOVT FORT SAM HOUSTON ELECTRIC"/>
    <s v="133 FSHSTANLEY RD"/>
    <m/>
    <m/>
    <n v="1921.24"/>
    <n v="1403.67"/>
    <n v="2480.89"/>
    <n v="2103.6799999999998"/>
    <n v="2406.4899999999998"/>
    <n v="2458"/>
    <n v="3280.2"/>
    <n v="2680.1299999999997"/>
    <n v="3071.2799999999997"/>
    <x v="480"/>
    <n v="2300.9399999999996"/>
    <x v="478"/>
    <n v="2087.9799999999996"/>
    <n v="2123.25"/>
    <n v="2015.91"/>
    <n v="1902.66"/>
    <n v="1928.69"/>
  </r>
  <r>
    <x v="609"/>
    <m/>
    <x v="0"/>
    <x v="13"/>
    <n v="106814475"/>
    <n v="4269444"/>
    <n v="4269444"/>
    <s v="US GOVT FORT SAM HOUSTON ELECTRIC"/>
    <s v="1350 FSHMCGEE RD"/>
    <m/>
    <m/>
    <n v="10460.23"/>
    <n v="11258.04"/>
    <n v="10811.17"/>
    <n v="11359.79"/>
    <n v="13011.01"/>
    <n v="11339.08"/>
    <n v="13529.39"/>
    <n v="12680.46"/>
    <n v="11773.9"/>
    <x v="481"/>
    <n v="10500.44"/>
    <x v="479"/>
    <n v="12522.26"/>
    <n v="12221.25"/>
    <n v="10854.98"/>
    <n v="11657.199999999999"/>
    <n v="12359.02"/>
  </r>
  <r>
    <x v="610"/>
    <m/>
    <x v="0"/>
    <x v="13"/>
    <n v="106814475"/>
    <n v="4584747"/>
    <n v="6207426"/>
    <s v="US GOVT FORT SAM HOUSTON ELECTRIC"/>
    <s v="1374 FSHN WW WHITE RD"/>
    <m/>
    <m/>
    <n v="6672.34"/>
    <n v="3977.48"/>
    <n v="6537.07"/>
    <m/>
    <n v="7089.21"/>
    <n v="6437.85"/>
    <n v="7961.5599999999995"/>
    <n v="8165.1799999999994"/>
    <n v="7518.16"/>
    <x v="482"/>
    <n v="6842.75"/>
    <x v="480"/>
    <n v="6719.32"/>
    <n v="6897.04"/>
    <n v="6754.83"/>
    <n v="6664.0999999999995"/>
    <n v="7232.69"/>
  </r>
  <r>
    <x v="611"/>
    <m/>
    <x v="0"/>
    <x v="13"/>
    <n v="106814475"/>
    <n v="4584746"/>
    <n v="6207425"/>
    <s v="US GOVT FORT SAM HOUSTON ELECTRIC"/>
    <s v="1375 FSHN WW WHITE RD"/>
    <m/>
    <m/>
    <n v="4650.3100000000004"/>
    <n v="5116.01"/>
    <n v="7219.87"/>
    <n v="7315.97"/>
    <n v="8025.06"/>
    <n v="7424.99"/>
    <n v="8583.15"/>
    <n v="8175.74"/>
    <n v="7868.67"/>
    <x v="483"/>
    <n v="7031.9299999999994"/>
    <x v="481"/>
    <n v="7938.2699999999995"/>
    <n v="7362.75"/>
    <n v="6851.55"/>
    <n v="6672.16"/>
    <n v="7289.11"/>
  </r>
  <r>
    <x v="612"/>
    <m/>
    <x v="0"/>
    <x v="13"/>
    <n v="106814475"/>
    <n v="4221355"/>
    <n v="4221355"/>
    <s v="US GOVT FORT SAM HOUSTON ELECTRIC"/>
    <s v="1377 FSHWOMACK RD #1"/>
    <m/>
    <m/>
    <n v="2337"/>
    <n v="2482.77"/>
    <n v="2488.2399999999998"/>
    <n v="1970.61"/>
    <n v="1996.03"/>
    <n v="1969.53"/>
    <n v="2399.5499999999997"/>
    <n v="2476.2199999999998"/>
    <n v="2318.64"/>
    <x v="484"/>
    <n v="1540.74"/>
    <x v="482"/>
    <n v="1622.45"/>
    <n v="1693.79"/>
    <n v="1583.22"/>
    <n v="817.96"/>
    <n v="862.99"/>
  </r>
  <r>
    <x v="613"/>
    <m/>
    <x v="0"/>
    <x v="13"/>
    <n v="106814475"/>
    <n v="4273866"/>
    <n v="4273866"/>
    <s v="US GOVT FORT SAM HOUSTON ELECTRIC"/>
    <s v="1377 FSHWOMACK RD #2"/>
    <m/>
    <m/>
    <n v="6636.94"/>
    <n v="4864.97"/>
    <n v="7523.51"/>
    <n v="5028.63"/>
    <n v="9633.25"/>
    <n v="9733.7099999999991"/>
    <n v="11683.43"/>
    <n v="13396"/>
    <n v="13590.75"/>
    <x v="485"/>
    <n v="8725.2099999999991"/>
    <x v="483"/>
    <n v="8032.4699999999993"/>
    <n v="7738.6799999999994"/>
    <n v="8091.49"/>
    <n v="10460.32"/>
    <n v="10549.81"/>
  </r>
  <r>
    <x v="614"/>
    <m/>
    <x v="0"/>
    <x v="13"/>
    <n v="106814475"/>
    <n v="4356519"/>
    <n v="4356519"/>
    <s v="US GOVT FORT SAM HOUSTON ELECTRIC"/>
    <s v="1377 FSHWOMACK RD #3"/>
    <m/>
    <m/>
    <n v="8616.86"/>
    <n v="7926.71"/>
    <n v="10897.67"/>
    <n v="10545.19"/>
    <n v="17780.05"/>
    <n v="15506.19"/>
    <n v="20510.52"/>
    <n v="20743.11"/>
    <n v="23997.940000000002"/>
    <x v="486"/>
    <n v="17286.210000000003"/>
    <x v="484"/>
    <n v="5938.92"/>
    <n v="6099.61"/>
    <n v="5806.33"/>
    <n v="5750.3"/>
    <n v="8616.76"/>
  </r>
  <r>
    <x v="615"/>
    <m/>
    <x v="0"/>
    <x v="13"/>
    <n v="106814475"/>
    <n v="4294096"/>
    <n v="6207865"/>
    <s v="US GOVT FORT SAM HOUSTON ELECTRIC"/>
    <s v="1397 FSHGARDEN AVE #1"/>
    <m/>
    <m/>
    <n v="3493.93"/>
    <n v="3206.99"/>
    <n v="2752.65"/>
    <n v="2860.53"/>
    <n v="4053.96"/>
    <n v="3948.82"/>
    <n v="4489.6399999999994"/>
    <n v="4863.3899999999994"/>
    <n v="4803.09"/>
    <x v="487"/>
    <n v="3547.64"/>
    <x v="485"/>
    <n v="3049.7299999999996"/>
    <n v="2705.04"/>
    <n v="2647.4399999999996"/>
    <n v="3220.58"/>
    <n v="3129.56"/>
  </r>
  <r>
    <x v="616"/>
    <m/>
    <x v="0"/>
    <x v="13"/>
    <n v="106814475"/>
    <n v="4584793"/>
    <n v="6207270"/>
    <s v="US GOVT FORT SAM HOUSTON ELECTRIC"/>
    <s v="1520 FSHBOWLEY RD"/>
    <m/>
    <m/>
    <n v="3630.05"/>
    <n v="3591.57"/>
    <n v="5883.11"/>
    <n v="6251.49"/>
    <n v="7123.19"/>
    <n v="7014.47"/>
    <n v="8201.18"/>
    <n v="9008.619999999999"/>
    <n v="10254.299999999999"/>
    <x v="488"/>
    <n v="7394.23"/>
    <x v="486"/>
    <n v="6741.1399999999994"/>
    <n v="7012.3"/>
    <n v="6298.5"/>
    <n v="6689.0199999999995"/>
    <n v="7022.8899999999994"/>
  </r>
  <r>
    <x v="617"/>
    <m/>
    <x v="0"/>
    <x v="13"/>
    <n v="106814475"/>
    <n v="4060648"/>
    <n v="6207872"/>
    <s v="US GOVT FORT SAM HOUSTON ELECTRIC"/>
    <s v="16 FSHSTAFF POST RD #4"/>
    <m/>
    <m/>
    <n v="6329.2"/>
    <n v="8032.19"/>
    <n v="6590.82"/>
    <n v="7043.9"/>
    <n v="7737.47"/>
    <n v="7660.24"/>
    <n v="8584.0499999999993"/>
    <n v="9353.17"/>
    <n v="9427.94"/>
    <x v="489"/>
    <n v="7264.8899999999994"/>
    <x v="487"/>
    <n v="6257.51"/>
    <n v="6696.16"/>
    <n v="5575.8099999999995"/>
    <n v="5941.16"/>
    <n v="6246.51"/>
  </r>
  <r>
    <x v="618"/>
    <m/>
    <x v="0"/>
    <x v="13"/>
    <n v="106814475"/>
    <n v="4375783"/>
    <n v="6207829"/>
    <s v="US GOVT FORT SAM HOUSTON ELECTRIC"/>
    <s v="2003 FSHBUCK RD #2LCT"/>
    <m/>
    <m/>
    <n v="3252.48"/>
    <n v="1447.88"/>
    <n v="2183.98"/>
    <n v="2798.1"/>
    <n v="3895.89"/>
    <n v="4554.17"/>
    <n v="5267.36"/>
    <n v="5952.51"/>
    <n v="5597.99"/>
    <x v="490"/>
    <n v="4266.91"/>
    <x v="488"/>
    <n v="2335.12"/>
    <n v="2455.39"/>
    <n v="2381.33"/>
    <n v="2935.47"/>
    <n v="3618.8199999999997"/>
  </r>
  <r>
    <x v="619"/>
    <m/>
    <x v="0"/>
    <x v="13"/>
    <n v="106814475"/>
    <n v="4028078"/>
    <n v="6207328"/>
    <s v="US GOVT FORT SAM HOUSTON ELECTRIC"/>
    <s v="2194 FSHPINE ST"/>
    <m/>
    <m/>
    <n v="5942.13"/>
    <n v="6861.08"/>
    <n v="6190.78"/>
    <n v="6322.26"/>
    <n v="7216.89"/>
    <n v="7385.62"/>
    <n v="7671.0199999999995"/>
    <n v="8514.65"/>
    <n v="8863.66"/>
    <x v="491"/>
    <n v="7224.1799999999994"/>
    <x v="489"/>
    <n v="7517.44"/>
    <n v="7431.79"/>
    <n v="4052.93"/>
    <n v="6490.61"/>
    <n v="6152.09"/>
  </r>
  <r>
    <x v="620"/>
    <m/>
    <x v="0"/>
    <x v="13"/>
    <n v="106814475"/>
    <n v="4060696"/>
    <n v="6207348"/>
    <s v="US GOVT FORT SAM HOUSTON ELECTRIC"/>
    <s v="2265 FSHWILSON ST #2"/>
    <m/>
    <m/>
    <n v="10585"/>
    <n v="12456.75"/>
    <n v="12026.33"/>
    <n v="12249.17"/>
    <n v="17893.37"/>
    <n v="14988.35"/>
    <n v="20881.800000000003"/>
    <n v="23144.34"/>
    <n v="21055.640000000003"/>
    <x v="492"/>
    <n v="11094.97"/>
    <x v="490"/>
    <n v="12341.25"/>
    <n v="11960.41"/>
    <n v="11053.63"/>
    <n v="11771.96"/>
    <n v="12228.27"/>
  </r>
  <r>
    <x v="621"/>
    <m/>
    <x v="0"/>
    <x v="13"/>
    <n v="106814475"/>
    <n v="4328240"/>
    <n v="4328240"/>
    <s v="US GOVT FORT SAM HOUSTON ELECTRIC"/>
    <s v="2273 FSHSTANLEY RD"/>
    <m/>
    <m/>
    <n v="6870.82"/>
    <n v="7652.84"/>
    <n v="6725.43"/>
    <m/>
    <n v="8143.31"/>
    <n v="7595.62"/>
    <n v="8676.0399999999991"/>
    <n v="8474.1999999999989"/>
    <n v="7916.5999999999995"/>
    <x v="493"/>
    <n v="7199.29"/>
    <x v="491"/>
    <n v="7040.6799999999994"/>
    <n v="7088.04"/>
    <n v="6156.57"/>
    <n v="6724.48"/>
    <n v="7400.21"/>
  </r>
  <r>
    <x v="622"/>
    <m/>
    <x v="0"/>
    <x v="13"/>
    <n v="106814475"/>
    <n v="4028131"/>
    <n v="6207877"/>
    <s v="US GOVT FORT SAM HOUSTON ELECTRIC"/>
    <s v="272 FSHWILSON ST"/>
    <m/>
    <m/>
    <n v="7457.7"/>
    <n v="9091.44"/>
    <n v="6980.4"/>
    <n v="7682.17"/>
    <n v="9222.51"/>
    <n v="9550.7800000000007"/>
    <n v="11230.74"/>
    <n v="12669.36"/>
    <n v="13291.1"/>
    <x v="494"/>
    <n v="9817.15"/>
    <x v="492"/>
    <n v="7629.84"/>
    <n v="8805.7800000000007"/>
    <n v="7209.2"/>
    <n v="7862"/>
    <n v="8557.2099999999991"/>
  </r>
  <r>
    <x v="623"/>
    <m/>
    <x v="0"/>
    <x v="13"/>
    <n v="106814475"/>
    <n v="4552858"/>
    <n v="6207247"/>
    <s v="US GOVT FORT SAM HOUSTON ELECTRIC"/>
    <s v="2791 FSHSCOTT RD"/>
    <m/>
    <m/>
    <n v="9133.9599999999991"/>
    <n v="10130.02"/>
    <n v="8759.65"/>
    <m/>
    <n v="11590.94"/>
    <n v="11947.2"/>
    <n v="15218.69"/>
    <n v="16698.25"/>
    <n v="15824.4"/>
    <x v="495"/>
    <n v="11549.05"/>
    <x v="493"/>
    <n v="9758.7199999999993"/>
    <n v="9724.81"/>
    <n v="8764.0499999999993"/>
    <n v="9501.1999999999989"/>
    <n v="10175.449999999999"/>
  </r>
  <r>
    <x v="624"/>
    <m/>
    <x v="0"/>
    <x v="13"/>
    <n v="106814475"/>
    <n v="4090636"/>
    <n v="4090636"/>
    <s v="US GOVT FORT SAM HOUSTON ELECTRIC"/>
    <s v="2792 FSHWORTH RD"/>
    <m/>
    <m/>
    <n v="16633.240000000002"/>
    <n v="19104.689999999999"/>
    <n v="17817.669999999998"/>
    <n v="18094.36"/>
    <n v="22295.47"/>
    <n v="21309.97"/>
    <n v="23305.050000000003"/>
    <n v="23511.710000000003"/>
    <n v="23578.66"/>
    <x v="496"/>
    <n v="20495.63"/>
    <x v="494"/>
    <n v="19006.550000000003"/>
    <n v="18483.09"/>
    <n v="16568.230000000003"/>
    <n v="17381.620000000003"/>
    <n v="18687.490000000002"/>
  </r>
  <r>
    <x v="625"/>
    <m/>
    <x v="0"/>
    <x v="13"/>
    <n v="106814475"/>
    <n v="4355963"/>
    <n v="6207377"/>
    <s v="US GOVT FORT SAM HOUSTON ELECTRIC"/>
    <s v="4011 FSHGREELEY RD #2"/>
    <m/>
    <m/>
    <n v="7675.96"/>
    <n v="8429.39"/>
    <n v="7380"/>
    <n v="8384.89"/>
    <n v="9895.41"/>
    <n v="8173.84"/>
    <n v="10993.55"/>
    <n v="11491.76"/>
    <n v="10957.3"/>
    <x v="497"/>
    <n v="8607.07"/>
    <x v="495"/>
    <n v="6935.79"/>
    <n v="6763.66"/>
    <n v="7413.07"/>
    <n v="8754.68"/>
    <n v="9611.57"/>
  </r>
  <r>
    <x v="626"/>
    <m/>
    <x v="0"/>
    <x v="13"/>
    <n v="106814475"/>
    <n v="4089272"/>
    <n v="6207401"/>
    <s v="US GOVT FORT SAM HOUSTON ELECTRIC"/>
    <s v="4055 FSHWILSON ST"/>
    <m/>
    <m/>
    <n v="4364.04"/>
    <n v="5054.2"/>
    <n v="4610.67"/>
    <n v="5433.89"/>
    <n v="6037.01"/>
    <n v="5923.66"/>
    <n v="7039.6399999999994"/>
    <n v="7263.78"/>
    <n v="7168.8"/>
    <x v="498"/>
    <n v="6142.4299999999994"/>
    <x v="496"/>
    <n v="5541.21"/>
    <n v="5525.48"/>
    <n v="4590.9299999999994"/>
    <n v="4331.5999999999995"/>
    <n v="4799.0199999999995"/>
  </r>
  <r>
    <x v="627"/>
    <m/>
    <x v="0"/>
    <x v="13"/>
    <n v="106814475"/>
    <n v="4408700"/>
    <n v="6207410"/>
    <s v="US GOVT FORT SAM HOUSTON ELECTRIC"/>
    <s v="4188 FSH7TH STREET"/>
    <m/>
    <m/>
    <n v="3014.68"/>
    <n v="2870.18"/>
    <n v="2600.92"/>
    <n v="2975.33"/>
    <n v="3659.96"/>
    <n v="4171.17"/>
    <n v="4992.1799999999994"/>
    <n v="4973.99"/>
    <n v="5484.21"/>
    <x v="499"/>
    <n v="3980.56"/>
    <x v="497"/>
    <n v="3183.93"/>
    <n v="3053.9599999999996"/>
    <n v="2719.35"/>
    <n v="3660.3999999999996"/>
    <n v="3409.5899999999997"/>
  </r>
  <r>
    <x v="628"/>
    <m/>
    <x v="0"/>
    <x v="13"/>
    <n v="106814475"/>
    <n v="4375484"/>
    <n v="6207302"/>
    <s v="US GOVT FORT SAM HOUSTON ELECTRIC"/>
    <s v="4196 FSH15TH STREET #1"/>
    <m/>
    <m/>
    <n v="10352.459999999999"/>
    <n v="11276.4"/>
    <n v="10634.18"/>
    <n v="10507.25"/>
    <n v="13572.81"/>
    <n v="14024.26"/>
    <n v="17105.050000000003"/>
    <n v="18033.54"/>
    <n v="17788.09"/>
    <x v="500"/>
    <n v="14143.11"/>
    <x v="498"/>
    <n v="13490.65"/>
    <n v="12343.61"/>
    <n v="10525.25"/>
    <n v="11415.699999999999"/>
    <n v="12963.17"/>
  </r>
  <r>
    <x v="629"/>
    <m/>
    <x v="0"/>
    <x v="13"/>
    <n v="106814475"/>
    <n v="4326481"/>
    <n v="6207381"/>
    <s v="US GOVT FORT SAM HOUSTON ELECTRIC"/>
    <s v="4197 FSH16TH STREET #1"/>
    <m/>
    <m/>
    <n v="9517.73"/>
    <n v="10568.16"/>
    <n v="9032.84"/>
    <n v="9393.35"/>
    <n v="11148.97"/>
    <n v="11029.09"/>
    <n v="12256.8"/>
    <n v="12656.52"/>
    <n v="13324.74"/>
    <x v="501"/>
    <n v="11267.74"/>
    <x v="499"/>
    <n v="9752.59"/>
    <n v="8913.9"/>
    <n v="9029.61"/>
    <n v="10240.74"/>
    <n v="10732.4"/>
  </r>
  <r>
    <x v="630"/>
    <m/>
    <x v="0"/>
    <x v="13"/>
    <n v="106814475"/>
    <s v="2-819136"/>
    <n v="6207309"/>
    <s v="US GOVT FORT SAM HOUSTON ELECTRIC"/>
    <s v="44 FSHE GRAYSON ST"/>
    <m/>
    <m/>
    <n v="3955.66"/>
    <n v="2793.37"/>
    <n v="2770.18"/>
    <n v="3491.98"/>
    <n v="5301.27"/>
    <n v="5573.09"/>
    <n v="7764.8099999999995"/>
    <n v="9556.2899999999991"/>
    <n v="10216.219999999999"/>
    <x v="502"/>
    <n v="7502.8099999999995"/>
    <x v="500"/>
    <n v="5253.23"/>
    <n v="5341.73"/>
    <n v="4583.8099999999995"/>
    <n v="7194.12"/>
    <n v="7455.82"/>
  </r>
  <r>
    <x v="631"/>
    <m/>
    <x v="0"/>
    <x v="13"/>
    <n v="106814475"/>
    <n v="4308056"/>
    <n v="4308056"/>
    <s v="US GOVT FORT SAM HOUSTON ELECTRIC"/>
    <s v="3290 FSHWW WHITE RD #LCT"/>
    <m/>
    <m/>
    <n v="39703.97"/>
    <n v="36337.120000000003"/>
    <n v="34125.519999999997"/>
    <n v="29292.9"/>
    <n v="29110.54"/>
    <n v="42407.360000000001"/>
    <n v="52592.95"/>
    <n v="57738.49"/>
    <n v="57601.84"/>
    <x v="503"/>
    <n v="46877.409999999996"/>
    <x v="501"/>
    <n v="42420.439999999995"/>
    <n v="40470.479999999996"/>
    <n v="34101.24"/>
    <n v="43414.2"/>
    <n v="29564.640000000003"/>
  </r>
  <r>
    <x v="632"/>
    <m/>
    <x v="0"/>
    <x v="13"/>
    <n v="106814475"/>
    <n v="4294407"/>
    <n v="4606782"/>
    <s v="US GOVT FORT SAM HOUSTON ELECTRIC"/>
    <s v="3280 FSHWW WHITE RD #2LCT"/>
    <m/>
    <m/>
    <n v="18588.240000000002"/>
    <n v="18494.95"/>
    <n v="19357.71"/>
    <n v="21472.63"/>
    <n v="27831.99"/>
    <n v="29703.19"/>
    <n v="36421.409999999996"/>
    <n v="35748.379999999997"/>
    <n v="33002.589999999997"/>
    <x v="504"/>
    <n v="24279.140000000003"/>
    <x v="502"/>
    <n v="22747.61"/>
    <n v="22319.4"/>
    <n v="21180.13"/>
    <n v="23767.200000000001"/>
    <n v="27810.780000000002"/>
  </r>
  <r>
    <x v="633"/>
    <m/>
    <x v="0"/>
    <x v="13"/>
    <n v="106814475"/>
    <n v="4582552"/>
    <n v="4582552"/>
    <s v="US GOVT FORT SAM HOUSTON ELECTRIC"/>
    <s v="3488 FSHGARDEN AVE #LCT"/>
    <m/>
    <m/>
    <n v="16276.13"/>
    <n v="17318.34"/>
    <n v="15365.91"/>
    <m/>
    <n v="19021.28"/>
    <n v="17439.13"/>
    <n v="18748.66"/>
    <n v="19369.2"/>
    <n v="17224.18"/>
    <x v="505"/>
    <n v="16680.13"/>
    <x v="503"/>
    <n v="16183.19"/>
    <n v="16791.86"/>
    <n v="16434.150000000001"/>
    <n v="17479.47"/>
    <n v="18983.560000000001"/>
  </r>
  <r>
    <x v="634"/>
    <m/>
    <x v="0"/>
    <x v="13"/>
    <n v="106814475"/>
    <n v="4582555"/>
    <n v="4582555"/>
    <s v="US GOVT FORT SAM HOUSTON ELECTRIC"/>
    <s v="3480 FSHGARDEN AVE #LCT"/>
    <m/>
    <m/>
    <n v="10892.52"/>
    <n v="12487.7"/>
    <n v="10718.54"/>
    <n v="11403.01"/>
    <n v="13124.21"/>
    <n v="12082.19"/>
    <n v="13754.94"/>
    <n v="13698.85"/>
    <n v="12237.78"/>
    <x v="506"/>
    <n v="11733.76"/>
    <x v="504"/>
    <n v="11294.09"/>
    <n v="11707.68"/>
    <n v="10513.449999999999"/>
    <n v="10837.44"/>
    <n v="11695.64"/>
  </r>
  <r>
    <x v="635"/>
    <m/>
    <x v="0"/>
    <x v="13"/>
    <n v="106814475"/>
    <n v="4336653"/>
    <n v="4606780"/>
    <s v="US GOVT FORT SAM HOUSTON ELECTRIC"/>
    <s v="3370 FSHWW WHITE RD #LCT"/>
    <m/>
    <m/>
    <n v="24254.32"/>
    <n v="24064.6"/>
    <n v="23506.53"/>
    <m/>
    <n v="32233.67"/>
    <n v="30236.63"/>
    <n v="37869.040000000001"/>
    <n v="39282.31"/>
    <n v="37133.159999999996"/>
    <x v="507"/>
    <n v="27583.210000000003"/>
    <x v="505"/>
    <n v="24376.960000000003"/>
    <n v="24052.030000000002"/>
    <n v="22953.59"/>
    <n v="24181.5"/>
    <n v="27660.27"/>
  </r>
  <r>
    <x v="636"/>
    <m/>
    <x v="0"/>
    <x v="13"/>
    <n v="106814475"/>
    <n v="4582561"/>
    <n v="4606756"/>
    <s v="US GOVT FORT SAM HOUSTON ELECTRIC"/>
    <s v="2405 FSHGUN SHED #LCT"/>
    <m/>
    <m/>
    <n v="14324.58"/>
    <n v="15054.91"/>
    <n v="13931.07"/>
    <n v="14574.05"/>
    <n v="17486.27"/>
    <n v="16777.36"/>
    <n v="21794.400000000001"/>
    <n v="22373.58"/>
    <n v="21066.070000000003"/>
    <x v="508"/>
    <n v="17313.230000000003"/>
    <x v="506"/>
    <n v="16299.33"/>
    <n v="16599.980000000003"/>
    <n v="15346.789999999999"/>
    <n v="14855.86"/>
    <n v="15769.83"/>
  </r>
  <r>
    <x v="637"/>
    <m/>
    <x v="0"/>
    <x v="13"/>
    <n v="106814475"/>
    <n v="4273384"/>
    <n v="6207303"/>
    <s v="US GOVT FORT SAM HOUSTON ELECTRIC"/>
    <s v="3220 FSHSCHOFIELD RD #1LCT"/>
    <m/>
    <m/>
    <n v="6796.92"/>
    <n v="6856.13"/>
    <n v="6362.13"/>
    <n v="6679.91"/>
    <n v="9572.2099999999991"/>
    <n v="9542.83"/>
    <n v="10884.76"/>
    <n v="12246.28"/>
    <n v="11583.46"/>
    <x v="509"/>
    <n v="8325.35"/>
    <x v="507"/>
    <n v="6998.7699999999995"/>
    <n v="7750.76"/>
    <n v="7210.45"/>
    <n v="8616.2199999999993"/>
    <n v="8166.4"/>
  </r>
  <r>
    <x v="638"/>
    <m/>
    <x v="0"/>
    <x v="13"/>
    <n v="106814475"/>
    <n v="4273242"/>
    <n v="6207305"/>
    <s v="US GOVT FORT SAM HOUSTON ELECTRIC"/>
    <s v="3220 FSHSCHOFIELD RD #2LCT"/>
    <m/>
    <m/>
    <n v="6050.1"/>
    <n v="6437.01"/>
    <n v="5918.49"/>
    <n v="6163.87"/>
    <n v="8107.23"/>
    <n v="8076.19"/>
    <n v="9114.56"/>
    <n v="9795.369999999999"/>
    <n v="9346.19"/>
    <x v="510"/>
    <n v="7499.21"/>
    <x v="508"/>
    <n v="6175.7699999999995"/>
    <n v="6373.3499999999995"/>
    <n v="6257.8499999999995"/>
    <n v="6992.5999999999995"/>
    <n v="6672.53"/>
  </r>
  <r>
    <x v="639"/>
    <m/>
    <x v="0"/>
    <x v="13"/>
    <n v="106814475"/>
    <n v="4356076"/>
    <n v="6207289"/>
    <s v="US GOVT FORT SAM HOUSTON ELECTRIC"/>
    <s v="3890 FSH WILLIAMS RD #LCT"/>
    <m/>
    <m/>
    <n v="5832.72"/>
    <n v="6710.25"/>
    <n v="5733.8"/>
    <n v="6085.9"/>
    <n v="7023.09"/>
    <n v="7082.47"/>
    <n v="9135.61"/>
    <n v="9459.1299999999992"/>
    <n v="8786.1299999999992"/>
    <x v="511"/>
    <n v="6473.51"/>
    <x v="509"/>
    <n v="5147.28"/>
    <n v="4584.7299999999996"/>
    <n v="4343.17"/>
    <n v="5236.8999999999996"/>
    <n v="7142.9699999999993"/>
  </r>
  <r>
    <x v="640"/>
    <m/>
    <x v="0"/>
    <x v="13"/>
    <n v="106814475"/>
    <n v="4356081"/>
    <n v="6208150"/>
    <s v="US GOVT FORT SAM HOUSTON ELECTRIC"/>
    <s v="3750 FSHWILLIAMS RD #LCT"/>
    <m/>
    <m/>
    <n v="16613.96"/>
    <n v="17946.05"/>
    <n v="17414.53"/>
    <n v="16890.060000000001"/>
    <n v="23062.98"/>
    <n v="23612.87"/>
    <n v="28863.800000000003"/>
    <n v="33128.759999999995"/>
    <n v="30745.86"/>
    <x v="512"/>
    <n v="23545.870000000003"/>
    <x v="510"/>
    <n v="19749.79"/>
    <n v="17700.580000000002"/>
    <n v="19141.960000000003"/>
    <n v="19778.120000000003"/>
    <n v="20637.510000000002"/>
  </r>
  <r>
    <x v="641"/>
    <m/>
    <x v="0"/>
    <x v="13"/>
    <n v="106814475"/>
    <n v="4374280"/>
    <n v="6207860"/>
    <s v="US GOVT FORT SAM HOUSTON ELECTRIC"/>
    <s v="2421 FSHDICKMAN RD #LCT"/>
    <m/>
    <m/>
    <n v="4632.24"/>
    <n v="5932.5"/>
    <n v="4743.8900000000003"/>
    <n v="16890.060000000001"/>
    <n v="5104.6499999999996"/>
    <n v="4611.34"/>
    <n v="5283.9699999999993"/>
    <n v="5282.83"/>
    <n v="5606.03"/>
    <x v="513"/>
    <n v="4390.21"/>
    <x v="511"/>
    <n v="4803.66"/>
    <n v="5767.7199999999993"/>
    <n v="4703.67"/>
    <n v="4630.7299999999996"/>
    <n v="4697.1099999999997"/>
  </r>
  <r>
    <x v="642"/>
    <m/>
    <x v="0"/>
    <x v="13"/>
    <n v="106814475"/>
    <n v="4273881"/>
    <n v="4273881"/>
    <s v="US GOVT FORT SAM HOUSTON ELECTRIC"/>
    <s v="2660 FSHSCHOFIELD RD #1LCT"/>
    <m/>
    <m/>
    <n v="13147.96"/>
    <n v="20899.21"/>
    <n v="14864.31"/>
    <n v="5375.76"/>
    <n v="13889.72"/>
    <n v="13785.19"/>
    <n v="16562.52"/>
    <n v="17900.29"/>
    <n v="18489.52"/>
    <x v="514"/>
    <n v="13222.27"/>
    <x v="512"/>
    <n v="15004.869999999999"/>
    <n v="17221.600000000002"/>
    <n v="13051.32"/>
    <n v="11669.65"/>
    <n v="12415.94"/>
  </r>
  <r>
    <x v="643"/>
    <m/>
    <x v="0"/>
    <x v="14"/>
    <n v="106814476"/>
    <s v="1-009116"/>
    <s v="1-009116"/>
    <s v="US GOVT FORT SAM HOUSTON GAS"/>
    <s v="4191 FSH10TH STREET"/>
    <m/>
    <m/>
    <n v="2065.92"/>
    <n v="3251.92"/>
    <n v="1657.4"/>
    <n v="17000.95"/>
    <n v="1225.0999999999999"/>
    <n v="664.23"/>
    <n v="716.56"/>
    <n v="829.4"/>
    <n v="722.54"/>
    <x v="515"/>
    <n v="718.88"/>
    <x v="513"/>
    <n v="955.85"/>
    <n v="1708.13"/>
    <n v="1130.71"/>
    <n v="736.88"/>
    <n v="787.5"/>
  </r>
  <r>
    <x v="644"/>
    <m/>
    <x v="0"/>
    <x v="13"/>
    <n v="106814475"/>
    <n v="4269756"/>
    <n v="6099282"/>
    <s v="US GOVT FORT SAM HOUSTON ELECTRIC"/>
    <s v="3000 FSHGEORGE C BEACH RD #GSTA"/>
    <m/>
    <m/>
    <n v="107.48"/>
    <n v="347.87"/>
    <n v="191.56"/>
    <n v="2620.1799999999998"/>
    <n v="184.37"/>
    <n v="125.72"/>
    <n v="166.89000000000001"/>
    <n v="171.09"/>
    <n v="173.44"/>
    <x v="516"/>
    <n v="206.8"/>
    <x v="514"/>
    <n v="250.16"/>
    <n v="252.64000000000001"/>
    <n v="234.48000000000002"/>
    <n v="123.71"/>
    <n v="117.32"/>
  </r>
  <r>
    <x v="645"/>
    <m/>
    <x v="0"/>
    <x v="13"/>
    <n v="106814475"/>
    <s v="2-550889"/>
    <n v="6091007"/>
    <s v="US GOVT FORT SAM HOUSTON ELECTRIC"/>
    <s v="3200 WINANS RD #GSTA"/>
    <m/>
    <m/>
    <n v="16.25"/>
    <n v="9.2799999999999994"/>
    <n v="14.34"/>
    <n v="109.23"/>
    <n v="54.72"/>
    <n v="79.709999999999994"/>
    <n v="85.699999999999989"/>
    <n v="77.239999999999995"/>
    <n v="71.61"/>
    <x v="517"/>
    <n v="78.819999999999993"/>
    <x v="515"/>
    <n v="89.77"/>
    <n v="104.1"/>
    <n v="80.789999999999992"/>
    <n v="79.36"/>
    <n v="81.47999999999999"/>
  </r>
  <r>
    <x v="646"/>
    <m/>
    <x v="0"/>
    <x v="13"/>
    <n v="106814475"/>
    <n v="4063108"/>
    <n v="6099281"/>
    <s v="US GOVT FORT SAM HOUSTON ELECTRIC"/>
    <s v="3375 BINZ ENGLEMAN RD"/>
    <m/>
    <m/>
    <n v="8.75"/>
    <n v="8.75"/>
    <n v="8.75"/>
    <n v="54.03"/>
    <n v="8.75"/>
    <n v="8.75"/>
    <n v="11.99"/>
    <n v="11.99"/>
    <n v="11.99"/>
    <x v="322"/>
    <n v="11.99"/>
    <x v="319"/>
    <n v="11.99"/>
    <n v="11.99"/>
    <n v="11.99"/>
    <n v="11.99"/>
    <n v="11.99"/>
  </r>
  <r>
    <x v="647"/>
    <m/>
    <x v="0"/>
    <x v="13"/>
    <n v="106814475"/>
    <n v="4090177"/>
    <n v="6208600"/>
    <s v="US GOVT FORT SAM HOUSTON ELECTRIC"/>
    <s v="2830 FSHOLD AUSTIN RD #GSTA"/>
    <m/>
    <m/>
    <n v="1223.31"/>
    <n v="1493.53"/>
    <n v="1154.8800000000001"/>
    <n v="8.75"/>
    <n v="1111.02"/>
    <n v="1015.24"/>
    <n v="1034.3700000000001"/>
    <n v="1041.94"/>
    <n v="950.56000000000006"/>
    <x v="518"/>
    <n v="1004.12"/>
    <x v="516"/>
    <n v="1234.8800000000001"/>
    <n v="1390.52"/>
    <n v="1250.23"/>
    <n v="1094.7"/>
    <m/>
  </r>
  <r>
    <x v="648"/>
    <m/>
    <x v="0"/>
    <x v="13"/>
    <n v="106814475"/>
    <n v="4409151"/>
    <n v="6207285"/>
    <s v="US GOVT FORT SAM HOUSTON ELECTRIC"/>
    <s v="4184 FSHGEORGE C BEACH AVE"/>
    <m/>
    <m/>
    <n v="4745.3599999999997"/>
    <n v="6628.44"/>
    <n v="5089.0600000000004"/>
    <n v="1155.4100000000001"/>
    <n v="6306.53"/>
    <n v="6266.3"/>
    <n v="8172.84"/>
    <n v="9170.94"/>
    <n v="8691.4599999999991"/>
    <x v="519"/>
    <n v="7035.74"/>
    <x v="517"/>
    <n v="5954.9699999999993"/>
    <n v="6203.03"/>
    <n v="5465.26"/>
    <n v="5895.96"/>
    <n v="6156.5999999999995"/>
  </r>
  <r>
    <x v="649"/>
    <m/>
    <x v="0"/>
    <x v="13"/>
    <n v="106814475"/>
    <n v="4055283"/>
    <n v="6130635"/>
    <s v="US GOVT FORT SAM HOUSTON ELECTRIC"/>
    <s v="2018 FSHARMY BLVD #1"/>
    <m/>
    <m/>
    <n v="100.73"/>
    <n v="151.22999999999999"/>
    <n v="113.68"/>
    <n v="147.51"/>
    <n v="225.13"/>
    <n v="196.4"/>
    <n v="262.66000000000003"/>
    <n v="313.88"/>
    <n v="323.75"/>
    <x v="520"/>
    <n v="257.56"/>
    <x v="518"/>
    <n v="178.05"/>
    <n v="219.35000000000002"/>
    <n v="207.43"/>
    <n v="219.15"/>
    <n v="188.13"/>
  </r>
  <r>
    <x v="650"/>
    <m/>
    <x v="0"/>
    <x v="13"/>
    <n v="106814475"/>
    <n v="4055282"/>
    <n v="6130634"/>
    <s v="US GOVT FORT SAM HOUSTON ELECTRIC"/>
    <s v="2018 FSHARMY BLVD #2"/>
    <m/>
    <m/>
    <n v="108.48"/>
    <n v="152.88999999999999"/>
    <n v="125.56"/>
    <n v="149.75"/>
    <n v="174.84"/>
    <n v="183.61"/>
    <n v="226.34"/>
    <n v="245.71"/>
    <n v="259.88"/>
    <x v="521"/>
    <n v="186.07000000000002"/>
    <x v="519"/>
    <n v="188.69"/>
    <n v="180.5"/>
    <n v="138.60000000000002"/>
    <n v="174.57000000000002"/>
    <n v="151.11000000000001"/>
  </r>
  <r>
    <x v="651"/>
    <m/>
    <x v="0"/>
    <x v="13"/>
    <n v="106814475"/>
    <n v="4055284"/>
    <n v="6130633"/>
    <s v="US GOVT FORT SAM HOUSTON ELECTRIC"/>
    <s v="2019 FSHARMY BLVD #1"/>
    <m/>
    <m/>
    <n v="18.399999999999999"/>
    <n v="20.62"/>
    <n v="18.079999999999998"/>
    <n v="18.649999999999999"/>
    <n v="22.47"/>
    <n v="19.38"/>
    <n v="22.92"/>
    <n v="23.630000000000003"/>
    <n v="23.549999999999997"/>
    <x v="522"/>
    <n v="35.950000000000003"/>
    <x v="520"/>
    <n v="45.75"/>
    <n v="42.81"/>
    <n v="50.85"/>
    <n v="49.45"/>
    <n v="69.429999999999993"/>
  </r>
  <r>
    <x v="652"/>
    <m/>
    <x v="0"/>
    <x v="13"/>
    <n v="106814475"/>
    <n v="4060580"/>
    <n v="6207363"/>
    <s v="US GOVT FORT SAM HOUSTON ELECTRIC"/>
    <s v="688 FSHEASLEY ST #1"/>
    <m/>
    <m/>
    <n v="195.71"/>
    <n v="224.46"/>
    <n v="196.44"/>
    <n v="206.51"/>
    <n v="239.8"/>
    <n v="225.64"/>
    <n v="274.57"/>
    <n v="304.74"/>
    <n v="307.82"/>
    <x v="523"/>
    <n v="157.31"/>
    <x v="521"/>
    <n v="102.53999999999999"/>
    <n v="158.18"/>
    <n v="180.12"/>
    <n v="174.3"/>
    <n v="183.63"/>
  </r>
  <r>
    <x v="653"/>
    <m/>
    <x v="0"/>
    <x v="13"/>
    <n v="106814475"/>
    <n v="4374255"/>
    <n v="6207834"/>
    <s v="US GOVT FORT SAM HOUSTON ELECTRIC"/>
    <s v="920 FSHSCOTT RD"/>
    <m/>
    <m/>
    <n v="2250.94"/>
    <n v="2745.2"/>
    <n v="2386.19"/>
    <n v="2533.4"/>
    <n v="3028.49"/>
    <n v="3029.12"/>
    <n v="3928.9599999999996"/>
    <n v="4581.7699999999995"/>
    <n v="4700.54"/>
    <x v="524"/>
    <n v="3256.3399999999997"/>
    <x v="522"/>
    <n v="2676.3199999999997"/>
    <n v="2568.2299999999996"/>
    <n v="2478.0299999999997"/>
    <n v="2654.9599999999996"/>
    <n v="2894"/>
  </r>
  <r>
    <x v="654"/>
    <m/>
    <x v="0"/>
    <x v="13"/>
    <n v="106814475"/>
    <n v="4306843"/>
    <n v="6136058"/>
    <s v="US GOVT FORT SAM HOUSTON ELECTRIC"/>
    <s v="3150 FSHPARKER RD #GATE"/>
    <m/>
    <m/>
    <n v="9.19"/>
    <n v="9.4499999999999993"/>
    <n v="9.2100000000000009"/>
    <n v="9.3000000000000007"/>
    <n v="9.43"/>
    <n v="9.33"/>
    <n v="12.59"/>
    <n v="12.55"/>
    <n v="12.56"/>
    <x v="525"/>
    <n v="25.4"/>
    <x v="523"/>
    <n v="14.03"/>
    <n v="14.19"/>
    <n v="13.52"/>
    <n v="14.06"/>
    <n v="14.5"/>
  </r>
  <r>
    <x v="655"/>
    <m/>
    <x v="0"/>
    <x v="13"/>
    <n v="106814475"/>
    <n v="4009265"/>
    <n v="6142498"/>
    <s v="US GOVT FORT SAM HOUSTON ELECTRIC"/>
    <s v="1029 FSHGORGAS CIR #2"/>
    <m/>
    <m/>
    <n v="1657.54"/>
    <n v="1829.93"/>
    <n v="1676.16"/>
    <n v="1840.68"/>
    <n v="1891"/>
    <n v="1834.36"/>
    <n v="2081.9299999999998"/>
    <n v="2031.3700000000001"/>
    <n v="1911.92"/>
    <x v="526"/>
    <n v="1854.38"/>
    <x v="524"/>
    <n v="1882.94"/>
    <n v="1842.53"/>
    <n v="1734.53"/>
    <n v="1770.09"/>
    <n v="1851.44"/>
  </r>
  <r>
    <x v="656"/>
    <m/>
    <x v="0"/>
    <x v="13"/>
    <n v="106814475"/>
    <n v="4040199"/>
    <n v="6207850"/>
    <s v="US GOVT FORT SAM HOUSTON ELECTRIC"/>
    <s v="1029 FSHGORGAS CIR #3"/>
    <m/>
    <m/>
    <n v="431.32"/>
    <n v="506.17"/>
    <n v="441.74"/>
    <n v="464.22"/>
    <n v="526.82000000000005"/>
    <n v="493.25"/>
    <n v="528.47"/>
    <n v="544.44000000000005"/>
    <n v="549.38"/>
    <x v="527"/>
    <n v="479.42"/>
    <x v="525"/>
    <n v="400.91"/>
    <n v="383.59000000000003"/>
    <n v="367.33"/>
    <n v="400.25"/>
    <n v="399.87"/>
  </r>
  <r>
    <x v="657"/>
    <m/>
    <x v="0"/>
    <x v="13"/>
    <n v="106814475"/>
    <n v="4008365"/>
    <n v="6208679"/>
    <s v="US GOVT FORT SAM HOUSTON ELECTRIC"/>
    <s v="1151 FSHMCIDOE RD"/>
    <m/>
    <m/>
    <n v="319.44"/>
    <n v="401.7"/>
    <n v="333.08"/>
    <n v="372.28"/>
    <n v="625.39"/>
    <n v="691.37"/>
    <n v="994.49"/>
    <n v="1181.8"/>
    <n v="1297.68"/>
    <x v="528"/>
    <n v="923.92"/>
    <x v="526"/>
    <n v="515.15"/>
    <n v="495.22"/>
    <n v="433.44"/>
    <n v="597.5"/>
    <n v="631.72"/>
  </r>
  <r>
    <x v="658"/>
    <m/>
    <x v="0"/>
    <x v="13"/>
    <n v="106814475"/>
    <n v="4008366"/>
    <n v="6208644"/>
    <s v="US GOVT FORT SAM HOUSTON ELECTRIC"/>
    <s v="1152 FSHMCIDOE RD"/>
    <m/>
    <m/>
    <n v="33.770000000000003"/>
    <n v="31.95"/>
    <n v="28.75"/>
    <n v="54.03"/>
    <n v="138.32"/>
    <n v="255.24"/>
    <n v="358.29"/>
    <n v="446.47"/>
    <n v="553.39"/>
    <x v="529"/>
    <n v="386.41"/>
    <x v="527"/>
    <n v="135.69"/>
    <n v="123.17"/>
    <n v="113.06"/>
    <n v="139.27000000000001"/>
    <n v="196.12"/>
  </r>
  <r>
    <x v="659"/>
    <m/>
    <x v="0"/>
    <x v="13"/>
    <n v="106814475"/>
    <n v="4008360"/>
    <n v="6208645"/>
    <s v="US GOVT FORT SAM HOUSTON ELECTRIC"/>
    <s v="1153 FSHZINN RD"/>
    <m/>
    <m/>
    <n v="65.06"/>
    <n v="59.64"/>
    <n v="52.75"/>
    <n v="52.75"/>
    <n v="52.75"/>
    <n v="91.54"/>
    <n v="224.58"/>
    <n v="308.67"/>
    <n v="392.04"/>
    <x v="530"/>
    <n v="290.44"/>
    <x v="528"/>
    <n v="253.48000000000002"/>
    <n v="269.26"/>
    <n v="239.12"/>
    <n v="279.40000000000003"/>
    <n v="306.88"/>
  </r>
  <r>
    <x v="660"/>
    <m/>
    <x v="0"/>
    <x v="13"/>
    <n v="106814475"/>
    <n v="4008450"/>
    <n v="6208646"/>
    <s v="US GOVT FORT SAM HOUSTON ELECTRIC"/>
    <s v="1154 FSHZINN RD"/>
    <m/>
    <m/>
    <n v="135.11000000000001"/>
    <n v="155.44"/>
    <n v="161.91999999999999"/>
    <n v="173.77"/>
    <n v="233.18"/>
    <n v="259.75"/>
    <n v="394.94"/>
    <n v="648.54"/>
    <n v="773.95"/>
    <x v="531"/>
    <n v="537.69000000000005"/>
    <x v="529"/>
    <n v="211.21"/>
    <n v="176.03"/>
    <n v="174.15"/>
    <n v="159.21"/>
    <n v="177.88"/>
  </r>
  <r>
    <x v="661"/>
    <m/>
    <x v="0"/>
    <x v="13"/>
    <n v="106814475"/>
    <n v="4008294"/>
    <n v="6208680"/>
    <s v="US GOVT FORT SAM HOUSTON ELECTRIC"/>
    <s v="1158 FSHZINN RD"/>
    <m/>
    <m/>
    <n v="109.38"/>
    <n v="113.36"/>
    <n v="40.18"/>
    <n v="41.61"/>
    <n v="46.71"/>
    <n v="43.75"/>
    <n v="48.980000000000004"/>
    <n v="50.36"/>
    <n v="46.96"/>
    <x v="532"/>
    <n v="53.72"/>
    <x v="530"/>
    <n v="51.1"/>
    <n v="51.32"/>
    <n v="46.65"/>
    <n v="51.54"/>
    <n v="54.49"/>
  </r>
  <r>
    <x v="662"/>
    <m/>
    <x v="0"/>
    <x v="13"/>
    <n v="106814475"/>
    <n v="4008357"/>
    <n v="6208681"/>
    <s v="US GOVT FORT SAM HOUSTON ELECTRIC"/>
    <s v="1159 FSHZINN RD"/>
    <m/>
    <m/>
    <n v="85.13"/>
    <n v="80.069999999999993"/>
    <n v="48.75"/>
    <n v="48.75"/>
    <n v="141.72999999999999"/>
    <n v="245.67"/>
    <n v="452.68"/>
    <n v="553.98"/>
    <n v="672.59"/>
    <x v="533"/>
    <n v="415.71000000000004"/>
    <x v="531"/>
    <n v="60.440000000000005"/>
    <n v="65.03"/>
    <n v="56.38"/>
    <n v="56.9"/>
    <n v="72.72999999999999"/>
  </r>
  <r>
    <x v="663"/>
    <m/>
    <x v="0"/>
    <x v="13"/>
    <n v="106814475"/>
    <n v="4008363"/>
    <n v="6208682"/>
    <s v="US GOVT FORT SAM HOUSTON ELECTRIC"/>
    <s v="1160 FSHZINN RD"/>
    <m/>
    <m/>
    <n v="130.54"/>
    <n v="191.95"/>
    <n v="195.9"/>
    <n v="188.54"/>
    <n v="302.45"/>
    <n v="340.81"/>
    <n v="660.51"/>
    <n v="819.74"/>
    <n v="674.26"/>
    <x v="534"/>
    <n v="467.71000000000004"/>
    <x v="532"/>
    <n v="131.94"/>
    <n v="80.86999999999999"/>
    <n v="89.33"/>
    <n v="105.03999999999999"/>
    <n v="202.19"/>
  </r>
  <r>
    <x v="664"/>
    <m/>
    <x v="0"/>
    <x v="13"/>
    <n v="106814475"/>
    <n v="4008364"/>
    <n v="6208607"/>
    <s v="US GOVT FORT SAM HOUSTON ELECTRIC"/>
    <s v="1161 FSHZINN RD"/>
    <m/>
    <m/>
    <n v="78.760000000000005"/>
    <n v="144.68"/>
    <n v="103.87"/>
    <n v="117.04"/>
    <n v="82.37"/>
    <n v="112.39"/>
    <n v="175.35000000000002"/>
    <n v="188.33"/>
    <n v="173.56"/>
    <x v="535"/>
    <n v="164.45000000000002"/>
    <x v="533"/>
    <n v="161.87"/>
    <n v="153"/>
    <n v="127.94"/>
    <n v="126.11999999999999"/>
    <n v="213.93"/>
  </r>
  <r>
    <x v="665"/>
    <m/>
    <x v="0"/>
    <x v="13"/>
    <n v="106814475"/>
    <n v="4008838"/>
    <n v="6208608"/>
    <s v="US GOVT FORT SAM HOUSTON ELECTRIC"/>
    <s v="1162 FSHZINN RD"/>
    <m/>
    <m/>
    <n v="10.09"/>
    <n v="9.5399999999999991"/>
    <n v="9.31"/>
    <n v="9.4"/>
    <n v="9.52"/>
    <n v="9.5299999999999994"/>
    <n v="29.880000000000003"/>
    <n v="27.29"/>
    <n v="12.65"/>
    <x v="536"/>
    <n v="12.75"/>
    <x v="534"/>
    <n v="12.67"/>
    <n v="12.82"/>
    <n v="28.42"/>
    <n v="12.65"/>
    <n v="12.74"/>
  </r>
  <r>
    <x v="666"/>
    <m/>
    <x v="0"/>
    <x v="13"/>
    <n v="106814475"/>
    <n v="4060589"/>
    <n v="6207839"/>
    <s v="US GOVT FORT SAM HOUSTON ELECTRIC"/>
    <s v="122 FSHSTANLEY RD #1"/>
    <m/>
    <m/>
    <n v="1354.19"/>
    <n v="727.06"/>
    <n v="1118.28"/>
    <n v="967.09"/>
    <n v="1673.26"/>
    <n v="1715.7"/>
    <n v="1754.54"/>
    <n v="642.57000000000005"/>
    <n v="3246.8799999999997"/>
    <x v="537"/>
    <n v="1133.1500000000001"/>
    <x v="535"/>
    <n v="874.96"/>
    <n v="645.19000000000005"/>
    <n v="638.93000000000006"/>
    <n v="851.39"/>
    <m/>
  </r>
  <r>
    <x v="667"/>
    <m/>
    <x v="0"/>
    <x v="13"/>
    <n v="106814475"/>
    <n v="4552558"/>
    <n v="6207868"/>
    <s v="US GOVT FORT SAM HOUSTON ELECTRIC"/>
    <s v="122 FSHSTANLEY RD #2"/>
    <m/>
    <m/>
    <n v="563.20000000000005"/>
    <n v="834.96"/>
    <n v="572.91"/>
    <n v="571.99"/>
    <n v="547.72"/>
    <n v="573.38"/>
    <n v="577.09"/>
    <n v="614.61"/>
    <n v="539.97"/>
    <x v="538"/>
    <n v="507.29"/>
    <x v="536"/>
    <n v="611.04999999999995"/>
    <n v="652.62"/>
    <n v="569.31000000000006"/>
    <n v="538.28"/>
    <n v="593.03"/>
  </r>
  <r>
    <x v="668"/>
    <m/>
    <x v="0"/>
    <x v="13"/>
    <n v="106814475"/>
    <s v="2-823190"/>
    <s v="2-823190"/>
    <s v="US GOVT FORT SAM HOUSTON ELECTRIC"/>
    <s v="123 FSHSTANLEY RD"/>
    <m/>
    <m/>
    <n v="366.44"/>
    <n v="337.5"/>
    <n v="225.86"/>
    <n v="224.34"/>
    <n v="399.23"/>
    <n v="344.57"/>
    <n v="302.63"/>
    <n v="399.87"/>
    <n v="466.68"/>
    <x v="539"/>
    <n v="75.339999999999989"/>
    <x v="537"/>
    <n v="102.53999999999999"/>
    <n v="115.55999999999999"/>
    <n v="94.6"/>
    <n v="87.39"/>
    <n v="86.32"/>
  </r>
  <r>
    <x v="669"/>
    <m/>
    <x v="0"/>
    <x v="13"/>
    <n v="106814475"/>
    <n v="4040205"/>
    <n v="6207840"/>
    <s v="US GOVT FORT SAM HOUSTON ELECTRIC"/>
    <s v="126 FSHSTANLEY RD"/>
    <m/>
    <m/>
    <n v="1171.05"/>
    <n v="1316.15"/>
    <n v="1188.02"/>
    <n v="1317.8"/>
    <n v="1547.66"/>
    <n v="1755.94"/>
    <n v="2082.8199999999997"/>
    <n v="2282.33"/>
    <n v="2517.77"/>
    <x v="540"/>
    <n v="1684.01"/>
    <x v="538"/>
    <n v="1302.07"/>
    <n v="1430.41"/>
    <n v="1264.1300000000001"/>
    <n v="1309.79"/>
    <n v="1392.28"/>
  </r>
  <r>
    <x v="670"/>
    <m/>
    <x v="0"/>
    <x v="13"/>
    <n v="106814475"/>
    <n v="4088823"/>
    <n v="6207866"/>
    <s v="US GOVT FORT SAM HOUSTON ELECTRIC"/>
    <s v="128 FSHSTANLEY RD"/>
    <m/>
    <m/>
    <n v="48.75"/>
    <n v="56.21"/>
    <n v="64.73"/>
    <n v="76.62"/>
    <n v="169.01"/>
    <n v="299.42"/>
    <n v="483.34000000000003"/>
    <n v="609.37"/>
    <n v="723.4"/>
    <x v="541"/>
    <n v="376.76"/>
    <x v="539"/>
    <n v="58.690000000000005"/>
    <n v="55.89"/>
    <n v="40.64"/>
    <n v="45.96"/>
    <n v="51.050000000000004"/>
  </r>
  <r>
    <x v="671"/>
    <m/>
    <x v="0"/>
    <x v="13"/>
    <n v="106814475"/>
    <n v="4060593"/>
    <n v="6207864"/>
    <s v="US GOVT FORT SAM HOUSTON ELECTRIC"/>
    <s v="129 FSHSTANLEY RD #1"/>
    <m/>
    <m/>
    <n v="999.9"/>
    <n v="1196.6400000000001"/>
    <n v="994.39"/>
    <n v="1083.08"/>
    <n v="1516.68"/>
    <n v="1584.11"/>
    <n v="1697.58"/>
    <n v="2038.8700000000001"/>
    <n v="2151.7799999999997"/>
    <x v="542"/>
    <n v="1565.66"/>
    <x v="540"/>
    <n v="1136.0999999999999"/>
    <n v="1079.17"/>
    <n v="923.75"/>
    <n v="974.88"/>
    <n v="1170.31"/>
  </r>
  <r>
    <x v="672"/>
    <m/>
    <x v="0"/>
    <x v="13"/>
    <n v="106814475"/>
    <n v="4060596"/>
    <n v="6207823"/>
    <s v="US GOVT FORT SAM HOUSTON ELECTRIC"/>
    <s v="131 FSHSTANLEY RD"/>
    <m/>
    <m/>
    <n v="1224.28"/>
    <n v="1408.33"/>
    <n v="1238.44"/>
    <n v="1325.24"/>
    <n v="1790.81"/>
    <n v="2417.35"/>
    <n v="2471.6799999999998"/>
    <n v="2715.8199999999997"/>
    <n v="2869.58"/>
    <x v="543"/>
    <n v="2132.08"/>
    <x v="541"/>
    <n v="1568.36"/>
    <n v="2063.6699999999996"/>
    <n v="1848.86"/>
    <n v="2061.25"/>
    <n v="2136.81"/>
  </r>
  <r>
    <x v="673"/>
    <m/>
    <x v="0"/>
    <x v="13"/>
    <n v="106814475"/>
    <n v="4008458"/>
    <n v="6208668"/>
    <s v="US GOVT FORT SAM HOUSTON ELECTRIC"/>
    <s v="1370 FSHMCGEE RD"/>
    <m/>
    <m/>
    <n v="38.69"/>
    <n v="50.14"/>
    <n v="43.46"/>
    <n v="37.64"/>
    <n v="41.39"/>
    <n v="37.6"/>
    <n v="41.31"/>
    <n v="41.82"/>
    <n v="40.89"/>
    <x v="544"/>
    <n v="41.65"/>
    <x v="542"/>
    <n v="45.84"/>
    <n v="48.760000000000005"/>
    <n v="41.870000000000005"/>
    <n v="41.72"/>
    <n v="43.050000000000004"/>
  </r>
  <r>
    <x v="674"/>
    <m/>
    <x v="0"/>
    <x v="13"/>
    <n v="106814475"/>
    <n v="4374281"/>
    <n v="6207436"/>
    <s v="US GOVT FORT SAM HOUSTON ELECTRIC"/>
    <s v="1396 FSHGARDEN AVE"/>
    <m/>
    <m/>
    <n v="503.58"/>
    <n v="738.81"/>
    <n v="779.49"/>
    <n v="683.95"/>
    <n v="1111.3"/>
    <n v="1232.78"/>
    <n v="2073.2999999999997"/>
    <n v="1940"/>
    <n v="1363.39"/>
    <x v="545"/>
    <n v="1023.4"/>
    <x v="543"/>
    <n v="919.1"/>
    <n v="822.69"/>
    <n v="605.16999999999996"/>
    <n v="648.91"/>
    <n v="901.91"/>
  </r>
  <r>
    <x v="675"/>
    <m/>
    <x v="0"/>
    <x v="13"/>
    <n v="106814475"/>
    <n v="4409334"/>
    <n v="6207263"/>
    <s v="US GOVT FORT SAM HOUSTON ELECTRIC"/>
    <s v="1397 FSHGARDEN AVE #2"/>
    <m/>
    <m/>
    <n v="382.79"/>
    <n v="441.62"/>
    <n v="343.61"/>
    <n v="364.26"/>
    <n v="379.51"/>
    <n v="398.48"/>
    <n v="421.53000000000003"/>
    <n v="415.35"/>
    <n v="415.25"/>
    <x v="546"/>
    <n v="376.54"/>
    <x v="544"/>
    <n v="401.40000000000003"/>
    <n v="454.3"/>
    <n v="402.33"/>
    <n v="413.38"/>
    <n v="453.98"/>
  </r>
  <r>
    <x v="676"/>
    <m/>
    <x v="0"/>
    <x v="13"/>
    <n v="106814475"/>
    <n v="4294361"/>
    <n v="6207827"/>
    <s v="US GOVT FORT SAM HOUSTON ELECTRIC"/>
    <s v="1398 FSHGARDEN AVE"/>
    <m/>
    <m/>
    <n v="680.9"/>
    <n v="642.89"/>
    <n v="566.71"/>
    <n v="556.73"/>
    <n v="876.83"/>
    <n v="991.83"/>
    <n v="1343.52"/>
    <n v="1392.41"/>
    <n v="1544.58"/>
    <x v="547"/>
    <n v="1044.45"/>
    <x v="545"/>
    <n v="739.78"/>
    <n v="754.76"/>
    <n v="714.89"/>
    <n v="922.38"/>
    <n v="894.2"/>
  </r>
  <r>
    <x v="677"/>
    <m/>
    <x v="0"/>
    <x v="13"/>
    <n v="106814475"/>
    <n v="4326454"/>
    <n v="6207890"/>
    <s v="US GOVT FORT SAM HOUSTON ELECTRIC"/>
    <s v="143 FSHSTANLEY RD #1"/>
    <m/>
    <m/>
    <n v="918.89"/>
    <n v="979.35"/>
    <n v="905.35"/>
    <n v="979.07"/>
    <n v="1050.32"/>
    <n v="984.07"/>
    <n v="1056.3700000000001"/>
    <n v="1132.99"/>
    <n v="1064.33"/>
    <x v="548"/>
    <n v="928.35"/>
    <x v="546"/>
    <n v="1007.17"/>
    <n v="1036.92"/>
    <n v="907.43000000000006"/>
    <n v="920.55"/>
    <n v="982.57"/>
  </r>
  <r>
    <x v="678"/>
    <m/>
    <x v="0"/>
    <x v="13"/>
    <n v="106814475"/>
    <n v="4409185"/>
    <n v="6207888"/>
    <s v="US GOVT FORT SAM HOUSTON ELECTRIC"/>
    <s v="143 FSHSTANLEY RD #2"/>
    <m/>
    <m/>
    <n v="912.04"/>
    <n v="1109.23"/>
    <n v="1002.23"/>
    <n v="1003.84"/>
    <n v="1151.74"/>
    <n v="1367.41"/>
    <n v="1614.91"/>
    <n v="1856.1"/>
    <n v="1961.05"/>
    <x v="549"/>
    <n v="1241.5899999999999"/>
    <x v="547"/>
    <n v="1066.54"/>
    <n v="1200.51"/>
    <n v="1087.02"/>
    <n v="1231.69"/>
    <n v="1241.3700000000001"/>
  </r>
  <r>
    <x v="679"/>
    <m/>
    <x v="0"/>
    <x v="13"/>
    <n v="106814475"/>
    <n v="4326498"/>
    <n v="6207870"/>
    <s v="US GOVT FORT SAM HOUSTON ELECTRIC"/>
    <s v="144 FSHSTANLEY RD"/>
    <m/>
    <m/>
    <n v="1222.94"/>
    <n v="1494.33"/>
    <n v="1155.47"/>
    <n v="1241.21"/>
    <n v="1826.23"/>
    <n v="1795.14"/>
    <n v="2064.3799999999997"/>
    <n v="2280.8399999999997"/>
    <n v="2344.79"/>
    <x v="550"/>
    <n v="1793.13"/>
    <x v="548"/>
    <n v="1800.65"/>
    <n v="1630.4"/>
    <n v="1357.95"/>
    <n v="1295.1600000000001"/>
    <n v="1662.18"/>
  </r>
  <r>
    <x v="680"/>
    <m/>
    <x v="0"/>
    <x v="13"/>
    <n v="106814475"/>
    <n v="4356086"/>
    <n v="6207889"/>
    <s v="US GOVT FORT SAM HOUSTON ELECTRIC"/>
    <s v="152 FSHSTANLEY RD"/>
    <m/>
    <m/>
    <n v="145.84"/>
    <n v="350.29"/>
    <n v="207.27"/>
    <n v="273.58999999999997"/>
    <n v="169.01"/>
    <n v="183.33"/>
    <n v="264.77"/>
    <n v="372.41"/>
    <n v="430.27"/>
    <x v="551"/>
    <n v="251.88"/>
    <x v="549"/>
    <n v="147.6"/>
    <n v="176.44"/>
    <n v="138.91"/>
    <n v="143.76000000000002"/>
    <n v="135.76000000000002"/>
  </r>
  <r>
    <x v="681"/>
    <m/>
    <x v="0"/>
    <x v="13"/>
    <n v="106814475"/>
    <n v="4050841"/>
    <n v="4050841"/>
    <s v="US GOVT FORT SAM HOUSTON ELECTRIC"/>
    <s v="1522 FSHSULTAN RD #1"/>
    <m/>
    <m/>
    <n v="135.11000000000001"/>
    <n v="168.77"/>
    <n v="131.97"/>
    <n v="138.47"/>
    <n v="132.15"/>
    <n v="115.62"/>
    <n v="125.16"/>
    <n v="116.11"/>
    <n v="116.50999999999999"/>
    <x v="552"/>
    <n v="122"/>
    <x v="550"/>
    <n v="145.55000000000001"/>
    <n v="157.87"/>
    <n v="129.21"/>
    <n v="126.33"/>
    <n v="126.28999999999999"/>
  </r>
  <r>
    <x v="682"/>
    <m/>
    <x v="0"/>
    <x v="13"/>
    <n v="106814475"/>
    <s v="2-849041"/>
    <n v="6207304"/>
    <s v="US GOVT FORT SAM HOUSTON ELECTRIC"/>
    <s v="1522 FSHSULTAN RD #2"/>
    <m/>
    <m/>
    <n v="390.29"/>
    <n v="604.72"/>
    <n v="405.58"/>
    <n v="556.73"/>
    <n v="658.22"/>
    <n v="728.32"/>
    <n v="1198.43"/>
    <n v="715.48"/>
    <n v="1082.0999999999999"/>
    <x v="553"/>
    <n v="1478.3"/>
    <x v="551"/>
    <n v="1310.88"/>
    <n v="1062.6500000000001"/>
    <n v="914.43000000000006"/>
    <n v="1290.0899999999999"/>
    <n v="1141.1200000000001"/>
  </r>
  <r>
    <x v="683"/>
    <m/>
    <x v="0"/>
    <x v="13"/>
    <n v="106814475"/>
    <n v="4060588"/>
    <n v="6207825"/>
    <s v="US GOVT FORT SAM HOUSTON ELECTRIC"/>
    <s v="155 FSHSTANLEY RD"/>
    <m/>
    <m/>
    <n v="252.91"/>
    <n v="285"/>
    <n v="242.38"/>
    <n v="281.8"/>
    <n v="274.83"/>
    <n v="247.48"/>
    <n v="230.79000000000002"/>
    <n v="243.56"/>
    <n v="285.52"/>
    <x v="554"/>
    <n v="239.82000000000002"/>
    <x v="552"/>
    <n v="169.05"/>
    <n v="241.75"/>
    <n v="216.97"/>
    <n v="198.03"/>
    <n v="211.97"/>
  </r>
  <r>
    <x v="684"/>
    <m/>
    <x v="0"/>
    <x v="13"/>
    <n v="106814475"/>
    <n v="4026873"/>
    <n v="6098883"/>
    <s v="US GOVT FORT SAM HOUSTON ELECTRIC"/>
    <s v="157 FSHNEW BRAUNFELS"/>
    <m/>
    <m/>
    <n v="24.47"/>
    <n v="31.25"/>
    <n v="24.52"/>
    <n v="26.52"/>
    <n v="24.5"/>
    <n v="25.53"/>
    <n v="27.200000000000003"/>
    <n v="29.72"/>
    <n v="27.060000000000002"/>
    <x v="555"/>
    <n v="178.22"/>
    <x v="553"/>
    <n v="97.71"/>
    <n v="174.72"/>
    <n v="441.2"/>
    <n v="244.47"/>
    <n v="211.55"/>
  </r>
  <r>
    <x v="685"/>
    <m/>
    <x v="0"/>
    <x v="13"/>
    <n v="106814475"/>
    <n v="4273443"/>
    <n v="6207874"/>
    <s v="US GOVT FORT SAM HOUSTON ELECTRIC"/>
    <s v="158 FSHNEW BRAUNFELS"/>
    <m/>
    <m/>
    <n v="455.88"/>
    <n v="981.55"/>
    <n v="597.69000000000005"/>
    <n v="757.81"/>
    <n v="522.86"/>
    <n v="535.89"/>
    <n v="756.56000000000006"/>
    <n v="946.2"/>
    <n v="949.48"/>
    <x v="556"/>
    <n v="581.84"/>
    <x v="554"/>
    <n v="529.51"/>
    <n v="663.45"/>
    <n v="512.34"/>
    <n v="473.56"/>
    <n v="541.54"/>
  </r>
  <r>
    <x v="686"/>
    <m/>
    <x v="0"/>
    <x v="13"/>
    <n v="106814475"/>
    <s v="2-848101"/>
    <n v="6209135"/>
    <s v="US GOVT FORT SAM HOUSTON ELECTRIC"/>
    <s v="159 FSHNEW BRAUNFELS"/>
    <m/>
    <m/>
    <n v="150.31"/>
    <n v="297.56"/>
    <n v="186.3"/>
    <n v="222.29"/>
    <n v="125"/>
    <n v="136.80000000000001"/>
    <n v="165.21"/>
    <n v="213.35000000000002"/>
    <n v="251.10000000000002"/>
    <x v="557"/>
    <n v="124.42"/>
    <x v="555"/>
    <n v="114.88"/>
    <n v="170.46"/>
    <n v="117.17"/>
    <n v="89.69"/>
    <n v="101.55999999999999"/>
  </r>
  <r>
    <x v="687"/>
    <m/>
    <x v="0"/>
    <x v="13"/>
    <n v="106814475"/>
    <n v="4060626"/>
    <n v="6207307"/>
    <s v="US GOVT FORT SAM HOUSTON ELECTRIC"/>
    <s v="16 FSHSTAFF POST RD #7"/>
    <m/>
    <m/>
    <n v="734.11"/>
    <n v="1290.1099999999999"/>
    <n v="1265.53"/>
    <m/>
    <n v="2422.14"/>
    <n v="2150.9899999999998"/>
    <n v="2809.29"/>
    <n v="3127.29"/>
    <n v="3206.0299999999997"/>
    <x v="558"/>
    <n v="2166.2799999999997"/>
    <x v="556"/>
    <n v="1670.97"/>
    <n v="1800.06"/>
    <n v="1491.28"/>
    <n v="1650.86"/>
    <n v="1808.13"/>
  </r>
  <r>
    <x v="688"/>
    <m/>
    <x v="0"/>
    <x v="13"/>
    <n v="106814475"/>
    <n v="4060849"/>
    <n v="6207264"/>
    <s v="US GOVT FORT SAM HOUSTON ELECTRIC"/>
    <s v="1630 FSHSULTAN RD #1"/>
    <m/>
    <m/>
    <n v="2307.84"/>
    <n v="1867.92"/>
    <n v="1753.52"/>
    <n v="1906.51"/>
    <n v="2422.14"/>
    <n v="3015.86"/>
    <n v="4437.63"/>
    <n v="4823.49"/>
    <n v="4017.5899999999997"/>
    <x v="559"/>
    <n v="2524.7199999999998"/>
    <x v="557"/>
    <n v="2006.3"/>
    <n v="2069.9299999999998"/>
    <n v="1920.76"/>
    <n v="2165.39"/>
    <n v="2345.6699999999996"/>
  </r>
  <r>
    <x v="689"/>
    <m/>
    <x v="0"/>
    <x v="13"/>
    <n v="106814475"/>
    <n v="4060687"/>
    <n v="6207845"/>
    <s v="US GOVT FORT SAM HOUSTON ELECTRIC"/>
    <s v="1630 FSHSULTAN RD #2"/>
    <m/>
    <m/>
    <n v="104.11"/>
    <n v="102.59"/>
    <n v="64.73"/>
    <n v="95.08"/>
    <n v="130.63999999999999"/>
    <n v="189.79"/>
    <n v="320.03000000000003"/>
    <n v="336.95"/>
    <n v="382.93"/>
    <x v="560"/>
    <n v="264.48"/>
    <x v="558"/>
    <n v="244.16"/>
    <n v="231.24"/>
    <n v="358.25"/>
    <n v="389.88"/>
    <n v="67.78"/>
  </r>
  <r>
    <x v="690"/>
    <m/>
    <x v="0"/>
    <x v="13"/>
    <n v="106814475"/>
    <n v="4063240"/>
    <n v="6090957"/>
    <s v="US GOVT FORT SAM HOUSTON ELECTRIC"/>
    <s v="1630 FSHSULTAN RD #3"/>
    <m/>
    <m/>
    <n v="93.57"/>
    <n v="108.55"/>
    <n v="112.75"/>
    <n v="148.94"/>
    <n v="162.30000000000001"/>
    <n v="80.150000000000006"/>
    <n v="117.53"/>
    <n v="134.28"/>
    <n v="146.98000000000002"/>
    <x v="561"/>
    <n v="114.96"/>
    <x v="559"/>
    <n v="105.86999999999999"/>
    <n v="129.68"/>
    <n v="155.79000000000002"/>
    <n v="133"/>
    <n v="179.33"/>
  </r>
  <r>
    <x v="691"/>
    <m/>
    <x v="0"/>
    <x v="13"/>
    <n v="106814475"/>
    <n v="4028116"/>
    <n v="6207352"/>
    <s v="US GOVT FORT SAM HOUSTON ELECTRIC"/>
    <s v="1721 FSHDODD BLVD"/>
    <m/>
    <m/>
    <n v="1670.25"/>
    <n v="1705.38"/>
    <n v="1192.6500000000001"/>
    <n v="1525.46"/>
    <n v="2330.06"/>
    <n v="2173.83"/>
    <n v="3133.1899999999996"/>
    <n v="3421.6899999999996"/>
    <n v="3001.1899999999996"/>
    <x v="562"/>
    <n v="2414.7399999999998"/>
    <x v="560"/>
    <n v="2349.1"/>
    <n v="2197.5499999999997"/>
    <n v="2146.6299999999997"/>
    <n v="2263.89"/>
    <n v="2160.2299999999996"/>
  </r>
  <r>
    <x v="692"/>
    <m/>
    <x v="0"/>
    <x v="13"/>
    <n v="106814475"/>
    <n v="4008767"/>
    <n v="6208625"/>
    <s v="US GOVT FORT SAM HOUSTON ELECTRIC"/>
    <s v="1721 FSHDODD BLVD #SLS"/>
    <m/>
    <m/>
    <n v="45.56"/>
    <n v="49.97"/>
    <n v="44.39"/>
    <n v="48.01"/>
    <n v="159.63999999999999"/>
    <n v="55.55"/>
    <n v="69.349999999999994"/>
    <n v="68.959999999999994"/>
    <n v="197.74"/>
    <x v="563"/>
    <n v="90.059999999999988"/>
    <x v="561"/>
    <n v="74.97"/>
    <n v="75.899999999999991"/>
    <n v="49.52"/>
    <n v="54.830000000000005"/>
    <n v="54.120000000000005"/>
  </r>
  <r>
    <x v="693"/>
    <m/>
    <x v="0"/>
    <x v="13"/>
    <n v="106814475"/>
    <n v="4572432"/>
    <n v="6209291"/>
    <s v="US GOVT FORT SAM HOUSTON ELECTRIC"/>
    <s v="198 FSHSTANLEY RD"/>
    <m/>
    <m/>
    <n v="8.75"/>
    <n v="42.85"/>
    <n v="84.86"/>
    <n v="312.16000000000003"/>
    <n v="204.98"/>
    <n v="274.72000000000003"/>
    <n v="399.24"/>
    <n v="410.16"/>
    <n v="414.94"/>
    <x v="564"/>
    <n v="229.59"/>
    <x v="562"/>
    <n v="194.69"/>
    <n v="270.60000000000002"/>
    <n v="164.02"/>
    <n v="111.92999999999999"/>
    <n v="150.37"/>
  </r>
  <r>
    <x v="694"/>
    <m/>
    <x v="0"/>
    <x v="13"/>
    <n v="106814475"/>
    <n v="4326699"/>
    <n v="6207841"/>
    <s v="US GOVT FORT SAM HOUSTON ELECTRIC"/>
    <s v="199 FSHSTANLEY RD"/>
    <m/>
    <m/>
    <n v="33.770000000000003"/>
    <n v="69.3"/>
    <n v="64.73"/>
    <n v="64.31"/>
    <n v="12.75"/>
    <n v="51.65"/>
    <n v="63.68"/>
    <n v="204.61"/>
    <n v="146.74"/>
    <x v="565"/>
    <n v="123.67999999999999"/>
    <x v="563"/>
    <n v="104.69"/>
    <n v="160.21"/>
    <n v="145.24"/>
    <n v="110.36"/>
    <n v="146.05000000000001"/>
  </r>
  <r>
    <x v="695"/>
    <m/>
    <x v="0"/>
    <x v="13"/>
    <n v="106814475"/>
    <s v="2-848072"/>
    <n v="6209108"/>
    <s v="US GOVT FORT SAM HOUSTON ELECTRIC"/>
    <s v="2002 FSHBUCK RD #1"/>
    <m/>
    <m/>
    <n v="616.76"/>
    <n v="971.65"/>
    <n v="880.51"/>
    <n v="892.78"/>
    <n v="656.81"/>
    <n v="660.34"/>
    <n v="513.92999999999995"/>
    <n v="522.89"/>
    <n v="464.55"/>
    <x v="566"/>
    <n v="392.89"/>
    <x v="564"/>
    <n v="635.96"/>
    <n v="758.67"/>
    <n v="557.15"/>
    <n v="401.13"/>
    <n v="387.47"/>
  </r>
  <r>
    <x v="696"/>
    <m/>
    <x v="0"/>
    <x v="13"/>
    <n v="106814475"/>
    <n v="4008471"/>
    <n v="6209137"/>
    <s v="US GOVT FORT SAM HOUSTON ELECTRIC"/>
    <s v="2002 FSHBUCK RD #2"/>
    <m/>
    <m/>
    <n v="332.66"/>
    <n v="367.75"/>
    <n v="336.48"/>
    <n v="333.61"/>
    <n v="454.65"/>
    <n v="488.92"/>
    <n v="546.20000000000005"/>
    <n v="666.77"/>
    <n v="684.05"/>
    <x v="567"/>
    <n v="470.22"/>
    <x v="565"/>
    <n v="548.20000000000005"/>
    <n v="510.11"/>
    <n v="268.35000000000002"/>
    <n v="466.81"/>
    <n v="335.76"/>
  </r>
  <r>
    <x v="697"/>
    <m/>
    <x v="0"/>
    <x v="13"/>
    <n v="106814475"/>
    <n v="4355832"/>
    <n v="6207851"/>
    <s v="US GOVT FORT SAM HOUSTON ELECTRIC"/>
    <s v="2003 FSHBUCK RD #1LCT"/>
    <m/>
    <m/>
    <n v="1537.02"/>
    <n v="2049.85"/>
    <n v="1440.55"/>
    <n v="1628.42"/>
    <n v="1718.32"/>
    <n v="1569.17"/>
    <n v="1555.54"/>
    <n v="1595.4"/>
    <n v="1438.68"/>
    <x v="568"/>
    <n v="1339.32"/>
    <x v="566"/>
    <n v="1410.82"/>
    <n v="1496.3"/>
    <n v="1302.08"/>
    <n v="1282.49"/>
    <n v="1429.6200000000001"/>
  </r>
  <r>
    <x v="698"/>
    <m/>
    <x v="0"/>
    <x v="13"/>
    <n v="106814475"/>
    <n v="4326583"/>
    <n v="6207854"/>
    <s v="US GOVT FORT SAM HOUSTON ELECTRIC"/>
    <s v="2005 FSHBUCK RD #1"/>
    <m/>
    <m/>
    <n v="387.63"/>
    <n v="355.12"/>
    <n v="283.70999999999998"/>
    <n v="306.41000000000003"/>
    <n v="292.64999999999998"/>
    <n v="346.72"/>
    <n v="629.53"/>
    <n v="1028.5999999999999"/>
    <n v="1008.5"/>
    <x v="569"/>
    <n v="746.01"/>
    <x v="567"/>
    <n v="631.94000000000005"/>
    <n v="611.61"/>
    <n v="487.02"/>
    <n v="281.53000000000003"/>
    <n v="677.86"/>
  </r>
  <r>
    <x v="699"/>
    <m/>
    <x v="0"/>
    <x v="13"/>
    <n v="106814475"/>
    <n v="4347579"/>
    <n v="6099297"/>
    <s v="US GOVT FORT SAM HOUSTON ELECTRIC"/>
    <s v="2005 FSHBUCK RD #2"/>
    <m/>
    <m/>
    <n v="521.16"/>
    <n v="895.04"/>
    <n v="712.56"/>
    <n v="736.38"/>
    <n v="420.65"/>
    <n v="427.34"/>
    <n v="600.47"/>
    <n v="683.61"/>
    <n v="625.93000000000006"/>
    <x v="570"/>
    <n v="457.49"/>
    <x v="568"/>
    <n v="407.87"/>
    <n v="462.97"/>
    <n v="291.66000000000003"/>
    <n v="317.11"/>
    <n v="356.26"/>
  </r>
  <r>
    <x v="700"/>
    <m/>
    <x v="0"/>
    <x v="13"/>
    <n v="106814475"/>
    <n v="4060619"/>
    <n v="6207830"/>
    <s v="US GOVT FORT SAM HOUSTON ELECTRIC"/>
    <s v="2007 FSHDUNSTUN RD #1"/>
    <m/>
    <m/>
    <n v="803.74"/>
    <n v="1049.28"/>
    <n v="1006.02"/>
    <n v="729.08"/>
    <n v="962.36"/>
    <n v="950.54"/>
    <n v="1264.19"/>
    <n v="1464.08"/>
    <n v="1501.76"/>
    <x v="571"/>
    <n v="1425.43"/>
    <x v="569"/>
    <n v="923.9"/>
    <n v="1030.01"/>
    <n v="907.15"/>
    <n v="860.04"/>
    <n v="855.4"/>
  </r>
  <r>
    <x v="701"/>
    <m/>
    <x v="0"/>
    <x v="13"/>
    <n v="106814475"/>
    <n v="4008290"/>
    <n v="6209136"/>
    <s v="US GOVT FORT SAM HOUSTON ELECTRIC"/>
    <s v="2007 FSHDUNSTUN RD #2"/>
    <m/>
    <m/>
    <n v="8.75"/>
    <n v="8.75"/>
    <n v="8.75"/>
    <n v="8.75"/>
    <n v="8.75"/>
    <n v="8.75"/>
    <n v="11.99"/>
    <n v="11.99"/>
    <n v="11.99"/>
    <x v="322"/>
    <n v="11.99"/>
    <x v="319"/>
    <n v="11.99"/>
    <n v="11.99"/>
    <n v="11.99"/>
    <n v="11.99"/>
    <n v="11.99"/>
  </r>
  <r>
    <x v="702"/>
    <m/>
    <x v="0"/>
    <x v="13"/>
    <n v="106814475"/>
    <n v="4562682"/>
    <n v="6130632"/>
    <s v="US GOVT FORT SAM HOUSTON ELECTRIC"/>
    <s v="2019 FSHARMY BLVD #2"/>
    <m/>
    <m/>
    <n v="21.71"/>
    <n v="166.35"/>
    <n v="188.49"/>
    <n v="8.75"/>
    <n v="8.75"/>
    <n v="8.75"/>
    <n v="11.99"/>
    <n v="11.99"/>
    <n v="11.99"/>
    <x v="322"/>
    <n v="11.99"/>
    <x v="319"/>
    <n v="11.99"/>
    <n v="11.99"/>
    <n v="11.99"/>
    <n v="12.17"/>
    <n v="12.92"/>
  </r>
  <r>
    <x v="703"/>
    <m/>
    <x v="0"/>
    <x v="13"/>
    <n v="106814475"/>
    <n v="4060843"/>
    <n v="6208121"/>
    <s v="US GOVT FORT SAM HOUSTON ELECTRIC"/>
    <s v="2186 FSHPINE ST #1"/>
    <m/>
    <m/>
    <n v="416.12"/>
    <n v="566.54"/>
    <n v="581.17999999999995"/>
    <n v="593.66"/>
    <n v="708.89"/>
    <n v="753.46"/>
    <n v="763"/>
    <n v="1017.37"/>
    <n v="1009.12"/>
    <x v="572"/>
    <n v="783.18000000000006"/>
    <x v="570"/>
    <n v="589.03"/>
    <n v="591.12"/>
    <n v="568.16999999999996"/>
    <n v="647.97"/>
    <n v="688.09"/>
  </r>
  <r>
    <x v="704"/>
    <m/>
    <x v="0"/>
    <x v="13"/>
    <n v="106814475"/>
    <n v="4064817"/>
    <n v="6140452"/>
    <s v="US GOVT FORT SAM HOUSTON ELECTRIC"/>
    <s v="2188 FSHPINE ST"/>
    <m/>
    <m/>
    <n v="224.71"/>
    <n v="392.82"/>
    <n v="279.43"/>
    <n v="313.52"/>
    <n v="242.24"/>
    <n v="242.76"/>
    <n v="284.88"/>
    <n v="316.8"/>
    <n v="325.65000000000003"/>
    <x v="573"/>
    <n v="249.06"/>
    <x v="571"/>
    <n v="274.54000000000002"/>
    <n v="333.64"/>
    <n v="276.49"/>
    <n v="199.59"/>
    <n v="201.95000000000002"/>
  </r>
  <r>
    <x v="705"/>
    <m/>
    <x v="0"/>
    <x v="13"/>
    <n v="106814475"/>
    <n v="4028079"/>
    <n v="6207327"/>
    <s v="US GOVT FORT SAM HOUSTON ELECTRIC"/>
    <s v="2195 FSHPINE ST"/>
    <m/>
    <m/>
    <n v="645.83000000000004"/>
    <n v="706.57"/>
    <n v="669"/>
    <n v="702.55"/>
    <n v="939.95"/>
    <n v="978.4"/>
    <n v="1093.0899999999999"/>
    <n v="1317.5"/>
    <n v="1462.17"/>
    <x v="574"/>
    <n v="994.47"/>
    <x v="572"/>
    <n v="683.08"/>
    <n v="686.08"/>
    <n v="623.18000000000006"/>
    <n v="663.87"/>
    <n v="720.37"/>
  </r>
  <r>
    <x v="706"/>
    <m/>
    <x v="0"/>
    <x v="13"/>
    <n v="106814475"/>
    <n v="4060852"/>
    <n v="6207402"/>
    <s v="US GOVT FORT SAM HOUSTON ELECTRIC"/>
    <s v="2200 FSHWILSON ST"/>
    <m/>
    <m/>
    <n v="807.65"/>
    <n v="927.72"/>
    <n v="901.37"/>
    <n v="1033.78"/>
    <n v="1217.76"/>
    <n v="1581.55"/>
    <n v="1776.84"/>
    <n v="2083.3199999999997"/>
    <n v="2445.3799999999997"/>
    <x v="575"/>
    <n v="1531.4"/>
    <x v="573"/>
    <n v="971.51"/>
    <n v="1169.33"/>
    <n v="971.23"/>
    <n v="960.99"/>
    <n v="1504.27"/>
  </r>
  <r>
    <x v="707"/>
    <m/>
    <x v="0"/>
    <x v="13"/>
    <n v="106814475"/>
    <n v="4009135"/>
    <n v="4009135"/>
    <s v="US GOVT FORT SAM HOUSTON ELECTRIC"/>
    <s v="2200 FSHWILSON ST #1PLT"/>
    <m/>
    <m/>
    <n v="10.18"/>
    <n v="11.91"/>
    <n v="8.75"/>
    <n v="57.45"/>
    <n v="160.06"/>
    <n v="137.76"/>
    <n v="142.33000000000001"/>
    <n v="143.14000000000001"/>
    <n v="141.60000000000002"/>
    <x v="576"/>
    <n v="151.52000000000001"/>
    <x v="574"/>
    <n v="160.48000000000002"/>
    <n v="172.97"/>
    <n v="139.54000000000002"/>
    <n v="126.22999999999999"/>
    <n v="127.72999999999999"/>
  </r>
  <r>
    <x v="708"/>
    <m/>
    <x v="0"/>
    <x v="13"/>
    <n v="106814475"/>
    <s v="2-848534"/>
    <n v="6207358"/>
    <s v="US GOVT FORT SAM HOUSTON ELECTRIC"/>
    <s v="2244 FSHWILSON ST"/>
    <m/>
    <m/>
    <n v="887.93"/>
    <n v="996.74"/>
    <n v="889.86"/>
    <n v="955.85"/>
    <n v="1275.1500000000001"/>
    <n v="1353.48"/>
    <n v="1804.29"/>
    <n v="1964.97"/>
    <n v="1831.31"/>
    <x v="577"/>
    <n v="1307.99"/>
    <x v="575"/>
    <n v="1109.56"/>
    <n v="1074.57"/>
    <n v="934.93000000000006"/>
    <n v="1025.95"/>
    <n v="1140.8700000000001"/>
  </r>
  <r>
    <x v="709"/>
    <m/>
    <x v="0"/>
    <x v="13"/>
    <n v="106814475"/>
    <n v="4040297"/>
    <n v="6207387"/>
    <s v="US GOVT FORT SAM HOUSTON ELECTRIC"/>
    <s v="2247 FSHN NEW BRAUNFELS"/>
    <m/>
    <m/>
    <n v="1352.86"/>
    <n v="1638.73"/>
    <n v="1185.58"/>
    <n v="1263.32"/>
    <n v="1532.56"/>
    <n v="1487.98"/>
    <n v="1713.86"/>
    <n v="2017.9"/>
    <n v="1359.85"/>
    <x v="578"/>
    <n v="1466.59"/>
    <x v="576"/>
    <n v="1587.06"/>
    <n v="1656.76"/>
    <n v="1574.04"/>
    <n v="1444.51"/>
    <n v="1339.49"/>
  </r>
  <r>
    <x v="710"/>
    <m/>
    <x v="0"/>
    <x v="13"/>
    <n v="106814475"/>
    <n v="4028317"/>
    <n v="6207027"/>
    <s v="US GOVT FORT SAM HOUSTON ELECTRIC"/>
    <s v="2248 FSHN NEW BRAUNFELS"/>
    <m/>
    <m/>
    <n v="750.02"/>
    <n v="237.66"/>
    <n v="224.75"/>
    <n v="224.75"/>
    <n v="1230.55"/>
    <n v="1440.19"/>
    <n v="1564.59"/>
    <n v="1716.76"/>
    <n v="1994.91"/>
    <x v="579"/>
    <n v="1471.46"/>
    <x v="577"/>
    <n v="171.99"/>
    <n v="171.99"/>
    <n v="171.99"/>
    <n v="273.18"/>
    <n v="335.56"/>
  </r>
  <r>
    <x v="711"/>
    <m/>
    <x v="0"/>
    <x v="13"/>
    <n v="106814475"/>
    <n v="4355933"/>
    <n v="6210082"/>
    <s v="US GOVT FORT SAM HOUSTON ELECTRIC"/>
    <s v="2406 FSHCONNELL RD #LCT"/>
    <m/>
    <m/>
    <n v="7636.36"/>
    <n v="12569.24"/>
    <n v="9672.91"/>
    <n v="11006.3"/>
    <n v="9410.8799999999992"/>
    <n v="5701.35"/>
    <n v="6061.37"/>
    <n v="6145.36"/>
    <n v="6003.13"/>
    <x v="580"/>
    <n v="6254.98"/>
    <x v="578"/>
    <n v="9159.42"/>
    <n v="8519.23"/>
    <n v="6223.41"/>
    <n v="5238.78"/>
    <m/>
  </r>
  <r>
    <x v="712"/>
    <m/>
    <x v="0"/>
    <x v="13"/>
    <n v="106814475"/>
    <n v="4221296"/>
    <n v="4221296"/>
    <s v="US GOVT FORT SAM HOUSTON ELECTRIC"/>
    <s v="2265 FSHWILSON ST #1"/>
    <m/>
    <m/>
    <n v="18836.509999999998"/>
    <n v="21073.59"/>
    <n v="17654.45"/>
    <n v="18791.349999999999"/>
    <n v="20837.45"/>
    <n v="19636.75"/>
    <n v="23457.370000000003"/>
    <n v="24170.02"/>
    <n v="22910.240000000002"/>
    <x v="581"/>
    <n v="30387.200000000001"/>
    <x v="579"/>
    <n v="21592.58"/>
    <n v="22317.350000000002"/>
    <n v="19646.780000000002"/>
    <n v="19428.63"/>
    <n v="20751"/>
  </r>
  <r>
    <x v="713"/>
    <m/>
    <x v="0"/>
    <x v="13"/>
    <n v="106814475"/>
    <n v="4355972"/>
    <n v="6207349"/>
    <s v="US GOVT FORT SAM HOUSTON ELECTRIC"/>
    <s v="2405 FSHREYNOLDS RD #LCT"/>
    <m/>
    <m/>
    <n v="7248.27"/>
    <n v="11562.74"/>
    <n v="8917.2099999999991"/>
    <n v="10339.15"/>
    <n v="8591.44"/>
    <n v="5874.18"/>
    <n v="7330.01"/>
    <n v="7120.94"/>
    <n v="6110.11"/>
    <x v="582"/>
    <n v="6643.26"/>
    <x v="580"/>
    <n v="8994.83"/>
    <n v="11451.43"/>
    <n v="9343.76"/>
    <n v="8015.9299999999994"/>
    <n v="8319.92"/>
  </r>
  <r>
    <x v="714"/>
    <m/>
    <x v="0"/>
    <x v="13"/>
    <n v="106814475"/>
    <n v="4028313"/>
    <n v="6207053"/>
    <s v="US GOVT FORT SAM HOUSTON ELECTRIC"/>
    <s v="2267 FSHN NEW BRAUNFELS #1"/>
    <m/>
    <m/>
    <n v="151.81"/>
    <n v="513.27"/>
    <n v="331.21"/>
    <n v="359.76"/>
    <n v="188.2"/>
    <n v="421.96"/>
    <n v="594.44000000000005"/>
    <n v="700.01"/>
    <n v="733.87"/>
    <x v="583"/>
    <n v="396.67"/>
    <x v="269"/>
    <n v="224.85000000000002"/>
    <n v="389.66"/>
    <n v="233.85000000000002"/>
    <n v="162.55000000000001"/>
    <n v="197.55"/>
  </r>
  <r>
    <x v="715"/>
    <m/>
    <x v="0"/>
    <x v="13"/>
    <n v="106814475"/>
    <n v="4064835"/>
    <n v="6141126"/>
    <s v="US GOVT FORT SAM HOUSTON ELECTRIC"/>
    <s v="2267 FSHN NEW BRAUNFELS #2"/>
    <m/>
    <m/>
    <n v="260.39"/>
    <n v="314.94"/>
    <n v="267.87"/>
    <n v="305.85000000000002"/>
    <n v="291.39"/>
    <n v="287.07"/>
    <n v="315.56"/>
    <n v="325.71000000000004"/>
    <n v="329.82"/>
    <x v="584"/>
    <n v="283.11"/>
    <x v="581"/>
    <n v="293.2"/>
    <n v="310.48"/>
    <n v="272.88"/>
    <n v="273.27"/>
    <n v="285.86"/>
  </r>
  <r>
    <x v="716"/>
    <m/>
    <x v="0"/>
    <x v="13"/>
    <n v="106814475"/>
    <n v="4060853"/>
    <n v="6207397"/>
    <s v="US GOVT FORT SAM HOUSTON ELECTRIC"/>
    <s v="2268 FSHSTANLEY RD"/>
    <m/>
    <m/>
    <n v="408.18"/>
    <n v="730.98"/>
    <n v="510.94"/>
    <n v="642.91999999999996"/>
    <n v="949.18"/>
    <n v="879.87"/>
    <n v="1270.1300000000001"/>
    <n v="1477.55"/>
    <n v="1074.82"/>
    <x v="585"/>
    <n v="510.38"/>
    <x v="582"/>
    <n v="585.29999999999995"/>
    <n v="663.45"/>
    <n v="588.29999999999995"/>
    <n v="795.03"/>
    <n v="871.11"/>
  </r>
  <r>
    <x v="717"/>
    <m/>
    <x v="0"/>
    <x v="13"/>
    <n v="106814475"/>
    <n v="4375501"/>
    <n v="6207396"/>
    <s v="US GOVT FORT SAM HOUSTON ELECTRIC"/>
    <s v="2270 FSHSTANLEY RD"/>
    <m/>
    <m/>
    <n v="5414.16"/>
    <n v="5225.84"/>
    <n v="5384.67"/>
    <n v="5497.55"/>
    <n v="7719.84"/>
    <n v="6150.23"/>
    <n v="7041.66"/>
    <n v="7124.17"/>
    <n v="7394.91"/>
    <x v="586"/>
    <n v="7200.23"/>
    <x v="583"/>
    <n v="6525.95"/>
    <n v="4741.79"/>
    <n v="4572.03"/>
    <n v="4755.1799999999994"/>
    <n v="4905.4399999999996"/>
  </r>
  <r>
    <x v="718"/>
    <m/>
    <x v="0"/>
    <x v="13"/>
    <n v="106814475"/>
    <n v="4363026"/>
    <n v="6208602"/>
    <s v="US GOVT FORT SAM HOUSTON ELECTRIC"/>
    <s v="2273 FSHSTANLEY RD #2"/>
    <m/>
    <m/>
    <n v="215.51"/>
    <n v="232.29"/>
    <n v="175.76"/>
    <n v="191.2"/>
    <n v="258.07"/>
    <n v="266.47000000000003"/>
    <n v="341.77"/>
    <n v="383.69"/>
    <n v="387.78000000000003"/>
    <x v="587"/>
    <n v="277.92"/>
    <x v="584"/>
    <n v="184.83"/>
    <n v="213.11"/>
    <n v="168.86"/>
    <n v="186.03"/>
    <n v="208.88"/>
  </r>
  <r>
    <x v="719"/>
    <m/>
    <x v="0"/>
    <x v="13"/>
    <n v="106814475"/>
    <s v="2-847743"/>
    <n v="6209292"/>
    <s v="US GOVT FORT SAM HOUSTON ELECTRIC"/>
    <s v="258 FSHLISCUM RD"/>
    <m/>
    <m/>
    <n v="172.08"/>
    <n v="295.12"/>
    <n v="369.64"/>
    <n v="334.02"/>
    <n v="373.67"/>
    <n v="366.05"/>
    <n v="440.68"/>
    <n v="496.03000000000003"/>
    <n v="494.14"/>
    <x v="588"/>
    <n v="379.09000000000003"/>
    <x v="585"/>
    <n v="152.22"/>
    <n v="225.96"/>
    <n v="155.46"/>
    <n v="168.81"/>
    <n v="179.42000000000002"/>
  </r>
  <r>
    <x v="720"/>
    <m/>
    <x v="0"/>
    <x v="13"/>
    <n v="106814475"/>
    <n v="4040296"/>
    <n v="6207837"/>
    <s v="US GOVT FORT SAM HOUSTON ELECTRIC"/>
    <s v="261 FSHWILSON ST"/>
    <m/>
    <m/>
    <n v="646.26"/>
    <n v="1057.3699999999999"/>
    <n v="816.23"/>
    <n v="898.49"/>
    <n v="808.39"/>
    <n v="809.16"/>
    <n v="941.37"/>
    <n v="1041.0899999999999"/>
    <n v="1059.77"/>
    <x v="589"/>
    <n v="789.62"/>
    <x v="586"/>
    <n v="867.26"/>
    <n v="972.89"/>
    <n v="796.32"/>
    <n v="731.42"/>
    <n v="797.54"/>
  </r>
  <r>
    <x v="721"/>
    <m/>
    <x v="0"/>
    <x v="13"/>
    <n v="106814475"/>
    <n v="4375482"/>
    <n v="6207339"/>
    <s v="US GOVT FORT SAM HOUSTON ELECTRIC"/>
    <s v="2640 FSHSCOTT RD #1"/>
    <m/>
    <m/>
    <n v="2782.21"/>
    <n v="3112.08"/>
    <n v="2833.28"/>
    <m/>
    <n v="4104.78"/>
    <n v="3986.68"/>
    <n v="4065.41"/>
    <n v="4016.97"/>
    <n v="3891.7999999999997"/>
    <x v="590"/>
    <n v="3262.5499999999997"/>
    <x v="587"/>
    <n v="2957.7"/>
    <n v="2931.3999999999996"/>
    <n v="2689.56"/>
    <n v="2921.77"/>
    <n v="3058.7299999999996"/>
  </r>
  <r>
    <x v="722"/>
    <m/>
    <x v="0"/>
    <x v="13"/>
    <n v="106814475"/>
    <n v="4008361"/>
    <n v="6209117"/>
    <s v="US GOVT FORT SAM HOUSTON ELECTRIC"/>
    <s v="2640 FSHSCOTT RD #2"/>
    <m/>
    <m/>
    <n v="290.02999999999997"/>
    <n v="448.98"/>
    <n v="261.8"/>
    <n v="420.19"/>
    <n v="448.58"/>
    <n v="525.04"/>
    <n v="779.98"/>
    <n v="951.67"/>
    <n v="1196.27"/>
    <x v="591"/>
    <n v="721.49"/>
    <x v="588"/>
    <n v="370.74"/>
    <n v="458.61"/>
    <n v="373.94"/>
    <n v="335.07"/>
    <n v="385.40000000000003"/>
  </r>
  <r>
    <x v="723"/>
    <m/>
    <x v="0"/>
    <x v="13"/>
    <n v="106814475"/>
    <n v="4064758"/>
    <n v="6136463"/>
    <s v="US GOVT FORT SAM HOUSTON ELECTRIC"/>
    <s v="2650 FSHHARNEY RD"/>
    <m/>
    <m/>
    <n v="40.47"/>
    <n v="61.04"/>
    <n v="34.96"/>
    <n v="28.37"/>
    <n v="22.37"/>
    <n v="24.94"/>
    <n v="33.36"/>
    <n v="37.510000000000005"/>
    <n v="54.160000000000004"/>
    <x v="592"/>
    <n v="57.82"/>
    <x v="589"/>
    <n v="26.479999999999997"/>
    <n v="24.799999999999997"/>
    <n v="19.829999999999998"/>
    <n v="14.73"/>
    <n v="14.59"/>
  </r>
  <r>
    <x v="724"/>
    <m/>
    <x v="0"/>
    <x v="13"/>
    <n v="106814475"/>
    <n v="4064808"/>
    <n v="6136462"/>
    <s v="US GOVT FORT SAM HOUSTON ELECTRIC"/>
    <s v="2650 FSHHARNEY RD #PLT"/>
    <m/>
    <m/>
    <n v="8.75"/>
    <n v="8.75"/>
    <n v="8.75"/>
    <n v="8.75"/>
    <n v="8.75"/>
    <n v="8.75"/>
    <n v="11.99"/>
    <n v="11.99"/>
    <n v="11.99"/>
    <x v="322"/>
    <n v="11.99"/>
    <x v="319"/>
    <n v="11.99"/>
    <n v="11.99"/>
    <n v="11.99"/>
    <n v="11.99"/>
    <n v="11.99"/>
  </r>
  <r>
    <x v="725"/>
    <m/>
    <x v="0"/>
    <x v="13"/>
    <n v="106814475"/>
    <n v="4060779"/>
    <n v="6207296"/>
    <s v="US GOVT FORT SAM HOUSTON ELECTRIC"/>
    <s v="2657 FSHSCHOFIELD RD #1"/>
    <m/>
    <m/>
    <n v="883.14"/>
    <n v="948.66"/>
    <n v="627.45000000000005"/>
    <n v="642.91999999999996"/>
    <n v="1133.43"/>
    <n v="1207.49"/>
    <n v="1430.39"/>
    <n v="1328.69"/>
    <n v="1592.35"/>
    <x v="593"/>
    <n v="1230.49"/>
    <x v="590"/>
    <n v="1039.44"/>
    <n v="1076.49"/>
    <n v="935.98"/>
    <n v="1006.75"/>
    <n v="1059.1400000000001"/>
  </r>
  <r>
    <x v="726"/>
    <m/>
    <x v="0"/>
    <x v="13"/>
    <n v="106814475"/>
    <n v="4088840"/>
    <n v="6207835"/>
    <s v="US GOVT FORT SAM HOUSTON ELECTRIC"/>
    <s v="268 FSHWILSON ST"/>
    <m/>
    <m/>
    <n v="654.62"/>
    <n v="722.15"/>
    <n v="687.05"/>
    <n v="710.51"/>
    <n v="928.83"/>
    <n v="1020.36"/>
    <n v="1161.08"/>
    <n v="1212.1300000000001"/>
    <n v="1265.55"/>
    <x v="594"/>
    <n v="922.55"/>
    <x v="591"/>
    <n v="829.25"/>
    <n v="776.04"/>
    <n v="707.57"/>
    <n v="776.26"/>
    <n v="806.59"/>
  </r>
  <r>
    <x v="727"/>
    <m/>
    <x v="0"/>
    <x v="13"/>
    <n v="106814475"/>
    <n v="4327741"/>
    <n v="6208650"/>
    <s v="US GOVT FORT SAM HOUSTON ELECTRIC"/>
    <s v="2785 FSHSCOTT RD"/>
    <m/>
    <m/>
    <n v="159.46"/>
    <n v="179.52"/>
    <n v="173.59"/>
    <n v="233.28"/>
    <n v="311.89999999999998"/>
    <n v="357.31"/>
    <n v="495.11"/>
    <n v="535.01"/>
    <n v="583.82000000000005"/>
    <x v="595"/>
    <n v="386.46000000000004"/>
    <x v="592"/>
    <n v="355.73"/>
    <n v="364.67"/>
    <n v="313.07"/>
    <n v="268.26"/>
    <n v="281.19"/>
  </r>
  <r>
    <x v="728"/>
    <m/>
    <x v="0"/>
    <x v="13"/>
    <n v="106814475"/>
    <n v="4040201"/>
    <n v="6207324"/>
    <s v="US GOVT FORT SAM HOUSTON ELECTRIC"/>
    <s v="2797 FSHSTANLEY RD #1"/>
    <m/>
    <m/>
    <n v="328.68"/>
    <n v="386.44"/>
    <n v="391.11"/>
    <n v="363.87"/>
    <n v="369.39"/>
    <n v="363.91"/>
    <n v="339.04"/>
    <n v="530.71"/>
    <n v="449.19"/>
    <x v="596"/>
    <n v="342.24"/>
    <x v="593"/>
    <n v="323.53000000000003"/>
    <n v="273.85000000000002"/>
    <n v="292.93"/>
    <n v="264.82"/>
    <n v="277.89"/>
  </r>
  <r>
    <x v="729"/>
    <m/>
    <x v="0"/>
    <x v="13"/>
    <n v="106814475"/>
    <n v="4088969"/>
    <n v="6207325"/>
    <s v="US GOVT FORT SAM HOUSTON ELECTRIC"/>
    <s v="2797 FSHSTANLEY RD #2"/>
    <m/>
    <m/>
    <n v="817.58"/>
    <n v="961.98"/>
    <n v="829.07"/>
    <n v="946.58"/>
    <n v="1708.03"/>
    <n v="1894.58"/>
    <n v="2686.24"/>
    <n v="3426.9199999999996"/>
    <n v="3448.08"/>
    <x v="597"/>
    <n v="2266.8999999999996"/>
    <x v="594"/>
    <n v="1486.46"/>
    <n v="1487.31"/>
    <n v="1271.8700000000001"/>
    <n v="1488.04"/>
    <n v="1798.02"/>
  </r>
  <r>
    <x v="730"/>
    <m/>
    <x v="0"/>
    <x v="13"/>
    <n v="106814475"/>
    <n v="4040203"/>
    <n v="6207506"/>
    <s v="US GOVT FORT SAM HOUSTON ELECTRIC"/>
    <s v="2797 FSHSTANLEY RD #3"/>
    <m/>
    <m/>
    <n v="426.01"/>
    <n v="488.96"/>
    <n v="410.76"/>
    <n v="505.18"/>
    <n v="519.08000000000004"/>
    <n v="561.52"/>
    <n v="631.53"/>
    <n v="599.63"/>
    <n v="562.89"/>
    <x v="598"/>
    <n v="495.35"/>
    <x v="595"/>
    <n v="574.04"/>
    <n v="625.85"/>
    <n v="584.48"/>
    <n v="533.94000000000005"/>
    <n v="564.56000000000006"/>
  </r>
  <r>
    <x v="731"/>
    <m/>
    <x v="0"/>
    <x v="13"/>
    <n v="106814475"/>
    <n v="4060770"/>
    <n v="6207378"/>
    <s v="US GOVT FORT SAM HOUSTON ELECTRIC"/>
    <s v="325 FSHTAYLOR RD #1"/>
    <m/>
    <m/>
    <n v="2375.15"/>
    <n v="2572.34"/>
    <n v="2172.16"/>
    <n v="2300.6799999999998"/>
    <n v="2627.39"/>
    <n v="2676.88"/>
    <n v="3363.1499999999996"/>
    <n v="3587.24"/>
    <n v="3569.6699999999996"/>
    <x v="599"/>
    <n v="2909.74"/>
    <x v="596"/>
    <n v="2807.5099999999998"/>
    <n v="2822"/>
    <n v="2431.54"/>
    <n v="2517.4699999999998"/>
    <n v="2731.2299999999996"/>
  </r>
  <r>
    <x v="732"/>
    <m/>
    <x v="0"/>
    <x v="13"/>
    <n v="106814475"/>
    <n v="4072334"/>
    <n v="6136059"/>
    <s v="US GOVT FORT SAM HOUSTON ELECTRIC"/>
    <s v="325 FSHTAYLOR RD #2"/>
    <m/>
    <m/>
    <n v="184.13"/>
    <n v="216.11"/>
    <n v="172.22"/>
    <n v="177.19"/>
    <n v="192.36"/>
    <n v="143.99"/>
    <n v="102.28"/>
    <n v="88.38"/>
    <n v="162.9"/>
    <x v="600"/>
    <n v="167.82000000000002"/>
    <x v="597"/>
    <n v="222.22"/>
    <n v="229.58"/>
    <n v="184.65"/>
    <n v="184.93"/>
    <n v="178.55"/>
  </r>
  <r>
    <x v="733"/>
    <m/>
    <x v="0"/>
    <x v="13"/>
    <n v="106814475"/>
    <n v="4027778"/>
    <n v="6163070"/>
    <s v="US GOVT FORT SAM HOUSTON ELECTRIC"/>
    <s v="3395 FSHWILLIAMS RD"/>
    <m/>
    <m/>
    <n v="27.16"/>
    <n v="35.56"/>
    <n v="50.17"/>
    <n v="100.61"/>
    <n v="40.229999999999997"/>
    <n v="61.99"/>
    <n v="93.449999999999989"/>
    <n v="104.28999999999999"/>
    <n v="165.99"/>
    <x v="601"/>
    <n v="97.83"/>
    <x v="598"/>
    <n v="29.979999999999997"/>
    <n v="75.289999999999992"/>
    <n v="77.72"/>
    <n v="52.85"/>
    <n v="83.74"/>
  </r>
  <r>
    <x v="734"/>
    <m/>
    <x v="0"/>
    <x v="13"/>
    <n v="106814475"/>
    <n v="4088908"/>
    <n v="6207391"/>
    <s v="US GOVT FORT SAM HOUSTON ELECTRIC"/>
    <s v="3520 FSHN WW WHITE RD"/>
    <m/>
    <m/>
    <n v="342.6"/>
    <n v="641.1"/>
    <n v="455.95"/>
    <n v="590.79999999999995"/>
    <n v="277.72000000000003"/>
    <n v="247.82"/>
    <n v="409.88"/>
    <n v="205.86"/>
    <n v="178.82000000000002"/>
    <x v="602"/>
    <n v="896.26"/>
    <x v="599"/>
    <n v="224.85000000000002"/>
    <n v="225.14000000000001"/>
    <n v="126.25"/>
    <n v="83.99"/>
    <n v="83.99"/>
  </r>
  <r>
    <x v="735"/>
    <m/>
    <x v="0"/>
    <x v="13"/>
    <n v="106814475"/>
    <n v="4028076"/>
    <n v="6207367"/>
    <s v="US GOVT FORT SAM HOUSTON ELECTRIC"/>
    <s v="3540 FSHN WW WHITE RD #1"/>
    <m/>
    <m/>
    <n v="1674.32"/>
    <n v="1713.21"/>
    <n v="1699.59"/>
    <n v="1486.32"/>
    <n v="1194.94"/>
    <n v="1238.45"/>
    <n v="1906.1200000000001"/>
    <n v="2174.7099999999996"/>
    <n v="2429.9299999999998"/>
    <x v="603"/>
    <n v="1896.24"/>
    <x v="600"/>
    <n v="1309.81"/>
    <n v="1359.07"/>
    <n v="1287.9000000000001"/>
    <n v="1439.68"/>
    <n v="1535.03"/>
  </r>
  <r>
    <x v="736"/>
    <m/>
    <x v="0"/>
    <x v="13"/>
    <n v="106814475"/>
    <n v="4088965"/>
    <n v="6207354"/>
    <s v="US GOVT FORT SAM HOUSTON ELECTRIC"/>
    <s v="3540 FSHN WW WHITE RD #2"/>
    <m/>
    <m/>
    <n v="8.75"/>
    <n v="12.27"/>
    <n v="8.75"/>
    <n v="8.75"/>
    <n v="8.75"/>
    <n v="8.75"/>
    <n v="11.99"/>
    <n v="11.99"/>
    <n v="11.99"/>
    <x v="322"/>
    <n v="11.99"/>
    <x v="319"/>
    <n v="11.99"/>
    <n v="11.99"/>
    <n v="11.99"/>
    <n v="11.99"/>
    <n v="11.99"/>
  </r>
  <r>
    <x v="737"/>
    <m/>
    <x v="0"/>
    <x v="13"/>
    <n v="106814475"/>
    <n v="4009094"/>
    <n v="6091409"/>
    <s v="US GOVT FORT SAM HOUSTON ELECTRIC"/>
    <s v="366 FSHREYNOLDS RD #PLT"/>
    <m/>
    <m/>
    <n v="95.27"/>
    <n v="117.66"/>
    <n v="81.239999999999995"/>
    <n v="80.2"/>
    <n v="83.96"/>
    <n v="72.19"/>
    <n v="79.63"/>
    <n v="83.38"/>
    <n v="69.989999999999995"/>
    <x v="604"/>
    <n v="77.239999999999995"/>
    <x v="601"/>
    <n v="90.85"/>
    <n v="99.74"/>
    <n v="84.789999999999992"/>
    <n v="90.63"/>
    <m/>
  </r>
  <r>
    <x v="738"/>
    <m/>
    <x v="0"/>
    <x v="13"/>
    <n v="106814475"/>
    <s v="2-848531"/>
    <n v="6207399"/>
    <s v="US GOVT FORT SAM HOUSTON ELECTRIC"/>
    <s v="369 FSHWILSON ST"/>
    <m/>
    <m/>
    <n v="487.67"/>
    <n v="704.49"/>
    <n v="577.04"/>
    <n v="671.64"/>
    <n v="813.97"/>
    <n v="923.03"/>
    <n v="1047.1200000000001"/>
    <n v="771.17"/>
    <n v="614.16"/>
    <x v="605"/>
    <n v="455.73"/>
    <x v="602"/>
    <n v="310.66000000000003"/>
    <n v="541.69000000000005"/>
    <n v="411.07"/>
    <n v="306.57"/>
    <n v="442.67"/>
  </r>
  <r>
    <x v="739"/>
    <m/>
    <x v="0"/>
    <x v="13"/>
    <n v="106814475"/>
    <n v="4374254"/>
    <n v="6207332"/>
    <s v="US GOVT FORT SAM HOUSTON ELECTRIC"/>
    <s v="3830 FSHSCHOFIELD RD"/>
    <m/>
    <m/>
    <n v="659.48"/>
    <n v="769.2"/>
    <n v="649.65"/>
    <n v="698.57"/>
    <n v="851.16"/>
    <n v="962.4"/>
    <n v="1317.27"/>
    <n v="1422.13"/>
    <n v="1423.93"/>
    <x v="606"/>
    <n v="1149.58"/>
    <x v="603"/>
    <n v="806.03"/>
    <n v="836.93000000000006"/>
    <n v="735.11"/>
    <n v="860.74"/>
    <n v="967.24"/>
  </r>
  <r>
    <x v="740"/>
    <m/>
    <x v="0"/>
    <x v="13"/>
    <n v="106814475"/>
    <n v="4373760"/>
    <n v="6208605"/>
    <s v="US GOVT FORT SAM HOUSTON ELECTRIC"/>
    <s v="3837 BINZ ENGLEMAN RD"/>
    <m/>
    <m/>
    <n v="531.66"/>
    <n v="814.13"/>
    <n v="523.42999999999995"/>
    <n v="589.84"/>
    <n v="672.64"/>
    <n v="688.28"/>
    <n v="931.11"/>
    <n v="1081.42"/>
    <n v="1055.31"/>
    <x v="607"/>
    <n v="802.83"/>
    <x v="604"/>
    <n v="614.86"/>
    <n v="780.31000000000006"/>
    <n v="654.91"/>
    <n v="754.66"/>
    <n v="757.96"/>
  </r>
  <r>
    <x v="741"/>
    <m/>
    <x v="0"/>
    <x v="13"/>
    <n v="106814475"/>
    <n v="4088843"/>
    <n v="6207390"/>
    <s v="US GOVT FORT SAM HOUSTON ELECTRIC"/>
    <s v="4015 FSHN NEW BRAUNFELS"/>
    <m/>
    <m/>
    <n v="746.83"/>
    <n v="942.4"/>
    <n v="686.95"/>
    <m/>
    <n v="882.67"/>
    <n v="776.68"/>
    <n v="175.99"/>
    <n v="48.02"/>
    <n v="11.99"/>
    <x v="322"/>
    <n v="139.99"/>
    <x v="605"/>
    <n v="139.99"/>
    <n v="139.99"/>
    <n v="139.99"/>
    <n v="139.99"/>
    <n v="139.99"/>
  </r>
  <r>
    <x v="742"/>
    <m/>
    <x v="0"/>
    <x v="13"/>
    <n v="106814475"/>
    <n v="4355834"/>
    <n v="6207366"/>
    <s v="US GOVT FORT SAM HOUSTON ELECTRIC"/>
    <s v="4015 FSHN NEW BRAUNFELS #2"/>
    <m/>
    <m/>
    <n v="1018.09"/>
    <n v="1283.73"/>
    <n v="1120.99"/>
    <n v="1196.8800000000001"/>
    <n v="919.86"/>
    <n v="553.1"/>
    <n v="171.77"/>
    <n v="91"/>
    <n v="192.57000000000002"/>
    <x v="608"/>
    <n v="132.08000000000001"/>
    <x v="606"/>
    <n v="134.72"/>
    <n v="208.91"/>
    <n v="157.9"/>
    <n v="106.17999999999999"/>
    <n v="137.81"/>
  </r>
  <r>
    <x v="743"/>
    <m/>
    <x v="0"/>
    <x v="13"/>
    <n v="106814475"/>
    <n v="4246697"/>
    <n v="6142215"/>
    <s v="US GOVT FORT SAM HOUSTON ELECTRIC"/>
    <s v="4168 FSHWILSON ST"/>
    <m/>
    <m/>
    <n v="1337.12"/>
    <n v="2330.2399999999998"/>
    <n v="1609.08"/>
    <n v="2081.5700000000002"/>
    <n v="1360.98"/>
    <n v="1329.77"/>
    <n v="1922.67"/>
    <n v="1914.52"/>
    <n v="2067.7299999999996"/>
    <x v="609"/>
    <n v="1383.16"/>
    <x v="607"/>
    <n v="1177.55"/>
    <n v="1847.34"/>
    <n v="1805.64"/>
    <n v="1210.07"/>
    <n v="1154.08"/>
  </r>
  <r>
    <x v="744"/>
    <m/>
    <x v="0"/>
    <x v="13"/>
    <n v="106814475"/>
    <s v="2-819042"/>
    <n v="6207407"/>
    <s v="US GOVT FORT SAM HOUSTON ELECTRIC"/>
    <s v="4189 FSH8TH STREET #1"/>
    <m/>
    <m/>
    <n v="556.91999999999996"/>
    <n v="719.41"/>
    <n v="627.72"/>
    <n v="659.04"/>
    <n v="621.04"/>
    <n v="693.77"/>
    <n v="927.29"/>
    <n v="1060.81"/>
    <n v="1100.77"/>
    <x v="610"/>
    <n v="803.3"/>
    <x v="608"/>
    <n v="683.08"/>
    <n v="704.91"/>
    <n v="541.87"/>
    <n v="573.76"/>
    <n v="613.62"/>
  </r>
  <r>
    <x v="745"/>
    <m/>
    <x v="0"/>
    <x v="13"/>
    <n v="106814475"/>
    <n v="4552716"/>
    <n v="6207384"/>
    <s v="US GOVT FORT SAM HOUSTON ELECTRIC"/>
    <s v="4191 FSH10TH STREET #LCT"/>
    <m/>
    <m/>
    <n v="3301.83"/>
    <n v="3898.38"/>
    <n v="3225.4"/>
    <n v="3429.25"/>
    <n v="4750.5"/>
    <n v="5548.33"/>
    <n v="7546.69"/>
    <n v="8579.65"/>
    <n v="9076.81"/>
    <x v="611"/>
    <n v="5581.08"/>
    <x v="609"/>
    <n v="3674.9599999999996"/>
    <n v="3859.3799999999997"/>
    <n v="3318.3799999999997"/>
    <n v="3512.8199999999997"/>
    <n v="3777.9199999999996"/>
  </r>
  <r>
    <x v="746"/>
    <m/>
    <x v="0"/>
    <x v="13"/>
    <n v="106814475"/>
    <n v="4247012"/>
    <n v="6209113"/>
    <s v="US GOVT FORT SAM HOUSTON ELECTRIC"/>
    <s v="4192 FSH11TH ST #1"/>
    <m/>
    <m/>
    <n v="242.23"/>
    <n v="311.27"/>
    <n v="256.32"/>
    <n v="250.29"/>
    <n v="282.63"/>
    <n v="297.16000000000003"/>
    <n v="375.5"/>
    <n v="330.73"/>
    <n v="342.04"/>
    <x v="612"/>
    <n v="436.15000000000003"/>
    <x v="610"/>
    <n v="321.60000000000002"/>
    <n v="308.14"/>
    <n v="266.77"/>
    <n v="250.43"/>
    <n v="288.39"/>
  </r>
  <r>
    <x v="747"/>
    <m/>
    <x v="0"/>
    <x v="13"/>
    <n v="106814475"/>
    <n v="4355863"/>
    <n v="6207386"/>
    <s v="US GOVT FORT SAM HOUSTON ELECTRIC"/>
    <s v="4192 FSH11TH ST #2"/>
    <m/>
    <m/>
    <n v="551.28"/>
    <n v="797.43"/>
    <n v="556.38"/>
    <n v="708.57"/>
    <n v="650.75"/>
    <n v="742.28"/>
    <n v="1036.17"/>
    <n v="1153.7"/>
    <n v="1270.25"/>
    <x v="613"/>
    <n v="884.71"/>
    <x v="611"/>
    <n v="589.6"/>
    <n v="712.14"/>
    <n v="478.58"/>
    <n v="498.62"/>
    <n v="508.58"/>
  </r>
  <r>
    <x v="748"/>
    <m/>
    <x v="0"/>
    <x v="13"/>
    <n v="106814475"/>
    <n v="4409365"/>
    <n v="6207415"/>
    <s v="US GOVT FORT SAM HOUSTON ELECTRIC"/>
    <s v="4193 FSH12TH STREET"/>
    <m/>
    <m/>
    <n v="299.94"/>
    <n v="453.71"/>
    <n v="348.81"/>
    <n v="399.89"/>
    <n v="358.6"/>
    <n v="345.5"/>
    <n v="453.05"/>
    <n v="444.07"/>
    <n v="433.15000000000003"/>
    <x v="614"/>
    <n v="326.99"/>
    <x v="612"/>
    <n v="389.16"/>
    <n v="435.48"/>
    <n v="392.47"/>
    <n v="301.13"/>
    <n v="273.74"/>
  </r>
  <r>
    <x v="749"/>
    <m/>
    <x v="0"/>
    <x v="13"/>
    <n v="106814475"/>
    <n v="4409171"/>
    <n v="6207301"/>
    <s v="US GOVT FORT SAM HOUSTON ELECTRIC"/>
    <s v="4196 FSH15TH STREET #2"/>
    <m/>
    <m/>
    <n v="4401.2299999999996"/>
    <n v="4959.92"/>
    <n v="4399.76"/>
    <n v="4699.7"/>
    <n v="5792.92"/>
    <n v="5848.37"/>
    <n v="7077.01"/>
    <n v="7758.16"/>
    <n v="7862.07"/>
    <x v="615"/>
    <n v="6067.94"/>
    <x v="613"/>
    <n v="5333.33"/>
    <n v="5597.01"/>
    <n v="4844.6799999999994"/>
    <n v="5102.9799999999996"/>
    <n v="5551.36"/>
  </r>
  <r>
    <x v="750"/>
    <m/>
    <x v="0"/>
    <x v="13"/>
    <n v="106814475"/>
    <n v="4375610"/>
    <n v="6207299"/>
    <s v="US GOVT FORT SAM HOUSTON ELECTRIC"/>
    <s v="4196 FSH15TH STREET #3"/>
    <m/>
    <m/>
    <n v="129.94"/>
    <n v="164.09"/>
    <n v="134.94999999999999"/>
    <n v="134.06"/>
    <n v="164.75"/>
    <n v="148.93"/>
    <n v="171.77"/>
    <n v="193.87"/>
    <n v="189.48000000000002"/>
    <x v="616"/>
    <n v="165.71"/>
    <x v="614"/>
    <n v="35.340000000000003"/>
    <n v="26.619999999999997"/>
    <n v="57.82"/>
    <n v="19.53"/>
    <n v="26.869999999999997"/>
  </r>
  <r>
    <x v="751"/>
    <m/>
    <x v="0"/>
    <x v="13"/>
    <n v="106814475"/>
    <n v="4409274"/>
    <n v="6207379"/>
    <s v="US GOVT FORT SAM HOUSTON ELECTRIC"/>
    <s v="4197 FSH16TH STREET #2"/>
    <m/>
    <m/>
    <n v="530.23"/>
    <n v="573.72"/>
    <n v="557.97"/>
    <n v="582"/>
    <n v="763.73"/>
    <n v="748.81"/>
    <n v="1018.71"/>
    <n v="1094.78"/>
    <n v="1142.6300000000001"/>
    <x v="617"/>
    <n v="852"/>
    <x v="615"/>
    <n v="613.72"/>
    <n v="618.73"/>
    <n v="576.19000000000005"/>
    <n v="659.18000000000006"/>
    <n v="683"/>
  </r>
  <r>
    <x v="752"/>
    <m/>
    <x v="0"/>
    <x v="13"/>
    <n v="106814475"/>
    <n v="4294243"/>
    <n v="6207405"/>
    <s v="US GOVT FORT SAM HOUSTON ELECTRIC"/>
    <s v="4209 FSH22ND STREET"/>
    <m/>
    <m/>
    <n v="775.53"/>
    <n v="916.44"/>
    <n v="777.45"/>
    <n v="830.85"/>
    <n v="832.3"/>
    <n v="877.28"/>
    <n v="1036.79"/>
    <n v="1071.8"/>
    <n v="923.1"/>
    <x v="618"/>
    <n v="809.06000000000006"/>
    <x v="616"/>
    <n v="816.02"/>
    <n v="838.8"/>
    <n v="790.11"/>
    <n v="748.07"/>
    <n v="814.18000000000006"/>
  </r>
  <r>
    <x v="753"/>
    <m/>
    <x v="0"/>
    <x v="13"/>
    <n v="106814475"/>
    <n v="4552543"/>
    <n v="6207847"/>
    <s v="US GOVT FORT SAM HOUSTON ELECTRIC"/>
    <s v="2350 FSHDICKMAN #590"/>
    <m/>
    <m/>
    <n v="1425.73"/>
    <n v="1529.68"/>
    <n v="1424.01"/>
    <n v="1455.42"/>
    <n v="1870.03"/>
    <n v="1679.6"/>
    <n v="2188.1"/>
    <n v="2544.5"/>
    <n v="2602.14"/>
    <x v="619"/>
    <n v="2213.1699999999996"/>
    <x v="617"/>
    <n v="1666.04"/>
    <n v="1602.57"/>
    <n v="1546.42"/>
    <n v="1918.05"/>
    <n v="1990.68"/>
  </r>
  <r>
    <x v="754"/>
    <m/>
    <x v="0"/>
    <x v="13"/>
    <n v="106814475"/>
    <n v="4552526"/>
    <n v="6207849"/>
    <s v="US GOVT FORT SAM HOUSTON ELECTRIC"/>
    <s v="2350 FSHDICKMAN #591"/>
    <m/>
    <m/>
    <n v="1608.56"/>
    <n v="1636.39"/>
    <n v="1415.76"/>
    <n v="1439.01"/>
    <n v="1832.12"/>
    <n v="2024.24"/>
    <n v="2835"/>
    <n v="2708.2999999999997"/>
    <n v="2530.9799999999996"/>
    <x v="620"/>
    <n v="1941.99"/>
    <x v="618"/>
    <n v="1873.25"/>
    <n v="1885.63"/>
    <n v="1758.3"/>
    <n v="1873.6200000000001"/>
    <n v="1918.43"/>
  </r>
  <r>
    <x v="755"/>
    <m/>
    <x v="0"/>
    <x v="13"/>
    <n v="106814475"/>
    <n v="4008358"/>
    <n v="6212038"/>
    <s v="US GOVT FORT SAM HOUSTON ELECTRIC"/>
    <s v="612 FSHW INFANTRY POST RD"/>
    <m/>
    <m/>
    <n v="169.99"/>
    <n v="303.05"/>
    <n v="212.63"/>
    <n v="252.87"/>
    <n v="416.58"/>
    <n v="507.1"/>
    <n v="432.56"/>
    <n v="454.32"/>
    <n v="503.25"/>
    <x v="621"/>
    <n v="316.71000000000004"/>
    <x v="619"/>
    <n v="207.56"/>
    <n v="285.02"/>
    <n v="235.95000000000002"/>
    <n v="244.37"/>
    <n v="340.92"/>
  </r>
  <r>
    <x v="756"/>
    <m/>
    <x v="0"/>
    <x v="13"/>
    <n v="106814475"/>
    <n v="4375500"/>
    <n v="6208030"/>
    <s v="US GOVT FORT SAM HOUSTON ELECTRIC"/>
    <s v="615 FSHW INFANTRY POST RD #1"/>
    <m/>
    <m/>
    <n v="1219.04"/>
    <n v="1654.05"/>
    <n v="1523.19"/>
    <n v="1611.36"/>
    <n v="1503.39"/>
    <n v="2074.79"/>
    <n v="2508.9499999999998"/>
    <n v="2623.89"/>
    <n v="3198.29"/>
    <x v="622"/>
    <n v="3703.5899999999997"/>
    <x v="620"/>
    <n v="1267.5999999999999"/>
    <n v="1639.39"/>
    <n v="1195.9100000000001"/>
    <n v="1032.99"/>
    <n v="1175.95"/>
  </r>
  <r>
    <x v="757"/>
    <m/>
    <x v="0"/>
    <x v="13"/>
    <n v="106814475"/>
    <n v="4060585"/>
    <n v="6208029"/>
    <s v="US GOVT FORT SAM HOUSTON ELECTRIC"/>
    <s v="617 FSHW INFANTRY POST RD"/>
    <m/>
    <m/>
    <n v="78.27"/>
    <n v="100.63"/>
    <n v="81.239999999999995"/>
    <n v="84.82"/>
    <n v="109.33"/>
    <n v="114.55"/>
    <n v="119.32"/>
    <n v="122.8"/>
    <n v="114.67"/>
    <x v="623"/>
    <n v="111.07"/>
    <x v="621"/>
    <n v="100.39"/>
    <n v="107.44999999999999"/>
    <n v="81.949999999999989"/>
    <n v="81.14"/>
    <n v="88.38"/>
  </r>
  <r>
    <x v="758"/>
    <m/>
    <x v="0"/>
    <x v="13"/>
    <n v="106814475"/>
    <n v="4008790"/>
    <n v="6209110"/>
    <s v="US GOVT FORT SAM HOUSTON ELECTRIC"/>
    <s v="648 FSHW INFANTRY POST RD"/>
    <m/>
    <m/>
    <n v="20.55"/>
    <n v="23.78"/>
    <n v="20.51"/>
    <n v="21.35"/>
    <n v="34.44"/>
    <n v="52.52"/>
    <n v="104.3"/>
    <n v="145.07000000000002"/>
    <n v="179.29000000000002"/>
    <x v="624"/>
    <n v="88.8"/>
    <x v="622"/>
    <n v="25.509999999999998"/>
    <n v="26.9"/>
    <n v="24.310000000000002"/>
    <n v="29.729999999999997"/>
    <n v="31.43"/>
  </r>
  <r>
    <x v="759"/>
    <m/>
    <x v="0"/>
    <x v="13"/>
    <n v="106814475"/>
    <n v="4060794"/>
    <n v="6207432"/>
    <s v="US GOVT FORT SAM HOUSTON ELECTRIC"/>
    <s v="602 FSHHOOD ST #1"/>
    <m/>
    <m/>
    <n v="372.41"/>
    <n v="780.68"/>
    <n v="391.11"/>
    <n v="618.29"/>
    <n v="224.43"/>
    <n v="342.42"/>
    <n v="502.04"/>
    <n v="525.47"/>
    <n v="524.49"/>
    <x v="625"/>
    <n v="312.83"/>
    <x v="623"/>
    <n v="478.02"/>
    <n v="691.74"/>
    <n v="491.24"/>
    <n v="377.55"/>
    <n v="343.79"/>
  </r>
  <r>
    <x v="760"/>
    <m/>
    <x v="0"/>
    <x v="13"/>
    <n v="106814475"/>
    <n v="4060647"/>
    <n v="6208035"/>
    <s v="US GOVT FORT SAM HOUSTON ELECTRIC"/>
    <s v="4214 FSHREED RD"/>
    <m/>
    <m/>
    <n v="1337.14"/>
    <n v="1305"/>
    <n v="1172.51"/>
    <n v="1337.04"/>
    <n v="1772.89"/>
    <n v="1834.36"/>
    <n v="2398.29"/>
    <n v="2782.9599999999996"/>
    <n v="2610.1699999999996"/>
    <x v="626"/>
    <n v="1846.64"/>
    <x v="624"/>
    <n v="1473.42"/>
    <n v="1521.41"/>
    <n v="1627.98"/>
    <n v="1622.2"/>
    <n v="1789.77"/>
  </r>
  <r>
    <x v="761"/>
    <m/>
    <x v="0"/>
    <x v="13"/>
    <n v="106814475"/>
    <n v="4064831"/>
    <n v="6137206"/>
    <s v="US GOVT FORT SAM HOUSTON ELECTRIC"/>
    <s v="1221 FSHCHAFFEE RD"/>
    <m/>
    <m/>
    <n v="28.5"/>
    <n v="32.92"/>
    <n v="27.96"/>
    <n v="29.3"/>
    <n v="32.51"/>
    <n v="24.45"/>
    <n v="15.47"/>
    <n v="11.99"/>
    <n v="11.99"/>
    <x v="627"/>
    <n v="31.200000000000003"/>
    <x v="625"/>
    <n v="33"/>
    <n v="35.119999999999997"/>
    <n v="31.18"/>
    <n v="31.630000000000003"/>
    <n v="33.29"/>
  </r>
  <r>
    <x v="762"/>
    <m/>
    <x v="0"/>
    <x v="13"/>
    <n v="106814475"/>
    <n v="4088853"/>
    <n v="6207320"/>
    <s v="US GOVT FORT SAM HOUSTON ELECTRIC"/>
    <s v="910 FSHPATCH RD #1"/>
    <m/>
    <m/>
    <n v="340.15"/>
    <n v="511.09"/>
    <n v="408.17"/>
    <n v="413.11"/>
    <n v="374.89"/>
    <n v="362.02"/>
    <n v="348.7"/>
    <n v="391.88"/>
    <n v="372.47"/>
    <x v="628"/>
    <n v="342.7"/>
    <x v="626"/>
    <n v="358.49"/>
    <n v="406.18"/>
    <n v="351.99"/>
    <n v="350.76"/>
    <n v="350.96000000000004"/>
  </r>
  <r>
    <x v="763"/>
    <m/>
    <x v="0"/>
    <x v="13"/>
    <n v="106814475"/>
    <n v="4088851"/>
    <n v="6207319"/>
    <s v="US GOVT FORT SAM HOUSTON ELECTRIC"/>
    <s v="911 FSHPATCH RD"/>
    <m/>
    <m/>
    <n v="587.04"/>
    <n v="656.58"/>
    <n v="601.83000000000004"/>
    <n v="696.25"/>
    <n v="1004.6"/>
    <n v="1099.1500000000001"/>
    <n v="1319.68"/>
    <n v="1552.46"/>
    <n v="1874.93"/>
    <x v="629"/>
    <n v="1314.52"/>
    <x v="627"/>
    <n v="744.07"/>
    <n v="785.2"/>
    <n v="731.76"/>
    <n v="874.35"/>
    <n v="974.1"/>
  </r>
  <r>
    <x v="764"/>
    <m/>
    <x v="0"/>
    <x v="13"/>
    <n v="106814475"/>
    <n v="4008863"/>
    <n v="6208629"/>
    <s v="US GOVT FORT SAM HOUSTON ELECTRIC"/>
    <s v="912 FSHPATCH RD"/>
    <m/>
    <m/>
    <n v="279.89"/>
    <n v="462.2"/>
    <n v="371.09"/>
    <n v="414.14"/>
    <n v="603.13"/>
    <n v="624.71"/>
    <n v="825.35"/>
    <n v="1056.24"/>
    <n v="1022.77"/>
    <x v="630"/>
    <n v="579.04999999999995"/>
    <x v="628"/>
    <n v="373.86"/>
    <n v="341.62"/>
    <n v="324.25"/>
    <n v="378.81"/>
    <n v="392.1"/>
  </r>
  <r>
    <x v="765"/>
    <m/>
    <x v="0"/>
    <x v="13"/>
    <n v="106814475"/>
    <n v="4008882"/>
    <n v="6208628"/>
    <s v="US GOVT FORT SAM HOUSTON ELECTRIC"/>
    <s v="913 FSHPATCH RD #1"/>
    <m/>
    <m/>
    <n v="391.09"/>
    <n v="421.09"/>
    <n v="401.96"/>
    <n v="414.14"/>
    <n v="852.95"/>
    <n v="956.13"/>
    <n v="1243.04"/>
    <n v="1422.59"/>
    <n v="1286.8599999999999"/>
    <x v="631"/>
    <n v="827.16"/>
    <x v="629"/>
    <n v="400.78000000000003"/>
    <n v="757.3"/>
    <n v="549.16"/>
    <n v="475.23"/>
    <n v="542.47"/>
  </r>
  <r>
    <x v="766"/>
    <m/>
    <x v="0"/>
    <x v="13"/>
    <n v="106814475"/>
    <n v="4088825"/>
    <n v="6207321"/>
    <s v="US GOVT FORT SAM HOUSTON ELECTRIC"/>
    <s v="913 FSHPATCH RD #2"/>
    <m/>
    <m/>
    <n v="62.38"/>
    <n v="73.22"/>
    <n v="85.38"/>
    <n v="68.41"/>
    <n v="79.489999999999995"/>
    <n v="80.150000000000006"/>
    <n v="81.17"/>
    <n v="95.539999999999992"/>
    <n v="100.92"/>
    <x v="632"/>
    <n v="77.44"/>
    <x v="630"/>
    <n v="54.800000000000004"/>
    <n v="59.550000000000004"/>
    <n v="57.82"/>
    <n v="61.07"/>
    <n v="64.06"/>
  </r>
  <r>
    <x v="767"/>
    <m/>
    <x v="0"/>
    <x v="13"/>
    <n v="106814475"/>
    <n v="4088852"/>
    <n v="6207298"/>
    <s v="US GOVT FORT SAM HOUSTON ELECTRIC"/>
    <s v="914 FSHPATCH RD"/>
    <m/>
    <m/>
    <n v="320.73"/>
    <n v="308.14"/>
    <n v="316.76"/>
    <n v="294.11"/>
    <n v="525.19000000000005"/>
    <n v="570.47"/>
    <n v="784.24"/>
    <n v="887.53"/>
    <n v="961.62"/>
    <x v="633"/>
    <n v="621.66999999999996"/>
    <x v="631"/>
    <n v="357.86"/>
    <n v="403.72"/>
    <n v="339.34000000000003"/>
    <n v="423.47"/>
    <n v="450.91"/>
  </r>
  <r>
    <x v="768"/>
    <m/>
    <x v="0"/>
    <x v="13"/>
    <n v="106814475"/>
    <n v="4365169"/>
    <n v="6136117"/>
    <s v="US GOVT FORT SAM HOUSTON ELECTRIC"/>
    <s v="603 FSHW INFANTRY POST RD #PLT"/>
    <m/>
    <m/>
    <n v="106.39"/>
    <n v="132.63"/>
    <n v="101.28"/>
    <n v="107.49"/>
    <n v="101.34"/>
    <n v="86.69"/>
    <n v="86.3"/>
    <n v="88.72"/>
    <n v="75.72"/>
    <x v="634"/>
    <n v="127.25"/>
    <x v="632"/>
    <n v="51.78"/>
    <n v="89.49"/>
    <n v="70.649999999999991"/>
    <n v="69.959999999999994"/>
    <n v="68.92"/>
  </r>
  <r>
    <x v="769"/>
    <m/>
    <x v="0"/>
    <x v="13"/>
    <n v="106814475"/>
    <n v="4060796"/>
    <n v="6208096"/>
    <s v="US GOVT FORT SAM HOUSTON ELECTRIC"/>
    <s v="646 FSHW INFANTRY POST RD"/>
    <m/>
    <m/>
    <n v="181.62"/>
    <n v="737.63"/>
    <n v="424.17"/>
    <n v="351.55"/>
    <n v="130.63999999999999"/>
    <n v="209.14"/>
    <n v="262.37"/>
    <n v="290.75"/>
    <n v="323.91000000000003"/>
    <x v="635"/>
    <n v="216.15"/>
    <x v="633"/>
    <n v="194.8"/>
    <n v="233.27"/>
    <n v="179"/>
    <n v="264.82"/>
    <n v="162.54000000000002"/>
  </r>
  <r>
    <x v="770"/>
    <m/>
    <x v="0"/>
    <x v="13"/>
    <n v="106814475"/>
    <n v="4008836"/>
    <n v="6209109"/>
    <s v="US GOVT FORT SAM HOUSTON ELECTRIC"/>
    <s v="647 FSHW INFANTRY POST RD"/>
    <m/>
    <m/>
    <n v="138.69"/>
    <n v="301.29000000000002"/>
    <n v="251.17"/>
    <n v="312.48"/>
    <n v="107.42"/>
    <n v="137.65"/>
    <n v="221.72"/>
    <n v="266.38"/>
    <n v="319.28000000000003"/>
    <x v="636"/>
    <n v="148.59"/>
    <x v="634"/>
    <n v="176.13"/>
    <n v="215.5"/>
    <n v="143.02000000000001"/>
    <n v="97.72999999999999"/>
    <n v="81.36999999999999"/>
  </r>
  <r>
    <x v="771"/>
    <m/>
    <x v="0"/>
    <x v="13"/>
    <n v="106814475"/>
    <n v="4072388"/>
    <n v="6131853"/>
    <s v="US GOVT FORT SAM HOUSTON ELECTRIC"/>
    <s v="291 FSHLISCUM RD"/>
    <m/>
    <m/>
    <n v="22.78"/>
    <n v="26.32"/>
    <n v="21.81"/>
    <n v="22.27"/>
    <n v="22.85"/>
    <n v="20.85"/>
    <n v="23.520000000000003"/>
    <n v="23.990000000000002"/>
    <n v="23.64"/>
    <x v="637"/>
    <n v="25.4"/>
    <x v="635"/>
    <n v="28.240000000000002"/>
    <n v="29.729999999999997"/>
    <n v="26.119999999999997"/>
    <n v="25.770000000000003"/>
    <n v="25.840000000000003"/>
  </r>
  <r>
    <x v="772"/>
    <m/>
    <x v="0"/>
    <x v="13"/>
    <n v="106814475"/>
    <n v="4374285"/>
    <n v="6207768"/>
    <s v="US GOVT FORT SAM HOUSTON ELECTRIC"/>
    <s v="905 FSHHARNEY RD"/>
    <m/>
    <m/>
    <n v="264.75"/>
    <n v="264.75"/>
    <n v="264.75"/>
    <m/>
    <n v="256.24"/>
    <n v="191.93"/>
    <n v="267.14"/>
    <n v="277.77"/>
    <n v="293.38"/>
    <x v="638"/>
    <n v="1576.13"/>
    <x v="636"/>
    <n v="1304.42"/>
    <n v="1528.73"/>
    <n v="1247.1500000000001"/>
    <n v="1258.19"/>
    <n v="1352.02"/>
  </r>
  <r>
    <x v="773"/>
    <m/>
    <x v="0"/>
    <x v="13"/>
    <n v="106814475"/>
    <n v="4009145"/>
    <n v="6091367"/>
    <s v="US GOVT FORT SAM HOUSTON ELECTRIC"/>
    <s v="1099 FSHGORGAS CIR"/>
    <m/>
    <m/>
    <n v="159.66"/>
    <n v="198.87"/>
    <n v="150.24"/>
    <n v="152.22"/>
    <n v="155.80000000000001"/>
    <n v="130.99"/>
    <n v="142.44"/>
    <n v="143.95000000000002"/>
    <n v="135.29000000000002"/>
    <x v="639"/>
    <n v="140.28"/>
    <x v="637"/>
    <n v="179.76000000000002"/>
    <n v="186.58"/>
    <n v="157.05000000000001"/>
    <n v="152.21"/>
    <n v="153.27000000000001"/>
  </r>
  <r>
    <x v="774"/>
    <m/>
    <x v="0"/>
    <x v="13"/>
    <n v="106814475"/>
    <n v="4409182"/>
    <n v="6207420"/>
    <s v="US GOVT FORT SAM HOUSTON ELECTRIC"/>
    <s v="1385 FSHKOEHLER RD"/>
    <m/>
    <m/>
    <n v="1642.89"/>
    <n v="1866.43"/>
    <n v="1314.73"/>
    <n v="1478.29"/>
    <n v="1895.87"/>
    <n v="1672.52"/>
    <n v="2094.0299999999997"/>
    <n v="2048.8599999999997"/>
    <n v="1816.6200000000001"/>
    <x v="640"/>
    <n v="1412.13"/>
    <x v="638"/>
    <n v="1481.06"/>
    <n v="1676.85"/>
    <n v="1048.23"/>
    <n v="1554.7"/>
    <n v="2026.01"/>
  </r>
  <r>
    <x v="775"/>
    <m/>
    <x v="0"/>
    <x v="13"/>
    <n v="106814475"/>
    <n v="4409184"/>
    <n v="6207265"/>
    <s v="US GOVT FORT SAM HOUSTON ELECTRIC"/>
    <s v="1611 FSHSULTAN RD"/>
    <m/>
    <m/>
    <n v="539.34"/>
    <n v="602.32000000000005"/>
    <n v="560.51"/>
    <n v="662.15"/>
    <n v="746.49"/>
    <n v="812.78"/>
    <n v="1166.54"/>
    <n v="775.16"/>
    <n v="1036.58"/>
    <x v="641"/>
    <n v="748.22"/>
    <x v="639"/>
    <n v="703.65"/>
    <n v="666.84"/>
    <n v="755.97"/>
    <n v="902.4"/>
    <n v="774.29"/>
  </r>
  <r>
    <x v="776"/>
    <m/>
    <x v="0"/>
    <x v="13"/>
    <n v="106814475"/>
    <n v="4026912"/>
    <n v="6099298"/>
    <s v="US GOVT FORT SAM HOUSTON ELECTRIC"/>
    <s v="2006 FSHDUNSTUN RD"/>
    <m/>
    <m/>
    <n v="368.93"/>
    <n v="576.17999999999995"/>
    <n v="450.71"/>
    <n v="500.11"/>
    <n v="481.51"/>
    <n v="605.86"/>
    <n v="676.66"/>
    <n v="801.48"/>
    <n v="855.35"/>
    <x v="642"/>
    <n v="583.59"/>
    <x v="640"/>
    <n v="487.15000000000003"/>
    <n v="590.76"/>
    <n v="434.6"/>
    <n v="378.69"/>
    <n v="424.33"/>
  </r>
  <r>
    <x v="777"/>
    <m/>
    <x v="0"/>
    <x v="13"/>
    <n v="106814475"/>
    <n v="4060612"/>
    <n v="6207857"/>
    <s v="US GOVT FORT SAM HOUSTON ELECTRIC"/>
    <s v="2008 FSHDUNSTUN RD"/>
    <m/>
    <m/>
    <n v="8.75"/>
    <n v="8.75"/>
    <n v="8.75"/>
    <n v="8.75"/>
    <n v="8.75"/>
    <n v="8.75"/>
    <n v="11.99"/>
    <n v="11.99"/>
    <n v="11.99"/>
    <x v="322"/>
    <n v="11.99"/>
    <x v="319"/>
    <n v="11.99"/>
    <n v="11.99"/>
    <n v="11.99"/>
    <n v="11.99"/>
    <n v="11.99"/>
  </r>
  <r>
    <x v="778"/>
    <m/>
    <x v="0"/>
    <x v="13"/>
    <n v="106814475"/>
    <n v="4060605"/>
    <n v="6207852"/>
    <s v="US GOVT FORT SAM HOUSTON ELECTRIC"/>
    <s v="2010 FSHDUNSTUN RD #1"/>
    <m/>
    <m/>
    <n v="406.72"/>
    <n v="517.63"/>
    <n v="426.32"/>
    <n v="448.37"/>
    <n v="359.41"/>
    <n v="47.74"/>
    <n v="31.869999999999997"/>
    <n v="49.510000000000005"/>
    <n v="30.939999999999998"/>
    <x v="643"/>
    <n v="50.02"/>
    <x v="351"/>
    <n v="545.52"/>
    <n v="541.12"/>
    <n v="280.26"/>
    <n v="288.14"/>
    <n v="30.590000000000003"/>
  </r>
  <r>
    <x v="779"/>
    <m/>
    <x v="0"/>
    <x v="13"/>
    <n v="106814475"/>
    <n v="4058068"/>
    <n v="6137938"/>
    <s v="US GOVT FORT SAM HOUSTON ELECTRIC"/>
    <s v="2010 FSHDUNSTUN RD #2"/>
    <m/>
    <m/>
    <n v="12.86"/>
    <n v="13.85"/>
    <n v="12.67"/>
    <n v="12.73"/>
    <n v="12.99"/>
    <n v="12.45"/>
    <n v="15.27"/>
    <n v="15.55"/>
    <n v="15.59"/>
    <x v="644"/>
    <n v="16.079999999999998"/>
    <x v="641"/>
    <n v="16.86"/>
    <n v="17.21"/>
    <n v="16.189999999999998"/>
    <n v="16.14"/>
    <n v="16.18"/>
  </r>
  <r>
    <x v="780"/>
    <m/>
    <x v="0"/>
    <x v="13"/>
    <n v="106814475"/>
    <n v="4060613"/>
    <n v="6207894"/>
    <s v="US GOVT FORT SAM HOUSTON ELECTRIC"/>
    <s v="2061 FSHBUCK RD"/>
    <m/>
    <m/>
    <n v="637.01"/>
    <n v="872.63"/>
    <n v="746.57"/>
    <n v="781.48"/>
    <n v="788.97"/>
    <n v="750.35"/>
    <n v="973.57"/>
    <n v="1415.14"/>
    <n v="1574.13"/>
    <x v="645"/>
    <n v="1074.1300000000001"/>
    <x v="642"/>
    <n v="955.15"/>
    <n v="1111.6099999999999"/>
    <n v="903.97"/>
    <n v="944.8"/>
    <n v="958.21"/>
  </r>
  <r>
    <x v="781"/>
    <m/>
    <x v="0"/>
    <x v="13"/>
    <n v="106814475"/>
    <n v="4326637"/>
    <n v="6207855"/>
    <s v="US GOVT FORT SAM HOUSTON ELECTRIC"/>
    <s v="2064 FSHBUCK RD"/>
    <m/>
    <m/>
    <n v="404.21"/>
    <n v="721.5"/>
    <n v="523.34"/>
    <n v="679.85"/>
    <n v="624.84"/>
    <n v="664.71"/>
    <n v="831.92"/>
    <n v="922.73"/>
    <n v="991.22"/>
    <x v="646"/>
    <n v="647.99"/>
    <x v="643"/>
    <n v="503.77"/>
    <n v="568.72"/>
    <n v="487.02"/>
    <n v="477.75"/>
    <n v="525.06000000000006"/>
  </r>
  <r>
    <x v="782"/>
    <m/>
    <x v="0"/>
    <x v="13"/>
    <n v="106814475"/>
    <n v="4060836"/>
    <n v="6207365"/>
    <s v="US GOVT FORT SAM HOUSTON ELECTRIC"/>
    <s v="2256 FSHN NEW BRAUNFELS"/>
    <m/>
    <m/>
    <n v="175.66"/>
    <n v="210.89"/>
    <n v="188.67"/>
    <n v="198.92"/>
    <n v="263.42"/>
    <n v="294.77"/>
    <n v="394.40000000000003"/>
    <n v="404.37"/>
    <n v="422.07"/>
    <x v="647"/>
    <n v="318.15000000000003"/>
    <x v="644"/>
    <n v="211.97"/>
    <n v="214.98000000000002"/>
    <n v="183.21"/>
    <n v="260.56"/>
    <n v="260.83"/>
  </r>
  <r>
    <x v="783"/>
    <m/>
    <x v="0"/>
    <x v="13"/>
    <n v="106814475"/>
    <n v="4374292"/>
    <n v="6207323"/>
    <s v="US GOVT FORT SAM HOUSTON ELECTRIC"/>
    <s v="2500 FSHALLEN RD"/>
    <m/>
    <m/>
    <n v="1203.1099999999999"/>
    <n v="1374.4"/>
    <n v="1208.92"/>
    <n v="1278"/>
    <n v="1473.77"/>
    <n v="1376.01"/>
    <n v="1599.74"/>
    <n v="1623.14"/>
    <n v="1496.29"/>
    <x v="648"/>
    <n v="1381.45"/>
    <x v="645"/>
    <n v="1472.93"/>
    <n v="1534.61"/>
    <n v="1369.3"/>
    <n v="1382.91"/>
    <n v="1488.09"/>
  </r>
  <r>
    <x v="784"/>
    <m/>
    <x v="0"/>
    <x v="13"/>
    <n v="106814475"/>
    <n v="4085577"/>
    <n v="6136461"/>
    <s v="US GOVT FORT SAM HOUSTON ELECTRIC"/>
    <s v="2600 FSHSCHOFIELD RD"/>
    <m/>
    <m/>
    <n v="87.51"/>
    <n v="109.63"/>
    <n v="66.69"/>
    <n v="72.510000000000005"/>
    <n v="85.98"/>
    <n v="78.540000000000006"/>
    <n v="83.92"/>
    <n v="87.47999999999999"/>
    <n v="81.789999999999992"/>
    <x v="649"/>
    <n v="82.28"/>
    <x v="646"/>
    <n v="91.71"/>
    <n v="101.55999999999999"/>
    <n v="84.27"/>
    <n v="83.22999999999999"/>
    <n v="88.07"/>
  </r>
  <r>
    <x v="785"/>
    <m/>
    <x v="0"/>
    <x v="13"/>
    <n v="106814475"/>
    <n v="4269661"/>
    <n v="6098886"/>
    <s v="US GOVT FORT SAM HOUSTON ELECTRIC"/>
    <s v="3100 FSHNURSERY RD #GSTA"/>
    <m/>
    <m/>
    <n v="345.15"/>
    <n v="454.35"/>
    <n v="336.17"/>
    <n v="415.37"/>
    <n v="393.57"/>
    <n v="479.11"/>
    <n v="420.56"/>
    <n v="419.22"/>
    <n v="427.75"/>
    <x v="650"/>
    <n v="446.71000000000004"/>
    <x v="647"/>
    <n v="380.41"/>
    <n v="390.42"/>
    <n v="306.42"/>
    <n v="325.57"/>
    <n v="293.03000000000003"/>
  </r>
  <r>
    <x v="786"/>
    <m/>
    <x v="0"/>
    <x v="13"/>
    <n v="106814475"/>
    <n v="4060826"/>
    <n v="6207393"/>
    <s v="US GOVT FORT SAM HOUSTON ELECTRIC"/>
    <s v="3190 FSHNURSERY RD #1LCT"/>
    <m/>
    <m/>
    <n v="976.75"/>
    <n v="976.75"/>
    <n v="976.75"/>
    <n v="976.75"/>
    <n v="976.75"/>
    <n v="976.75"/>
    <n v="435.99"/>
    <n v="113.72"/>
    <n v="659.99"/>
    <x v="651"/>
    <n v="663.99"/>
    <x v="648"/>
    <n v="527.99"/>
    <n v="527.99"/>
    <n v="4148.07"/>
    <n v="663.99"/>
    <m/>
  </r>
  <r>
    <x v="787"/>
    <m/>
    <x v="0"/>
    <x v="13"/>
    <n v="106814475"/>
    <n v="4008837"/>
    <n v="6208603"/>
    <s v="US GOVT FORT SAM HOUSTON ELECTRIC"/>
    <s v="3392 FSHWILLIAMS RD"/>
    <m/>
    <m/>
    <n v="20.72"/>
    <n v="23.52"/>
    <n v="19.66"/>
    <n v="18.649999999999999"/>
    <n v="20.239999999999998"/>
    <n v="18.8"/>
    <n v="21.83"/>
    <n v="22.689999999999998"/>
    <n v="21.759999999999998"/>
    <x v="652"/>
    <n v="23.68"/>
    <x v="649"/>
    <n v="26.29"/>
    <n v="26.810000000000002"/>
    <n v="26.020000000000003"/>
    <n v="24.439999999999998"/>
    <n v="24.259999999999998"/>
  </r>
  <r>
    <x v="788"/>
    <m/>
    <x v="0"/>
    <x v="13"/>
    <n v="106814475"/>
    <n v="4242363"/>
    <n v="6141844"/>
    <s v="US GOVT FORT SAM HOUSTON ELECTRIC"/>
    <s v="3392 FSHWILLIAMS RD #PLT"/>
    <m/>
    <m/>
    <n v="8.75"/>
    <n v="8.75"/>
    <n v="8.75"/>
    <n v="8.84"/>
    <n v="8.75"/>
    <n v="8.75"/>
    <n v="11.99"/>
    <n v="11.99"/>
    <n v="11.99"/>
    <x v="322"/>
    <n v="11.99"/>
    <x v="319"/>
    <n v="11.99"/>
    <n v="11.99"/>
    <n v="11.99"/>
    <n v="11.99"/>
    <n v="11.99"/>
  </r>
  <r>
    <x v="789"/>
    <m/>
    <x v="0"/>
    <x v="13"/>
    <n v="106814475"/>
    <n v="4496753"/>
    <n v="6134488"/>
    <s v="US GOVT FORT SAM HOUSTON ELECTRIC"/>
    <s v="3404 FSHN WW WHITE RD #1"/>
    <m/>
    <m/>
    <n v="90.59"/>
    <n v="112.97"/>
    <n v="85.38"/>
    <n v="110.68"/>
    <n v="115.3"/>
    <n v="107.55"/>
    <n v="116.33999999999999"/>
    <n v="119.28999999999999"/>
    <n v="107.44999999999999"/>
    <x v="653"/>
    <n v="104.55999999999999"/>
    <x v="650"/>
    <n v="131.83000000000001"/>
    <n v="145.29000000000002"/>
    <n v="115.38"/>
    <n v="111.71"/>
    <n v="124.11999999999999"/>
  </r>
  <r>
    <x v="790"/>
    <m/>
    <x v="0"/>
    <x v="13"/>
    <n v="106814475"/>
    <n v="4494357"/>
    <n v="6134491"/>
    <s v="US GOVT FORT SAM HOUSTON ELECTRIC"/>
    <s v="3404 FSHN WW WHITE RD #2"/>
    <m/>
    <m/>
    <n v="94.08"/>
    <n v="138.22"/>
    <n v="113.27"/>
    <n v="106.88"/>
    <n v="116.89"/>
    <n v="78.739999999999995"/>
    <n v="77.83"/>
    <n v="113.83999999999999"/>
    <n v="101.14999999999999"/>
    <x v="654"/>
    <n v="97.63"/>
    <x v="651"/>
    <n v="98.47"/>
    <n v="106.83999999999999"/>
    <n v="86.16"/>
    <n v="86.67"/>
    <n v="91.88"/>
  </r>
  <r>
    <x v="791"/>
    <m/>
    <x v="0"/>
    <x v="13"/>
    <n v="106814475"/>
    <n v="4375286"/>
    <n v="6088685"/>
    <s v="US GOVT FORT SAM HOUSTON ELECTRIC"/>
    <s v="3550 FSHBINZ ENGLEMAN #1BARN"/>
    <m/>
    <m/>
    <n v="181.02"/>
    <n v="202.31"/>
    <n v="168.73"/>
    <n v="183.3"/>
    <n v="158.25"/>
    <n v="220.13"/>
    <n v="366.22"/>
    <n v="448.99"/>
    <n v="404.23"/>
    <x v="655"/>
    <n v="176.65"/>
    <x v="652"/>
    <n v="106.17999999999999"/>
    <n v="123.78999999999999"/>
    <n v="65.849999999999994"/>
    <n v="90.63"/>
    <n v="181.79000000000002"/>
  </r>
  <r>
    <x v="792"/>
    <m/>
    <x v="0"/>
    <x v="13"/>
    <n v="106814475"/>
    <n v="4008879"/>
    <n v="6209086"/>
    <s v="US GOVT FORT SAM HOUSTON ELECTRIC"/>
    <s v="4019 FSHN NEW BRAUNFELS"/>
    <m/>
    <m/>
    <n v="451.27"/>
    <n v="690.61"/>
    <n v="532.79999999999995"/>
    <n v="603.33000000000004"/>
    <n v="617.98"/>
    <n v="629.91999999999996"/>
    <n v="827.01"/>
    <n v="896.59"/>
    <n v="938.47"/>
    <x v="656"/>
    <n v="680.35"/>
    <x v="653"/>
    <n v="594.13"/>
    <n v="611.20000000000005"/>
    <n v="494.87"/>
    <n v="541.08000000000004"/>
    <n v="568.11"/>
  </r>
  <r>
    <x v="793"/>
    <m/>
    <x v="0"/>
    <x v="13"/>
    <n v="106814475"/>
    <n v="4009029"/>
    <n v="6209118"/>
    <s v="US GOVT FORT SAM HOUSTON ELECTRIC"/>
    <s v="4050 FSHWILSON ST #1"/>
    <m/>
    <m/>
    <n v="112.25"/>
    <n v="204.44"/>
    <n v="165.23"/>
    <n v="183.2"/>
    <n v="106.98"/>
    <n v="167.42"/>
    <n v="285.62"/>
    <n v="286.38"/>
    <n v="278.61"/>
    <x v="657"/>
    <n v="273.47000000000003"/>
    <x v="654"/>
    <n v="248.88"/>
    <n v="194.56"/>
    <n v="170.14000000000001"/>
    <n v="162.86000000000001"/>
    <n v="161.31"/>
  </r>
  <r>
    <x v="794"/>
    <m/>
    <x v="0"/>
    <x v="13"/>
    <n v="106814475"/>
    <n v="4374268"/>
    <n v="6207380"/>
    <s v="US GOVT FORT SAM HOUSTON ELECTRIC"/>
    <s v="4203 FSHA RD"/>
    <m/>
    <m/>
    <n v="2122.4"/>
    <n v="4697.1000000000004"/>
    <n v="4233.1899999999996"/>
    <n v="4430.9799999999996"/>
    <n v="1107.77"/>
    <n v="838.59"/>
    <n v="927.08"/>
    <n v="890.63"/>
    <n v="995.15"/>
    <x v="658"/>
    <n v="1095.46"/>
    <x v="655"/>
    <n v="3952.6899999999996"/>
    <n v="4682.4399999999996"/>
    <n v="3956.2799999999997"/>
    <n v="1592.55"/>
    <n v="992.83"/>
  </r>
  <r>
    <x v="795"/>
    <m/>
    <x v="0"/>
    <x v="13"/>
    <n v="106814475"/>
    <n v="4026881"/>
    <n v="6098850"/>
    <s v="US GOVT FORT SAM HOUSTON ELECTRIC"/>
    <s v="4204 FSHB RD"/>
    <m/>
    <m/>
    <n v="59.51"/>
    <n v="67.75"/>
    <n v="51.3"/>
    <n v="56.61"/>
    <n v="61.87"/>
    <n v="58.18"/>
    <n v="73.309999999999988"/>
    <n v="89.289999999999992"/>
    <n v="108.25"/>
    <x v="659"/>
    <n v="89.429999999999993"/>
    <x v="656"/>
    <n v="103.72"/>
    <n v="88.78"/>
    <n v="47.04"/>
    <n v="53.230000000000004"/>
    <n v="127.1"/>
  </r>
  <r>
    <x v="796"/>
    <m/>
    <x v="0"/>
    <x v="13"/>
    <n v="106814475"/>
    <n v="4273099"/>
    <n v="6210523"/>
    <s v="US GOVT FORT SAM HOUSTON ELECTRIC"/>
    <s v="4205 FSHC RD"/>
    <m/>
    <m/>
    <n v="233.29"/>
    <n v="292.47000000000003"/>
    <n v="382.86"/>
    <n v="372.08"/>
    <n v="572.57000000000005"/>
    <n v="594.54"/>
    <n v="753.96"/>
    <n v="882.78"/>
    <n v="1148.7"/>
    <x v="660"/>
    <n v="806.4"/>
    <x v="657"/>
    <n v="682.3"/>
    <n v="736.71"/>
    <n v="621.6"/>
    <n v="572.5"/>
    <n v="755.01"/>
  </r>
  <r>
    <x v="797"/>
    <m/>
    <x v="0"/>
    <x v="13"/>
    <n v="106814475"/>
    <s v="2-847786"/>
    <n v="6209112"/>
    <s v="US GOVT FORT SAM HOUSTON ELECTRIC"/>
    <s v="4206 FSH24TH STREET"/>
    <m/>
    <m/>
    <n v="427.46"/>
    <n v="838.11"/>
    <n v="626.85"/>
    <n v="738.52"/>
    <n v="447.39"/>
    <n v="395.29"/>
    <n v="509.5"/>
    <n v="685.97"/>
    <n v="593.45000000000005"/>
    <x v="661"/>
    <n v="465.13"/>
    <x v="658"/>
    <n v="587.86"/>
    <n v="547.46"/>
    <n v="505.23"/>
    <n v="338.63"/>
    <n v="434.46000000000004"/>
  </r>
  <r>
    <x v="798"/>
    <m/>
    <x v="0"/>
    <x v="13"/>
    <n v="106814475"/>
    <n v="4060630"/>
    <n v="6207308"/>
    <s v="US GOVT FORT SAM HOUSTON ELECTRIC"/>
    <s v="56 FSHNEW BRAUNFELS AVE"/>
    <m/>
    <m/>
    <n v="15.9"/>
    <n v="15.78"/>
    <n v="16.21"/>
    <n v="16.149999999999999"/>
    <n v="24.2"/>
    <n v="16.54"/>
    <n v="27.9"/>
    <n v="19.490000000000002"/>
    <n v="11.99"/>
    <x v="662"/>
    <n v="19.590000000000003"/>
    <x v="659"/>
    <n v="19.770000000000003"/>
    <n v="19.299999999999997"/>
    <n v="34.910000000000004"/>
    <n v="19.53"/>
    <n v="19.420000000000002"/>
  </r>
  <r>
    <x v="799"/>
    <m/>
    <x v="0"/>
    <x v="13"/>
    <n v="106814475"/>
    <n v="4060631"/>
    <n v="6207258"/>
    <s v="US GOVT FORT SAM HOUSTON ELECTRIC"/>
    <s v="589 FSHS DICKMAN #GSTA"/>
    <m/>
    <m/>
    <n v="100.75"/>
    <n v="155.44"/>
    <n v="114.3"/>
    <n v="144.32"/>
    <n v="116.75"/>
    <n v="100.75"/>
    <n v="93.08"/>
    <n v="184.17000000000002"/>
    <n v="261.3"/>
    <x v="663"/>
    <n v="661.69"/>
    <x v="660"/>
    <n v="1288.3499999999999"/>
    <n v="1322.05"/>
    <n v="1128.54"/>
    <n v="1060.29"/>
    <n v="1117.93"/>
  </r>
  <r>
    <x v="800"/>
    <m/>
    <x v="0"/>
    <x v="13"/>
    <n v="106814475"/>
    <s v="2-762794"/>
    <n v="6137580"/>
    <s v="US GOVT FORT SAM HOUSTON ELECTRIC"/>
    <s v="3700 FSHWINANS RD #GSTA"/>
    <m/>
    <m/>
    <n v="281.93"/>
    <n v="350.75"/>
    <n v="275.23"/>
    <n v="296.79000000000002"/>
    <n v="318.33999999999997"/>
    <n v="327.11"/>
    <n v="352.36"/>
    <n v="338.37"/>
    <n v="272.55"/>
    <x v="664"/>
    <n v="269.63"/>
    <x v="661"/>
    <n v="303.90000000000003"/>
    <n v="364.64"/>
    <n v="302.68"/>
    <n v="277.33"/>
    <n v="268.69"/>
  </r>
  <r>
    <x v="801"/>
    <m/>
    <x v="0"/>
    <x v="13"/>
    <n v="106814475"/>
    <n v="4072378"/>
    <n v="6134490"/>
    <s v="US GOVT FORT SAM HOUSTON ELECTRIC"/>
    <s v="3700 FSHWINANS RD #WMS"/>
    <m/>
    <m/>
    <n v="14.3"/>
    <n v="16.05"/>
    <n v="14.53"/>
    <n v="14.96"/>
    <n v="15.41"/>
    <n v="14.99"/>
    <n v="18.66"/>
    <n v="18.37"/>
    <n v="18.25"/>
    <x v="665"/>
    <n v="19.310000000000002"/>
    <x v="662"/>
    <n v="19.479999999999997"/>
    <n v="20.22"/>
    <n v="18.77"/>
    <n v="19.07"/>
    <n v="19.619999999999997"/>
  </r>
  <r>
    <x v="802"/>
    <m/>
    <x v="0"/>
    <x v="13"/>
    <n v="106814475"/>
    <n v="4252667"/>
    <n v="6209141"/>
    <s v="US GOVT FORT SAM HOUSTON ELECTRIC"/>
    <s v="2420 FSHGARDEN AVE"/>
    <m/>
    <m/>
    <n v="8.75"/>
    <n v="8.75"/>
    <n v="8.75"/>
    <m/>
    <n v="8.75"/>
    <n v="8.75"/>
    <n v="11.99"/>
    <n v="11.99"/>
    <n v="11.99"/>
    <x v="322"/>
    <n v="11.99"/>
    <x v="319"/>
    <n v="11.99"/>
    <n v="11.99"/>
    <n v="11.99"/>
    <n v="11.99"/>
    <n v="11.99"/>
  </r>
  <r>
    <x v="803"/>
    <m/>
    <x v="0"/>
    <x v="13"/>
    <n v="106814475"/>
    <n v="4327481"/>
    <n v="6208627"/>
    <s v="US GOVT FORT SAM HOUSTON ELECTRIC"/>
    <s v="1865 FSHJADWIN RD"/>
    <m/>
    <m/>
    <n v="317.14999999999998"/>
    <n v="781.08"/>
    <n v="185.89"/>
    <n v="300.98"/>
    <n v="265.79000000000002"/>
    <n v="336.07"/>
    <n v="269.65000000000003"/>
    <n v="283.11"/>
    <n v="283.19"/>
    <x v="666"/>
    <n v="240.43"/>
    <x v="663"/>
    <n v="370.2"/>
    <n v="370.04"/>
    <n v="250.63"/>
    <n v="261.91000000000003"/>
    <n v="200.02"/>
  </r>
  <r>
    <x v="804"/>
    <m/>
    <x v="0"/>
    <x v="13"/>
    <n v="106814475"/>
    <n v="4026883"/>
    <n v="6099279"/>
    <s v="US GOVT FORT SAM HOUSTON ELECTRIC"/>
    <s v="141 FSHSTANLEY RD"/>
    <m/>
    <m/>
    <n v="16.71"/>
    <n v="13.85"/>
    <n v="12.85"/>
    <n v="10.79"/>
    <n v="16.09"/>
    <n v="13.43"/>
    <n v="26.200000000000003"/>
    <n v="52.24"/>
    <n v="48.47"/>
    <x v="667"/>
    <n v="25.299999999999997"/>
    <x v="664"/>
    <n v="19"/>
    <n v="18.939999999999998"/>
    <n v="16.57"/>
    <n v="16.52"/>
    <m/>
  </r>
  <r>
    <x v="805"/>
    <m/>
    <x v="0"/>
    <x v="13"/>
    <n v="106814475"/>
    <n v="4058104"/>
    <n v="6113812"/>
    <s v="US GOVT FORT SAM HOUSTON ELECTRIC"/>
    <s v="2921 FSHSTANLEY RD #PLT"/>
    <m/>
    <m/>
    <n v="176.31"/>
    <n v="197.65"/>
    <n v="166.68"/>
    <n v="164.74"/>
    <n v="164.97"/>
    <n v="130.77000000000001"/>
    <n v="152.10000000000002"/>
    <n v="156.21"/>
    <n v="149.49"/>
    <x v="668"/>
    <n v="162.77000000000001"/>
    <x v="665"/>
    <n v="185.05"/>
    <n v="193.05"/>
    <n v="164.43"/>
    <n v="162.65"/>
    <n v="164.09"/>
  </r>
  <r>
    <x v="806"/>
    <m/>
    <x v="0"/>
    <x v="13"/>
    <n v="106814475"/>
    <n v="4058103"/>
    <n v="6131660"/>
    <s v="US GOVT FORT SAM HOUSTON ELECTRIC"/>
    <s v="3151 FSHSTANLEY RD #PLT"/>
    <m/>
    <m/>
    <n v="206.52"/>
    <n v="222.09"/>
    <n v="180.68"/>
    <n v="178.39"/>
    <n v="196.22"/>
    <n v="206.93"/>
    <n v="224.66"/>
    <n v="223.76000000000002"/>
    <n v="217.16"/>
    <x v="669"/>
    <n v="214.21"/>
    <x v="666"/>
    <n v="168.73000000000002"/>
    <n v="268.55"/>
    <n v="229.61"/>
    <n v="224.33"/>
    <n v="171.93"/>
  </r>
  <r>
    <x v="807"/>
    <m/>
    <x v="0"/>
    <x v="13"/>
    <n v="106814475"/>
    <n v="4058102"/>
    <n v="6132205"/>
    <s v="US GOVT FORT SAM HOUSTON ELECTRIC"/>
    <s v="2739 FSHWORTH RD #PLT"/>
    <m/>
    <m/>
    <n v="103.41"/>
    <n v="196.35"/>
    <n v="168.34"/>
    <n v="175.59"/>
    <n v="190.04"/>
    <n v="180.66"/>
    <n v="195.36"/>
    <n v="174.27"/>
    <n v="156.14000000000001"/>
    <x v="670"/>
    <n v="175.38"/>
    <x v="667"/>
    <n v="208.02"/>
    <n v="202.78"/>
    <n v="191.68"/>
    <n v="186.65"/>
    <n v="196.87"/>
  </r>
  <r>
    <x v="808"/>
    <m/>
    <x v="0"/>
    <x v="13"/>
    <n v="106814475"/>
    <n v="4060726"/>
    <n v="6207862"/>
    <s v="US GOVT FORT SAM HOUSTON ELECTRIC"/>
    <s v="4120 FSHGORGAS CIR #LCT"/>
    <m/>
    <m/>
    <n v="3391.22"/>
    <n v="3758.78"/>
    <n v="2765.11"/>
    <n v="2867.89"/>
    <n v="3230.97"/>
    <n v="2659.85"/>
    <n v="3103.89"/>
    <n v="3183.5"/>
    <n v="2995.64"/>
    <x v="671"/>
    <n v="2653.87"/>
    <x v="668"/>
    <n v="2854.8199999999997"/>
    <n v="3018.66"/>
    <n v="2671.5499999999997"/>
    <n v="2508.1799999999998"/>
    <n v="2692.1299999999997"/>
  </r>
  <r>
    <x v="809"/>
    <m/>
    <x v="0"/>
    <x v="13"/>
    <n v="106814475"/>
    <n v="4374236"/>
    <n v="6207421"/>
    <s v="US GOVT FORT SAM HOUSTON ELECTRIC"/>
    <s v="3621 FSHWOMACK RD"/>
    <m/>
    <m/>
    <n v="88.75"/>
    <n v="88.75"/>
    <n v="88.75"/>
    <n v="88.75"/>
    <n v="80.75"/>
    <n v="80.75"/>
    <n v="79.989999999999995"/>
    <n v="67.989999999999995"/>
    <n v="19.57"/>
    <x v="672"/>
    <n v="83.99"/>
    <x v="669"/>
    <n v="83.99"/>
    <n v="87.99"/>
    <n v="87.99"/>
    <n v="63.99"/>
    <n v="71.989999999999995"/>
  </r>
  <r>
    <x v="810"/>
    <m/>
    <x v="0"/>
    <x v="13"/>
    <n v="106814475"/>
    <n v="4026906"/>
    <n v="6098885"/>
    <s v="US GOVT FORT SAM HOUSTON ELECTRIC"/>
    <s v="151 FSHNEW BRAUNFELS"/>
    <m/>
    <m/>
    <n v="27.08"/>
    <n v="43.9"/>
    <n v="64.75"/>
    <n v="158.07"/>
    <n v="19.86"/>
    <n v="12.55"/>
    <n v="14.67"/>
    <n v="16.96"/>
    <n v="93.94"/>
    <x v="673"/>
    <n v="104.25"/>
    <x v="670"/>
    <n v="58.190000000000005"/>
    <n v="110.39"/>
    <n v="69"/>
    <n v="34.26"/>
    <n v="31.979999999999997"/>
  </r>
  <r>
    <x v="811"/>
    <m/>
    <x v="0"/>
    <x v="13"/>
    <n v="106814475"/>
    <s v="2-846005"/>
    <n v="6208623"/>
    <s v="US GOVT FORT SAM HOUSTON ELECTRIC"/>
    <s v="5552 FSHWATKINS BLVD"/>
    <m/>
    <m/>
    <n v="46.02"/>
    <n v="54.71"/>
    <n v="42.8"/>
    <n v="48.37"/>
    <n v="47.08"/>
    <n v="46.86"/>
    <n v="50.85"/>
    <n v="53.080000000000005"/>
    <n v="52.27"/>
    <x v="241"/>
    <n v="49.830000000000005"/>
    <x v="671"/>
    <n v="61.31"/>
    <n v="65.12"/>
    <n v="55.63"/>
    <n v="34.07"/>
    <n v="32.36"/>
  </r>
  <r>
    <x v="812"/>
    <m/>
    <x v="0"/>
    <x v="13"/>
    <n v="106814475"/>
    <n v="4246912"/>
    <n v="6208624"/>
    <s v="US GOVT FORT SAM HOUSTON ELECTRIC"/>
    <s v="5638 FSHWATKINS BLVD"/>
    <m/>
    <m/>
    <n v="160.75"/>
    <n v="190.97"/>
    <n v="154.58000000000001"/>
    <n v="163.52000000000001"/>
    <n v="240.42"/>
    <n v="259.22000000000003"/>
    <n v="431.89"/>
    <n v="459.17"/>
    <n v="534.53"/>
    <x v="674"/>
    <n v="363.79"/>
    <x v="672"/>
    <n v="262.60000000000002"/>
    <n v="177.77"/>
    <n v="167.81"/>
    <n v="173.51000000000002"/>
    <n v="193.22"/>
  </r>
  <r>
    <x v="813"/>
    <m/>
    <x v="0"/>
    <x v="13"/>
    <n v="106814475"/>
    <n v="4064818"/>
    <n v="6131855"/>
    <s v="US GOVT FORT SAM HOUSTON ELECTRIC"/>
    <s v="259 FSHLISCUM RD"/>
    <m/>
    <m/>
    <n v="8.75"/>
    <n v="8.75"/>
    <n v="8.75"/>
    <n v="8.75"/>
    <n v="8.75"/>
    <n v="8.75"/>
    <n v="11.99"/>
    <n v="11.99"/>
    <n v="11.99"/>
    <x v="322"/>
    <n v="11.99"/>
    <x v="319"/>
    <n v="11.99"/>
    <n v="11.99"/>
    <n v="11.99"/>
    <n v="11.99"/>
    <n v="11.99"/>
  </r>
  <r>
    <x v="814"/>
    <m/>
    <x v="0"/>
    <x v="13"/>
    <n v="106814475"/>
    <n v="4089756"/>
    <n v="6208604"/>
    <s v="US GOVT FORT SAM HOUSTON ELECTRIC"/>
    <s v="3970 FSHWW WHITE RD"/>
    <m/>
    <m/>
    <n v="846.32"/>
    <n v="394.35"/>
    <n v="651.1"/>
    <n v="291.54000000000002"/>
    <n v="195.97"/>
    <n v="212.89"/>
    <n v="270.48"/>
    <n v="295.72000000000003"/>
    <n v="301.14"/>
    <x v="675"/>
    <n v="228.33"/>
    <x v="673"/>
    <n v="220.88"/>
    <n v="979.47"/>
    <n v="817.53"/>
    <n v="137.70000000000002"/>
    <n v="150.69"/>
  </r>
  <r>
    <x v="815"/>
    <m/>
    <x v="0"/>
    <x v="13"/>
    <n v="106814475"/>
    <n v="4063226"/>
    <n v="6099247"/>
    <s v="US GOVT FORT SAM HOUSTON ELECTRIC"/>
    <s v="3030 FSHPATCH RD"/>
    <m/>
    <m/>
    <n v="189.07"/>
    <n v="465.33"/>
    <n v="196.31"/>
    <n v="356.79"/>
    <n v="305.11"/>
    <n v="201.82"/>
    <n v="266.90000000000003"/>
    <n v="342.1"/>
    <n v="406.08"/>
    <x v="676"/>
    <n v="292.54000000000002"/>
    <x v="674"/>
    <n v="260.67"/>
    <n v="318.48"/>
    <n v="269.61"/>
    <n v="249.8"/>
    <n v="341.02"/>
  </r>
  <r>
    <x v="816"/>
    <m/>
    <x v="0"/>
    <x v="13"/>
    <n v="106814475"/>
    <n v="4008867"/>
    <n v="6209138"/>
    <s v="US GOVT FORT SAM HOUSTON ELECTRIC"/>
    <s v="200 FSHWILSON ST #GSTA"/>
    <m/>
    <m/>
    <n v="183.01"/>
    <n v="272.41000000000003"/>
    <n v="182.68"/>
    <n v="230.48"/>
    <n v="216.66"/>
    <n v="178.71"/>
    <n v="170.10000000000002"/>
    <n v="173.93"/>
    <n v="171.15"/>
    <x v="677"/>
    <n v="156.99"/>
    <x v="675"/>
    <n v="140.62"/>
    <n v="217.19"/>
    <n v="195.14000000000001"/>
    <n v="119.85"/>
    <n v="121.53999999999999"/>
  </r>
  <r>
    <x v="817"/>
    <m/>
    <x v="0"/>
    <x v="13"/>
    <n v="106814475"/>
    <n v="4072338"/>
    <n v="6136115"/>
    <s v="US GOVT FORT SAM HOUSTON ELECTRIC"/>
    <s v="1520 FSHHARRY WURZBACH RD #MWS"/>
    <m/>
    <m/>
    <n v="8.75"/>
    <n v="8.75"/>
    <n v="8.75"/>
    <n v="8.75"/>
    <n v="8.75"/>
    <n v="8.75"/>
    <n v="11.99"/>
    <n v="11.99"/>
    <n v="11.99"/>
    <x v="322"/>
    <n v="11.99"/>
    <x v="319"/>
    <n v="11.99"/>
    <n v="11.99"/>
    <n v="11.99"/>
    <n v="11.99"/>
    <n v="11.99"/>
  </r>
  <r>
    <x v="818"/>
    <m/>
    <x v="0"/>
    <x v="13"/>
    <n v="106814475"/>
    <n v="4090235"/>
    <n v="4090235"/>
    <s v="US GOVT FORT SAM HOUSTON ELECTRIC"/>
    <s v="4015 FSHJESSUP RD #PLT"/>
    <m/>
    <m/>
    <n v="51.28"/>
    <n v="61.39"/>
    <n v="48.86"/>
    <n v="50.42"/>
    <n v="51.92"/>
    <n v="45.89"/>
    <n v="50.07"/>
    <n v="47.25"/>
    <n v="56.050000000000004"/>
    <x v="678"/>
    <n v="46.120000000000005"/>
    <x v="237"/>
    <n v="63.550000000000004"/>
    <n v="75.8"/>
    <n v="51.24"/>
    <n v="50.59"/>
    <n v="61.830000000000005"/>
  </r>
  <r>
    <x v="819"/>
    <m/>
    <x v="0"/>
    <x v="13"/>
    <n v="106814475"/>
    <s v="2-705417"/>
    <n v="6163071"/>
    <s v="US GOVT FORT SAM HOUSTON ELECTRIC"/>
    <s v="2335 FSHSTANLEY RD #PLT"/>
    <m/>
    <m/>
    <n v="21.08"/>
    <n v="24.04"/>
    <n v="20.88"/>
    <n v="20.420000000000002"/>
    <n v="22.95"/>
    <n v="19.18"/>
    <n v="23.130000000000003"/>
    <n v="23.25"/>
    <n v="22.799999999999997"/>
    <x v="679"/>
    <n v="24.36"/>
    <x v="676"/>
    <n v="26.689999999999998"/>
    <n v="28.450000000000003"/>
    <n v="25.07"/>
    <n v="24.92"/>
    <n v="25.200000000000003"/>
  </r>
  <r>
    <x v="820"/>
    <m/>
    <x v="0"/>
    <x v="13"/>
    <n v="106814475"/>
    <n v="4072370"/>
    <n v="6139237"/>
    <s v="US GOVT FORT SAM HOUSTON ELECTRIC"/>
    <s v="1891 FSHWILSON ST"/>
    <m/>
    <m/>
    <n v="31.36"/>
    <n v="36.96"/>
    <n v="30.02"/>
    <n v="30.6"/>
    <n v="31.54"/>
    <n v="28.34"/>
    <n v="30.479999999999997"/>
    <n v="31.410000000000004"/>
    <n v="30.47"/>
    <x v="680"/>
    <n v="33.19"/>
    <x v="677"/>
    <n v="37.28"/>
    <n v="39.880000000000003"/>
    <n v="33.96"/>
    <n v="33.410000000000004"/>
    <n v="33.479999999999997"/>
  </r>
  <r>
    <x v="821"/>
    <m/>
    <x v="0"/>
    <x v="13"/>
    <n v="106814475"/>
    <n v="4072323"/>
    <n v="6137581"/>
    <s v="US GOVT FORT SAM HOUSTON ELECTRIC"/>
    <s v="2021 FSHWILSON ST #PLT"/>
    <m/>
    <m/>
    <n v="147.72999999999999"/>
    <n v="173.79"/>
    <n v="138.66999999999999"/>
    <n v="141.75"/>
    <n v="148.55000000000001"/>
    <n v="127.66"/>
    <n v="132.68"/>
    <n v="156.89000000000001"/>
    <n v="150.52000000000001"/>
    <x v="681"/>
    <n v="164.13"/>
    <x v="678"/>
    <n v="188.54000000000002"/>
    <n v="197.57000000000002"/>
    <n v="165.49"/>
    <n v="151.79000000000002"/>
    <n v="153.05000000000001"/>
  </r>
  <r>
    <x v="822"/>
    <m/>
    <x v="0"/>
    <x v="13"/>
    <n v="106814475"/>
    <n v="4072310"/>
    <n v="6141742"/>
    <s v="US GOVT FORT SAM HOUSTON ELECTRIC"/>
    <s v="2149 FSHWILSON ST #PLT"/>
    <m/>
    <m/>
    <n v="8.75"/>
    <n v="62.74"/>
    <n v="73.599999999999994"/>
    <n v="75.28"/>
    <n v="78.739999999999995"/>
    <n v="67.25"/>
    <n v="67.66"/>
    <n v="71.449999999999989"/>
    <n v="68.19"/>
    <x v="604"/>
    <n v="77.97"/>
    <x v="679"/>
    <n v="85.699999999999989"/>
    <n v="100.25"/>
    <n v="79.099999999999994"/>
    <n v="76.959999999999994"/>
    <n v="76.949999999999989"/>
  </r>
  <r>
    <x v="823"/>
    <m/>
    <x v="0"/>
    <x v="13"/>
    <n v="106814475"/>
    <n v="4072371"/>
    <n v="6141740"/>
    <s v="US GOVT FORT SAM HOUSTON ELECTRIC"/>
    <s v="2353 FSHWILSON ST #SCZFL"/>
    <m/>
    <m/>
    <n v="8.75"/>
    <n v="8.75"/>
    <n v="8.75"/>
    <n v="8.75"/>
    <n v="8.75"/>
    <n v="8.75"/>
    <n v="11.99"/>
    <n v="11.99"/>
    <n v="11.99"/>
    <x v="322"/>
    <n v="11.99"/>
    <x v="319"/>
    <n v="11.99"/>
    <n v="11.99"/>
    <n v="11.99"/>
    <n v="11.99"/>
    <n v="11.99"/>
  </r>
  <r>
    <x v="824"/>
    <m/>
    <x v="0"/>
    <x v="13"/>
    <n v="106814475"/>
    <n v="4081192"/>
    <n v="6129293"/>
    <s v="US GOVT FORT SAM HOUSTON ELECTRIC"/>
    <s v="2373 FSHCHAFFEE RD #PLT"/>
    <m/>
    <m/>
    <n v="30.2"/>
    <n v="35.380000000000003"/>
    <n v="28.9"/>
    <n v="29.4"/>
    <n v="30.48"/>
    <n v="27.46"/>
    <n v="30.29"/>
    <n v="30.57"/>
    <n v="30"/>
    <x v="271"/>
    <n v="32.53"/>
    <x v="680"/>
    <n v="36.690000000000005"/>
    <n v="39.24"/>
    <n v="33.479999999999997"/>
    <n v="33.22"/>
    <n v="33.380000000000003"/>
  </r>
  <r>
    <x v="825"/>
    <m/>
    <x v="0"/>
    <x v="13"/>
    <n v="106814475"/>
    <n v="4253676"/>
    <n v="6091030"/>
    <s v="US GOVT FORT SAM HOUSTON ELECTRIC"/>
    <s v="3651 FSHSCOTT RD #SGN"/>
    <m/>
    <m/>
    <n v="8.75"/>
    <n v="8.75"/>
    <n v="8.75"/>
    <n v="8.75"/>
    <n v="8.75"/>
    <n v="8.75"/>
    <n v="11.99"/>
    <n v="11.99"/>
    <n v="11.99"/>
    <x v="322"/>
    <n v="11.99"/>
    <x v="319"/>
    <n v="11.99"/>
    <n v="11.99"/>
    <n v="11.99"/>
    <n v="11.99"/>
    <n v="11.99"/>
  </r>
  <r>
    <x v="826"/>
    <m/>
    <x v="0"/>
    <x v="13"/>
    <n v="106814475"/>
    <n v="4247371"/>
    <n v="6207828"/>
    <s v="US GOVT FORT SAM HOUSTON ELECTRIC"/>
    <s v="3309 FSHGEORGE C BEACH RD"/>
    <m/>
    <m/>
    <n v="1270.22"/>
    <n v="1393.99"/>
    <n v="1242.3399999999999"/>
    <n v="1309.69"/>
    <n v="1542.76"/>
    <n v="1537.18"/>
    <n v="1838.1"/>
    <n v="2017.66"/>
    <n v="1883.2"/>
    <x v="682"/>
    <n v="1522.15"/>
    <x v="681"/>
    <n v="1446.67"/>
    <n v="1420.16"/>
    <n v="1099.94"/>
    <n v="1322.03"/>
    <n v="1257.25"/>
  </r>
  <r>
    <x v="827"/>
    <m/>
    <x v="0"/>
    <x v="13"/>
    <n v="106814475"/>
    <n v="4247411"/>
    <n v="6207273"/>
    <s v="US GOVT FORT SAM HOUSTON ELECTRIC"/>
    <s v="3379 FSHGEORGE C BEACH RD"/>
    <m/>
    <m/>
    <n v="1274.29"/>
    <n v="1393.07"/>
    <n v="1335.37"/>
    <n v="1393.81"/>
    <n v="2154.08"/>
    <n v="2148.02"/>
    <n v="2476.8399999999997"/>
    <n v="2734.79"/>
    <n v="2507.7199999999998"/>
    <x v="683"/>
    <n v="1976.79"/>
    <x v="682"/>
    <n v="1552.39"/>
    <n v="1499.86"/>
    <n v="1387.92"/>
    <n v="1236.75"/>
    <n v="1635.05"/>
  </r>
  <r>
    <x v="828"/>
    <m/>
    <x v="0"/>
    <x v="13"/>
    <n v="106814475"/>
    <n v="4089215"/>
    <n v="6207873"/>
    <s v="US GOVT FORT SAM HOUSTON ELECTRIC"/>
    <s v="2124 FSHLISCUM RD #LCT"/>
    <m/>
    <m/>
    <n v="124.75"/>
    <n v="124.75"/>
    <n v="124.75"/>
    <m/>
    <n v="124.75"/>
    <n v="202.68"/>
    <n v="47.78"/>
    <n v="11.99"/>
    <n v="23.990000000000002"/>
    <x v="684"/>
    <n v="29.1"/>
    <x v="683"/>
    <n v="23.990000000000002"/>
    <n v="23.990000000000002"/>
    <n v="57.82"/>
    <n v="28.97"/>
    <n v="23.990000000000002"/>
  </r>
  <r>
    <x v="829"/>
    <m/>
    <x v="0"/>
    <x v="13"/>
    <n v="106814475"/>
    <s v="2-812602"/>
    <n v="6142213"/>
    <s v="US GOVT FORT SAM HOUSTON ELECTRIC"/>
    <s v="2427 FSHHOOD ST"/>
    <m/>
    <m/>
    <n v="447.92"/>
    <n v="947.13"/>
    <n v="581.17999999999995"/>
    <n v="741.4"/>
    <n v="497.28"/>
    <n v="682.94"/>
    <n v="964.02"/>
    <n v="963.43000000000006"/>
    <n v="1123.3700000000001"/>
    <x v="685"/>
    <n v="815.22"/>
    <x v="684"/>
    <n v="666.84"/>
    <n v="760.86"/>
    <n v="723.32"/>
    <n v="774.15"/>
    <n v="623.93000000000006"/>
  </r>
  <r>
    <x v="830"/>
    <m/>
    <x v="0"/>
    <x v="13"/>
    <n v="106814475"/>
    <n v="4294110"/>
    <n v="6207856"/>
    <s v="US GOVT FORT SAM HOUSTON ELECTRIC"/>
    <s v="1837 FSHARMY BLVD"/>
    <m/>
    <m/>
    <n v="1211.08"/>
    <n v="1192.96"/>
    <n v="1225.7"/>
    <n v="1291.28"/>
    <n v="1933.92"/>
    <n v="2001.86"/>
    <n v="2333.64"/>
    <n v="2499.56"/>
    <n v="2567.6499999999996"/>
    <x v="686"/>
    <n v="2138.9299999999998"/>
    <x v="685"/>
    <n v="1450.2"/>
    <n v="1390.66"/>
    <n v="1052.46"/>
    <n v="1258.43"/>
    <n v="1818.61"/>
  </r>
  <r>
    <x v="831"/>
    <m/>
    <x v="0"/>
    <x v="13"/>
    <n v="106814475"/>
    <n v="4294290"/>
    <n v="6207275"/>
    <s v="US GOVT FORT SAM HOUSTON ELECTRIC"/>
    <s v="3128 FSHRAWLEY E CHAMBERS"/>
    <m/>
    <m/>
    <n v="2074.2600000000002"/>
    <n v="3004.67"/>
    <n v="1832.4"/>
    <n v="2485.6799999999998"/>
    <n v="2108.77"/>
    <n v="2095.7600000000002"/>
    <n v="2748.5099999999998"/>
    <n v="3007.45"/>
    <n v="2871.74"/>
    <x v="687"/>
    <n v="2247.12"/>
    <x v="686"/>
    <n v="2050.58"/>
    <n v="2568.0299999999997"/>
    <n v="2175.1499999999996"/>
    <n v="1806.31"/>
    <n v="1967.16"/>
  </r>
  <r>
    <x v="832"/>
    <m/>
    <x v="0"/>
    <x v="13"/>
    <n v="106814475"/>
    <n v="4273455"/>
    <n v="6207843"/>
    <s v="US GOVT FORT SAM HOUSTON ELECTRIC"/>
    <s v="2535 FSHGARDEN AVE"/>
    <m/>
    <m/>
    <n v="948.05"/>
    <n v="1189.03"/>
    <n v="1074.46"/>
    <n v="1230.17"/>
    <n v="1323.09"/>
    <n v="1281.08"/>
    <n v="1585.05"/>
    <n v="1712.27"/>
    <n v="1727.26"/>
    <x v="688"/>
    <n v="1404.39"/>
    <x v="687"/>
    <n v="1120.1300000000001"/>
    <n v="1134.81"/>
    <n v="1121.31"/>
    <n v="1194.8700000000001"/>
    <n v="1264.6400000000001"/>
  </r>
  <r>
    <x v="833"/>
    <m/>
    <x v="0"/>
    <x v="13"/>
    <n v="106814475"/>
    <n v="4273444"/>
    <n v="6207882"/>
    <s v="US GOVT FORT SAM HOUSTON ELECTRIC"/>
    <s v="3534 FSHROAD S 26"/>
    <m/>
    <m/>
    <n v="241.23"/>
    <n v="518.19000000000005"/>
    <n v="325.02"/>
    <n v="347.45"/>
    <n v="343.8"/>
    <n v="424.12"/>
    <n v="502.71000000000004"/>
    <n v="398.62"/>
    <n v="422.38"/>
    <x v="689"/>
    <n v="392.47"/>
    <x v="688"/>
    <n v="203.38"/>
    <n v="290.08"/>
    <n v="487.02"/>
    <n v="323.28000000000003"/>
    <n v="579.99"/>
  </r>
  <r>
    <x v="834"/>
    <m/>
    <x v="0"/>
    <x v="13"/>
    <n v="106814475"/>
    <n v="4273440"/>
    <n v="6207880"/>
    <s v="US GOVT FORT SAM HOUSTON ELECTRIC"/>
    <s v="3538 FSHROAD S 26"/>
    <m/>
    <m/>
    <n v="233.29"/>
    <n v="300.31"/>
    <n v="209.33"/>
    <n v="199.73"/>
    <n v="215.91"/>
    <n v="295.13"/>
    <n v="427.92"/>
    <n v="480.02"/>
    <n v="400.83"/>
    <x v="690"/>
    <n v="279.42"/>
    <x v="689"/>
    <n v="246.3"/>
    <n v="295.10000000000002"/>
    <n v="318.24"/>
    <n v="505.04"/>
    <n v="652.19000000000005"/>
  </r>
  <r>
    <x v="835"/>
    <m/>
    <x v="0"/>
    <x v="13"/>
    <n v="106814475"/>
    <n v="4271439"/>
    <n v="6208648"/>
    <s v="US GOVT FORT SAM HOUSTON ELECTRIC"/>
    <s v="3350 FSHSTANLEY RD #PLT"/>
    <m/>
    <m/>
    <n v="143.65"/>
    <n v="166.75"/>
    <n v="132.59"/>
    <n v="134.47"/>
    <n v="139.07"/>
    <n v="126.48"/>
    <n v="133.39000000000001"/>
    <n v="138.61000000000001"/>
    <n v="134.26000000000002"/>
    <x v="691"/>
    <n v="140.39000000000001"/>
    <x v="690"/>
    <n v="196.23000000000002"/>
    <n v="203.16"/>
    <n v="172.23000000000002"/>
    <n v="145.11000000000001"/>
    <n v="138.03"/>
  </r>
  <r>
    <x v="836"/>
    <m/>
    <x v="0"/>
    <x v="13"/>
    <n v="106814475"/>
    <n v="4307364"/>
    <n v="6088652"/>
    <s v="US GOVT FORT SAM HOUSTON ELECTRIC"/>
    <s v="3333 FSHSCHOFIELD RD #GSTA"/>
    <m/>
    <m/>
    <n v="544.01"/>
    <n v="626.66999999999996"/>
    <n v="540.30999999999995"/>
    <n v="473.8"/>
    <n v="422.55"/>
    <n v="387.14"/>
    <n v="362.63"/>
    <n v="410.56"/>
    <n v="388.54"/>
    <x v="692"/>
    <n v="500.15000000000003"/>
    <x v="691"/>
    <n v="532.84"/>
    <n v="527.52"/>
    <n v="496.29"/>
    <n v="454.56"/>
    <n v="458.08"/>
  </r>
  <r>
    <x v="837"/>
    <m/>
    <x v="0"/>
    <x v="13"/>
    <n v="106814475"/>
    <n v="4293550"/>
    <n v="6208658"/>
    <s v="US GOVT FORT SAM HOUSTON ELECTRIC"/>
    <s v="2533 FSHGARDEN AVE"/>
    <m/>
    <m/>
    <n v="300.27"/>
    <n v="392.61"/>
    <n v="273.57"/>
    <n v="356.17"/>
    <n v="325.58"/>
    <n v="352.85"/>
    <n v="510.32"/>
    <n v="548.20000000000005"/>
    <n v="628.82000000000005"/>
    <x v="693"/>
    <n v="367.78000000000003"/>
    <x v="692"/>
    <n v="266.15000000000003"/>
    <n v="370.33"/>
    <n v="315.71000000000004"/>
    <n v="337.79"/>
    <n v="370.27"/>
  </r>
  <r>
    <x v="838"/>
    <m/>
    <x v="0"/>
    <x v="13"/>
    <n v="106814475"/>
    <n v="4293648"/>
    <n v="6208643"/>
    <s v="US GOVT FORT SAM HOUSTON ELECTRIC"/>
    <s v="2537 FSHGARDEN AVE"/>
    <m/>
    <m/>
    <n v="404.5"/>
    <n v="600.70000000000005"/>
    <n v="420.76"/>
    <n v="542.78"/>
    <n v="571.89"/>
    <n v="513.44000000000005"/>
    <n v="676.6"/>
    <n v="674.28"/>
    <n v="784.63"/>
    <x v="694"/>
    <n v="519.73"/>
    <x v="693"/>
    <n v="326.01"/>
    <n v="282.37"/>
    <n v="294.92"/>
    <n v="251.58"/>
    <n v="268.72000000000003"/>
  </r>
  <r>
    <x v="839"/>
    <m/>
    <x v="0"/>
    <x v="13"/>
    <n v="106814475"/>
    <n v="4552832"/>
    <n v="6207437"/>
    <s v="US GOVT FORT SAM HOUSTON ELECTRIC"/>
    <s v="3695 FSHGARDEN AVE #TELC"/>
    <m/>
    <m/>
    <n v="1606.29"/>
    <n v="1906.12"/>
    <n v="1622.23"/>
    <n v="1618.33"/>
    <n v="1889.47"/>
    <n v="1834.68"/>
    <n v="2265.1699999999996"/>
    <n v="2523.7999999999997"/>
    <n v="2446.7199999999998"/>
    <x v="695"/>
    <n v="1978.3700000000001"/>
    <x v="694"/>
    <n v="1874.03"/>
    <n v="1955.92"/>
    <n v="1722.15"/>
    <n v="1851.57"/>
    <n v="1892.11"/>
  </r>
  <r>
    <x v="840"/>
    <m/>
    <x v="0"/>
    <x v="13"/>
    <n v="106814475"/>
    <s v="2-823512"/>
    <n v="6142185"/>
    <s v="US GOVT FORT SAM HOUSTON ELECTRIC"/>
    <s v="3555 FSHPATCH RD"/>
    <m/>
    <m/>
    <n v="273.04000000000002"/>
    <n v="715.32"/>
    <n v="349.8"/>
    <n v="462.35"/>
    <n v="352.33"/>
    <n v="355.31"/>
    <n v="543.71"/>
    <n v="856.56000000000006"/>
    <n v="898.26"/>
    <x v="696"/>
    <n v="678.5"/>
    <x v="695"/>
    <n v="503.77"/>
    <n v="663.45"/>
    <n v="419.52"/>
    <n v="348.32"/>
    <n v="384.99"/>
  </r>
  <r>
    <x v="841"/>
    <m/>
    <x v="0"/>
    <x v="13"/>
    <n v="106814475"/>
    <n v="4294669"/>
    <n v="6209111"/>
    <s v="US GOVT FORT SAM HOUSTON ELECTRIC"/>
    <s v="4207 FSH23TH STREET"/>
    <m/>
    <m/>
    <n v="8.75"/>
    <n v="8.75"/>
    <n v="8.75"/>
    <n v="8.75"/>
    <n v="8.75"/>
    <n v="8.75"/>
    <n v="11.99"/>
    <n v="11.99"/>
    <n v="11.99"/>
    <x v="322"/>
    <n v="11.99"/>
    <x v="319"/>
    <n v="11.99"/>
    <n v="11.99"/>
    <n v="11.99"/>
    <n v="11.99"/>
    <n v="11.99"/>
  </r>
  <r>
    <x v="842"/>
    <m/>
    <x v="0"/>
    <x v="13"/>
    <n v="106814475"/>
    <n v="4307378"/>
    <n v="6091009"/>
    <s v="US GOVT FORT SAM HOUSTON ELECTRIC"/>
    <s v="2487 FSHSTANLEY RD #PLT"/>
    <m/>
    <m/>
    <n v="347.39"/>
    <n v="473.87"/>
    <n v="393.94"/>
    <n v="392.09"/>
    <n v="406.93"/>
    <n v="365.57"/>
    <n v="394.6"/>
    <n v="383.55"/>
    <n v="381.27"/>
    <x v="697"/>
    <n v="384.32"/>
    <x v="696"/>
    <n v="445.66"/>
    <n v="471.39"/>
    <n v="392.94"/>
    <n v="384.91"/>
    <n v="380.13"/>
  </r>
  <r>
    <x v="843"/>
    <m/>
    <x v="0"/>
    <x v="13"/>
    <n v="106814475"/>
    <n v="4294411"/>
    <n v="6207334"/>
    <s v="US GOVT FORT SAM HOUSTON ELECTRIC"/>
    <s v="2484 FSHGARDEN AVE #LCT"/>
    <m/>
    <m/>
    <n v="1254.82"/>
    <n v="1921.2"/>
    <n v="1738.02"/>
    <n v="2075.0700000000002"/>
    <n v="1793.3"/>
    <n v="1679.6"/>
    <n v="3647.9399999999996"/>
    <n v="4862.62"/>
    <n v="4353.3899999999994"/>
    <x v="698"/>
    <n v="3431.6"/>
    <x v="697"/>
    <n v="1507.91"/>
    <n v="1365.55"/>
    <n v="1482.85"/>
    <n v="1884.65"/>
    <n v="2477.75"/>
  </r>
  <r>
    <x v="844"/>
    <m/>
    <x v="0"/>
    <x v="13"/>
    <n v="106814475"/>
    <n v="4347411"/>
    <n v="6091028"/>
    <s v="US GOVT FORT SAM HOUSTON ELECTRIC"/>
    <s v="3090 FSHSCHOFIELD RD"/>
    <m/>
    <m/>
    <n v="116.63"/>
    <n v="144.28"/>
    <n v="107.59"/>
    <n v="106.88"/>
    <n v="106.24"/>
    <n v="87.23"/>
    <n v="97.02"/>
    <n v="113.94"/>
    <n v="115.02"/>
    <x v="699"/>
    <n v="393.39"/>
    <x v="698"/>
    <n v="434.19"/>
    <n v="404.8"/>
    <n v="341.84000000000003"/>
    <n v="325.95"/>
    <n v="317.68"/>
  </r>
  <r>
    <x v="845"/>
    <m/>
    <x v="0"/>
    <x v="13"/>
    <n v="106814475"/>
    <n v="4294415"/>
    <n v="6207297"/>
    <s v="US GOVT FORT SAM HOUSTON ELECTRIC"/>
    <s v="2931 FSHHARNEY RD"/>
    <m/>
    <m/>
    <n v="1891.63"/>
    <n v="1919.82"/>
    <n v="1766.48"/>
    <n v="1933.04"/>
    <n v="2666.09"/>
    <n v="2720.9"/>
    <n v="3052.85"/>
    <n v="3207.7099999999996"/>
    <n v="3221.4599999999996"/>
    <x v="700"/>
    <n v="2351.0699999999997"/>
    <x v="699"/>
    <n v="2037.94"/>
    <n v="1667.01"/>
    <n v="1773.98"/>
    <n v="2083.06"/>
    <n v="2181.0099999999998"/>
  </r>
  <r>
    <x v="846"/>
    <m/>
    <x v="0"/>
    <x v="13"/>
    <n v="106814475"/>
    <n v="4356533"/>
    <n v="4356533"/>
    <s v="US GOVT FORT SAM HOUSTON ELECTRIC"/>
    <s v="2158 FSHSUSTAINMENT"/>
    <m/>
    <m/>
    <n v="2954.56"/>
    <n v="3041.23"/>
    <n v="2363.41"/>
    <n v="2213.29"/>
    <n v="2947.9"/>
    <n v="2595.0100000000002"/>
    <n v="3088.5099999999998"/>
    <n v="3314.58"/>
    <n v="2939.52"/>
    <x v="701"/>
    <n v="2456.9299999999998"/>
    <x v="700"/>
    <n v="2063.1099999999997"/>
    <n v="2326.83"/>
    <n v="1624.32"/>
    <n v="2013.02"/>
    <n v="2154.6099999999997"/>
  </r>
  <r>
    <x v="847"/>
    <m/>
    <x v="0"/>
    <x v="13"/>
    <n v="106814475"/>
    <n v="4326361"/>
    <n v="6207294"/>
    <s v="US GOVT FORT SAM HOUSTON ELECTRIC"/>
    <s v="3290 FSHWW WHITE RD #2LCT"/>
    <m/>
    <m/>
    <n v="2804.75"/>
    <n v="2804.75"/>
    <n v="2804.75"/>
    <n v="2804.75"/>
    <n v="25053.34"/>
    <n v="22363.86"/>
    <n v="27822"/>
    <n v="32191.360000000001"/>
    <n v="28122.97"/>
    <x v="702"/>
    <n v="20763.300000000003"/>
    <x v="701"/>
    <n v="3052.74"/>
    <n v="2655.99"/>
    <n v="2655.99"/>
    <n v="5558.4699999999993"/>
    <n v="24453.350000000002"/>
  </r>
  <r>
    <x v="848"/>
    <m/>
    <x v="0"/>
    <x v="13"/>
    <n v="106814475"/>
    <n v="4326516"/>
    <n v="6207435"/>
    <s v="US GOVT FORT SAM HOUSTON ELECTRIC"/>
    <s v="3098 FSHHARDEE RD #LCT"/>
    <m/>
    <m/>
    <n v="4407.32"/>
    <n v="4897.96"/>
    <n v="4336.7299999999996"/>
    <n v="4516.7700000000004"/>
    <n v="5078.1899999999996"/>
    <n v="4700.37"/>
    <n v="5277.69"/>
    <n v="5437.99"/>
    <n v="5016.07"/>
    <x v="703"/>
    <n v="4346.78"/>
    <x v="702"/>
    <n v="4739.0199999999995"/>
    <n v="4947.46"/>
    <n v="4500.63"/>
    <n v="4633.1799999999994"/>
    <n v="4624.78"/>
  </r>
  <r>
    <x v="849"/>
    <m/>
    <x v="0"/>
    <x v="13"/>
    <n v="106814475"/>
    <n v="4293947"/>
    <n v="6142556"/>
    <s v="US GOVT FORT SAM HOUSTON ELECTRIC"/>
    <s v="2270 FSH3RD ST #T1"/>
    <m/>
    <m/>
    <n v="571.15"/>
    <n v="981.36"/>
    <n v="519.20000000000005"/>
    <n v="610.09"/>
    <n v="335.28"/>
    <n v="527.29999999999995"/>
    <n v="786.9"/>
    <n v="1092.52"/>
    <n v="1238.24"/>
    <x v="704"/>
    <n v="826.07"/>
    <x v="703"/>
    <n v="752.65"/>
    <n v="854.19"/>
    <n v="698"/>
    <n v="799.2"/>
    <n v="855.65"/>
  </r>
  <r>
    <x v="850"/>
    <m/>
    <x v="0"/>
    <x v="13"/>
    <n v="106814475"/>
    <n v="4347351"/>
    <n v="4347351"/>
    <s v="US GOVT FORT SAM HOUSTON ELECTRIC"/>
    <s v="2270 FSH3RD ST #T2"/>
    <m/>
    <m/>
    <n v="742.06"/>
    <n v="1146.8"/>
    <n v="643.15"/>
    <n v="753.71"/>
    <n v="659.28"/>
    <n v="750.87"/>
    <n v="1220.82"/>
    <n v="1317.99"/>
    <n v="1540.8"/>
    <x v="705"/>
    <n v="909.68000000000006"/>
    <x v="704"/>
    <n v="688.29"/>
    <n v="817.67"/>
    <n v="622.04999999999995"/>
    <n v="632.21"/>
    <n v="685.72"/>
  </r>
  <r>
    <x v="851"/>
    <m/>
    <x v="0"/>
    <x v="13"/>
    <n v="106814475"/>
    <n v="4273065"/>
    <n v="6207424"/>
    <s v="US GOVT FORT SAM HOUSTON ELECTRIC"/>
    <s v="3659 FSHWILLIAMS RD #LCT"/>
    <m/>
    <m/>
    <n v="3514.22"/>
    <n v="3978.86"/>
    <n v="3638.6"/>
    <n v="3988.32"/>
    <n v="4765.29"/>
    <n v="4421.78"/>
    <n v="5680.8499999999995"/>
    <n v="5967.86"/>
    <n v="5495.99"/>
    <x v="706"/>
    <n v="4660.88"/>
    <x v="705"/>
    <n v="4699.9299999999994"/>
    <n v="4802.2699999999995"/>
    <n v="4515.4799999999996"/>
    <n v="4390.91"/>
    <n v="4221.07"/>
  </r>
  <r>
    <x v="852"/>
    <m/>
    <x v="0"/>
    <x v="13"/>
    <n v="106814475"/>
    <n v="4356013"/>
    <n v="6207364"/>
    <s v="US GOVT FORT SAM HOUSTON ELECTRIC"/>
    <s v="2392 FSHINFANTRY POST RD"/>
    <m/>
    <m/>
    <n v="1521.43"/>
    <n v="1466.57"/>
    <n v="1273.26"/>
    <n v="1394.62"/>
    <n v="1812.39"/>
    <n v="1971.08"/>
    <n v="2433.58"/>
    <n v="2509.2999999999997"/>
    <n v="2480.4499999999998"/>
    <x v="707"/>
    <n v="1902.85"/>
    <x v="706"/>
    <n v="1514.57"/>
    <n v="1412.2"/>
    <n v="1359.48"/>
    <n v="1612.77"/>
    <n v="1781.96"/>
  </r>
  <r>
    <x v="853"/>
    <m/>
    <x v="0"/>
    <x v="13"/>
    <n v="106814475"/>
    <n v="4374348"/>
    <n v="6208028"/>
    <s v="US GOVT FORT SAM HOUSTON ELECTRIC"/>
    <s v="2490 FSHWILSON ST #LCT"/>
    <m/>
    <m/>
    <n v="926.89"/>
    <n v="1435.89"/>
    <n v="1056.31"/>
    <n v="1233.83"/>
    <n v="950.97"/>
    <n v="939.2"/>
    <n v="1120.7"/>
    <n v="1195.9000000000001"/>
    <n v="1139.45"/>
    <x v="708"/>
    <n v="948.44"/>
    <x v="707"/>
    <n v="834.83"/>
    <n v="1115.1500000000001"/>
    <n v="1013.24"/>
    <n v="770.12"/>
    <n v="797.51"/>
  </r>
  <r>
    <x v="854"/>
    <m/>
    <x v="0"/>
    <x v="13"/>
    <n v="106814475"/>
    <n v="4356064"/>
    <n v="6207337"/>
    <s v="US GOVT FORT SAM HOUSTON ELECTRIC"/>
    <s v="3228 FSHSCHOFIELD RD #LCT"/>
    <m/>
    <m/>
    <n v="4245.34"/>
    <n v="4478.32"/>
    <n v="4087.35"/>
    <n v="4413.28"/>
    <n v="5230.1000000000004"/>
    <n v="5043.55"/>
    <n v="5842.13"/>
    <n v="5713.63"/>
    <n v="5871.21"/>
    <x v="709"/>
    <n v="4419.59"/>
    <x v="708"/>
    <n v="4032.0699999999997"/>
    <n v="4084.7099999999996"/>
    <n v="3688"/>
    <n v="3971.5699999999997"/>
    <n v="4131.6099999999997"/>
  </r>
  <r>
    <x v="855"/>
    <m/>
    <x v="0"/>
    <x v="13"/>
    <n v="106814475"/>
    <n v="4355930"/>
    <n v="6207250"/>
    <s v="US GOVT FORT SAM HOUSTON ELECTRIC"/>
    <s v="2802 FSHHARNEY RD"/>
    <m/>
    <m/>
    <n v="284.97000000000003"/>
    <n v="785.79"/>
    <n v="486.15"/>
    <n v="458.91"/>
    <n v="610.09"/>
    <n v="544.51"/>
    <n v="649.61"/>
    <n v="726.97"/>
    <n v="747.54"/>
    <x v="710"/>
    <n v="539.81000000000006"/>
    <x v="709"/>
    <n v="370.74"/>
    <n v="793.41"/>
    <n v="634.41"/>
    <n v="415.13"/>
    <n v="413.83"/>
  </r>
  <r>
    <x v="856"/>
    <m/>
    <x v="0"/>
    <x v="13"/>
    <n v="106814475"/>
    <n v="4374332"/>
    <n v="6207356"/>
    <s v="US GOVT FORT SAM HOUSTON ELECTRIC"/>
    <s v="2377 FSHJESSUP RD #LCT"/>
    <m/>
    <m/>
    <n v="2997.7"/>
    <n v="2755.4"/>
    <n v="2863.67"/>
    <n v="3830.19"/>
    <n v="2695.66"/>
    <n v="3740.73"/>
    <n v="4226.13"/>
    <n v="4795.5199999999995"/>
    <n v="4633.4399999999996"/>
    <x v="711"/>
    <n v="3539.2099999999996"/>
    <x v="710"/>
    <n v="3558.1699999999996"/>
    <n v="2971.37"/>
    <n v="3056.9399999999996"/>
    <n v="3155.37"/>
    <n v="3296.7"/>
  </r>
  <r>
    <x v="857"/>
    <m/>
    <x v="0"/>
    <x v="13"/>
    <n v="106814475"/>
    <n v="4273127"/>
    <n v="6207838"/>
    <s v="US GOVT FORT SAM HOUSTON ELECTRIC"/>
    <s v="2130 FSHWILSON ST #LCT"/>
    <m/>
    <m/>
    <n v="2176.7399999999998"/>
    <n v="2300.5700000000002"/>
    <n v="2195.44"/>
    <n v="2839.99"/>
    <n v="2124.13"/>
    <n v="2547.89"/>
    <n v="3668.3599999999997"/>
    <n v="3715.5899999999997"/>
    <n v="3677.0099999999998"/>
    <x v="712"/>
    <n v="3156.22"/>
    <x v="711"/>
    <n v="2924"/>
    <n v="2642.2999999999997"/>
    <n v="2501.75"/>
    <n v="2761.8999999999996"/>
    <n v="3187.3399999999997"/>
  </r>
  <r>
    <x v="858"/>
    <m/>
    <x v="0"/>
    <x v="13"/>
    <n v="106814475"/>
    <n v="4375512"/>
    <n v="6207277"/>
    <s v="US GOVT FORT SAM HOUSTON ELECTRIC"/>
    <s v="3860 FSHPETROLEUM DR #LCT"/>
    <m/>
    <m/>
    <n v="4564.78"/>
    <n v="4502.46"/>
    <n v="4322.99"/>
    <n v="4484.28"/>
    <n v="5483.98"/>
    <n v="5537.12"/>
    <n v="7111.66"/>
    <n v="7098.19"/>
    <n v="7786.2699999999995"/>
    <x v="713"/>
    <n v="5447.3"/>
    <x v="712"/>
    <n v="4746.58"/>
    <n v="4470.46"/>
    <n v="4070.04"/>
    <n v="4589.1099999999997"/>
    <n v="4623.8"/>
  </r>
  <r>
    <x v="859"/>
    <m/>
    <x v="0"/>
    <x v="13"/>
    <n v="106814475"/>
    <n v="4375511"/>
    <n v="6207290"/>
    <s v="US GOVT FORT SAM HOUSTON ELECTRIC"/>
    <s v="3850 FSHPETROLEUM DR #LCT"/>
    <m/>
    <m/>
    <n v="502.01"/>
    <n v="661.27"/>
    <n v="550.88"/>
    <n v="604.29"/>
    <n v="597.82000000000005"/>
    <n v="516.11"/>
    <n v="682.88"/>
    <n v="418.85"/>
    <n v="449.84000000000003"/>
    <x v="714"/>
    <n v="410.84000000000003"/>
    <x v="713"/>
    <n v="487.33"/>
    <n v="525.22"/>
    <n v="438.13"/>
    <n v="388.06"/>
    <n v="475.1"/>
  </r>
  <r>
    <x v="860"/>
    <m/>
    <x v="0"/>
    <x v="13"/>
    <n v="106814475"/>
    <n v="4374308"/>
    <n v="6207282"/>
    <s v="US GOVT FORT SAM HOUSTON ELECTRIC"/>
    <s v="3935 FSHOKUBO"/>
    <m/>
    <m/>
    <n v="610.77"/>
    <n v="594.84"/>
    <n v="454.68"/>
    <n v="436.04"/>
    <n v="540.79999999999995"/>
    <n v="458"/>
    <n v="498.82"/>
    <n v="537.45000000000005"/>
    <n v="478.67"/>
    <x v="715"/>
    <n v="715.05"/>
    <x v="714"/>
    <n v="533.57000000000005"/>
    <n v="861.82"/>
    <n v="480.08"/>
    <n v="573.34"/>
    <n v="654.64"/>
  </r>
  <r>
    <x v="861"/>
    <m/>
    <x v="0"/>
    <x v="13"/>
    <n v="106814475"/>
    <n v="4374375"/>
    <n v="6207836"/>
    <s v="US GOVT FORT SAM HOUSTON ELECTRIC"/>
    <s v="2080 FSHWILSON ST"/>
    <m/>
    <m/>
    <n v="2797.15"/>
    <n v="2937.75"/>
    <n v="2801.43"/>
    <n v="2829.08"/>
    <n v="3497.42"/>
    <n v="3077.8"/>
    <n v="3705.8999999999996"/>
    <n v="4362.29"/>
    <n v="3744.43"/>
    <x v="716"/>
    <n v="3260.37"/>
    <x v="715"/>
    <n v="3050.6699999999996"/>
    <n v="3229.93"/>
    <n v="2868.3999999999996"/>
    <n v="2923.8799999999997"/>
    <n v="3047.99"/>
  </r>
  <r>
    <x v="862"/>
    <m/>
    <x v="0"/>
    <x v="13"/>
    <n v="106814475"/>
    <n v="4362915"/>
    <n v="6208667"/>
    <s v="US GOVT FORT SAM HOUSTON ELECTRIC"/>
    <s v="4067 FSHGORGAS CIR"/>
    <m/>
    <m/>
    <n v="9.3800000000000008"/>
    <n v="9.2799999999999994"/>
    <n v="9.2100000000000009"/>
    <n v="9.4"/>
    <n v="9.23"/>
    <n v="9.33"/>
    <n v="29.230000000000004"/>
    <n v="28.71"/>
    <n v="28.72"/>
    <x v="717"/>
    <n v="29.240000000000002"/>
    <x v="716"/>
    <n v="36.880000000000003"/>
    <n v="30.099999999999998"/>
    <n v="29.23"/>
    <n v="29.580000000000005"/>
    <n v="29.14"/>
  </r>
  <r>
    <x v="863"/>
    <m/>
    <x v="0"/>
    <x v="13"/>
    <n v="106814475"/>
    <n v="4347844"/>
    <n v="6091010"/>
    <s v="US GOVT FORT SAM HOUSTON ELECTRIC"/>
    <s v="3350 FSHGARDEN AVE"/>
    <m/>
    <m/>
    <n v="81.349999999999994"/>
    <n v="120.11"/>
    <n v="78.77"/>
    <n v="124.47"/>
    <n v="124.47"/>
    <n v="108.42"/>
    <n v="100.96"/>
    <n v="109.52"/>
    <n v="92.21"/>
    <x v="718"/>
    <n v="112.33"/>
    <x v="717"/>
    <n v="144.59"/>
    <n v="159.60000000000002"/>
    <n v="120.67"/>
    <n v="123.83"/>
    <n v="126.28999999999999"/>
  </r>
  <r>
    <x v="864"/>
    <m/>
    <x v="0"/>
    <x v="13"/>
    <n v="106814475"/>
    <n v="4375670"/>
    <n v="6207279"/>
    <s v="US GOVT FORT SAM HOUSTON ELECTRIC"/>
    <s v="3990 FSHOKUBO #LCT"/>
    <m/>
    <m/>
    <n v="1419.47"/>
    <n v="1386.89"/>
    <n v="1129.96"/>
    <n v="1505.34"/>
    <n v="2023.77"/>
    <n v="1830.23"/>
    <n v="2292.29"/>
    <n v="2662.1299999999997"/>
    <n v="2361.14"/>
    <x v="719"/>
    <n v="2093.4199999999996"/>
    <x v="718"/>
    <n v="1596.47"/>
    <n v="1551.75"/>
    <n v="1444.3"/>
    <n v="1681.44"/>
    <n v="1762.19"/>
  </r>
  <r>
    <x v="865"/>
    <m/>
    <x v="0"/>
    <x v="13"/>
    <n v="106814475"/>
    <n v="4372941"/>
    <n v="6141741"/>
    <s v="US GOVT FORT SAM HOUSTON ELECTRIC"/>
    <s v="2488 FSHWILSON ST"/>
    <m/>
    <m/>
    <n v="185.34"/>
    <n v="212.92"/>
    <n v="180.87"/>
    <n v="183.31"/>
    <n v="192.01"/>
    <n v="175.57"/>
    <n v="184.77"/>
    <n v="187.57000000000002"/>
    <n v="182.37"/>
    <x v="720"/>
    <n v="185.27"/>
    <x v="719"/>
    <n v="208.36"/>
    <n v="218.29000000000002"/>
    <n v="189.67000000000002"/>
    <n v="186.45000000000002"/>
    <n v="187.17000000000002"/>
  </r>
  <r>
    <x v="866"/>
    <m/>
    <x v="0"/>
    <x v="13"/>
    <n v="106814475"/>
    <n v="4337239"/>
    <n v="6208669"/>
    <s v="US GOVT FORT SAM HOUSTON ELECTRIC"/>
    <s v="3288 FSHWW WHITE RD"/>
    <m/>
    <m/>
    <n v="140.78"/>
    <n v="252.74"/>
    <n v="152.53"/>
    <n v="180.44"/>
    <n v="211.54"/>
    <n v="210.42"/>
    <n v="285.31"/>
    <n v="315.15000000000003"/>
    <n v="329.75"/>
    <x v="721"/>
    <n v="262.48"/>
    <x v="269"/>
    <n v="185.78"/>
    <n v="220.78"/>
    <n v="184.70000000000002"/>
    <n v="193.01000000000002"/>
    <n v="205.07000000000002"/>
  </r>
  <r>
    <x v="867"/>
    <m/>
    <x v="0"/>
    <x v="13"/>
    <n v="106814475"/>
    <n v="4375526"/>
    <n v="6207346"/>
    <s v="US GOVT FORT SAM HOUSTON ELECTRIC"/>
    <s v="2220 FSHSCOTT RD #LCT"/>
    <m/>
    <m/>
    <n v="1263.82"/>
    <n v="1743.6"/>
    <n v="1393.51"/>
    <n v="1493.69"/>
    <n v="1361.51"/>
    <n v="1279.71"/>
    <n v="1473.39"/>
    <n v="1515.51"/>
    <n v="1451.25"/>
    <x v="722"/>
    <n v="1206.2"/>
    <x v="720"/>
    <n v="1601.86"/>
    <n v="2059.6799999999998"/>
    <n v="1682.63"/>
    <n v="1485"/>
    <n v="1457.83"/>
  </r>
  <r>
    <x v="868"/>
    <m/>
    <x v="0"/>
    <x v="13"/>
    <n v="106814475"/>
    <n v="4408645"/>
    <n v="6210524"/>
    <s v="US GOVT FORT SAM HOUSTON ELECTRIC"/>
    <s v="2150 FSHSCOTT RD #LCT"/>
    <m/>
    <m/>
    <n v="557.05999999999995"/>
    <n v="681.79"/>
    <n v="545.12"/>
    <n v="571.34"/>
    <n v="553.83000000000004"/>
    <n v="493.41"/>
    <n v="549.04"/>
    <n v="543.20000000000005"/>
    <n v="548.61"/>
    <x v="723"/>
    <n v="476.56"/>
    <x v="721"/>
    <n v="566"/>
    <n v="642.16999999999996"/>
    <n v="565.81000000000006"/>
    <n v="562.83000000000004"/>
    <m/>
  </r>
  <r>
    <x v="869"/>
    <m/>
    <x v="0"/>
    <x v="13"/>
    <n v="106814475"/>
    <n v="4374516"/>
    <n v="6088651"/>
    <s v="US GOVT FORT SAM HOUSTON ELECTRIC"/>
    <s v="3219 FSHSCHOFIELD RD"/>
    <m/>
    <m/>
    <n v="97.44"/>
    <n v="115.91"/>
    <n v="85.7"/>
    <n v="84.92"/>
    <n v="84.07"/>
    <n v="64.12"/>
    <n v="63.09"/>
    <n v="64.149999999999991"/>
    <n v="63.82"/>
    <x v="724"/>
    <n v="73.97999999999999"/>
    <x v="722"/>
    <n v="84.72999999999999"/>
    <n v="92.64"/>
    <n v="79.41"/>
    <n v="81.14"/>
    <n v="80.149999999999991"/>
  </r>
  <r>
    <x v="870"/>
    <m/>
    <x v="0"/>
    <x v="13"/>
    <n v="106814475"/>
    <n v="4365144"/>
    <n v="6132700"/>
    <s v="US GOVT FORT SAM HOUSTON ELECTRIC"/>
    <s v="2046 FSH N NEW BRAUNFELS"/>
    <m/>
    <m/>
    <n v="9.02"/>
    <n v="9.11"/>
    <n v="9.0299999999999994"/>
    <n v="9.0299999999999994"/>
    <n v="9.14"/>
    <n v="9.0500000000000007"/>
    <n v="12.290000000000001"/>
    <n v="34.04"/>
    <n v="41.93"/>
    <x v="725"/>
    <n v="36.99"/>
    <x v="723"/>
    <n v="35.830000000000005"/>
    <n v="47.11"/>
    <n v="51.620000000000005"/>
    <n v="37.85"/>
    <n v="37.75"/>
  </r>
  <r>
    <x v="871"/>
    <m/>
    <x v="0"/>
    <x v="13"/>
    <n v="106814475"/>
    <n v="4409131"/>
    <n v="6207411"/>
    <s v="US GOVT FORT SAM HOUSTON ELECTRIC"/>
    <s v="2438 FSHHOOD ST #LCT"/>
    <m/>
    <m/>
    <n v="1418.78"/>
    <n v="1206.67"/>
    <n v="1381.68"/>
    <n v="1126.1199999999999"/>
    <n v="3086.9"/>
    <n v="3165.53"/>
    <n v="3858.56"/>
    <n v="3996"/>
    <n v="3684.8799999999997"/>
    <x v="726"/>
    <n v="2268.0499999999997"/>
    <x v="724"/>
    <n v="1760.02"/>
    <n v="1390.93"/>
    <n v="1271.8700000000001"/>
    <n v="1712.45"/>
    <n v="1861.72"/>
  </r>
  <r>
    <x v="872"/>
    <m/>
    <x v="0"/>
    <x v="13"/>
    <n v="106814475"/>
    <n v="4374502"/>
    <n v="6090949"/>
    <s v="US GOVT FORT SAM HOUSTON ELECTRIC"/>
    <s v="2950 FSHPARKER RD"/>
    <m/>
    <m/>
    <n v="52.62"/>
    <n v="63.44"/>
    <n v="49.9"/>
    <n v="50.6"/>
    <n v="52.8"/>
    <n v="46.28"/>
    <n v="48.870000000000005"/>
    <n v="49.7"/>
    <n v="48.09"/>
    <x v="727"/>
    <n v="52.870000000000005"/>
    <x v="237"/>
    <n v="60.82"/>
    <n v="65.5"/>
    <n v="54.49"/>
    <n v="53.230000000000004"/>
    <n v="53.47"/>
  </r>
  <r>
    <x v="873"/>
    <m/>
    <x v="0"/>
    <x v="13"/>
    <n v="106814475"/>
    <n v="4409132"/>
    <n v="6207412"/>
    <s v="US GOVT FORT SAM HOUSTON ELECTRIC"/>
    <s v="2215 FSH E INFANTRY POST RD"/>
    <m/>
    <m/>
    <n v="1789.17"/>
    <n v="1865.08"/>
    <n v="1727.91"/>
    <n v="2021.84"/>
    <n v="2016.32"/>
    <n v="1947.68"/>
    <n v="2246.06"/>
    <n v="2208.41"/>
    <n v="2184.7099999999996"/>
    <x v="728"/>
    <n v="1771.44"/>
    <x v="725"/>
    <n v="1865.51"/>
    <n v="1794.42"/>
    <n v="1682.2"/>
    <n v="1670.98"/>
    <n v="1676.39"/>
  </r>
  <r>
    <x v="874"/>
    <m/>
    <x v="0"/>
    <x v="13"/>
    <n v="106814475"/>
    <n v="4409130"/>
    <n v="6207413"/>
    <s v="US GOVT FORT SAM HOUSTON ELECTRIC"/>
    <s v="2227 FSH E INFANTRY POST RD"/>
    <m/>
    <m/>
    <n v="2167.62"/>
    <n v="2466.27"/>
    <n v="2117.96"/>
    <n v="2198.09"/>
    <n v="2370.79"/>
    <n v="2268.08"/>
    <n v="2606.7999999999997"/>
    <n v="2540.7599999999998"/>
    <n v="2421.5699999999997"/>
    <x v="729"/>
    <n v="1980.52"/>
    <x v="726"/>
    <n v="2054.2999999999997"/>
    <n v="2112.39"/>
    <n v="1973.8700000000001"/>
    <n v="1911.8"/>
    <n v="1936.25"/>
  </r>
  <r>
    <x v="875"/>
    <m/>
    <x v="0"/>
    <x v="13"/>
    <n v="106814475"/>
    <n v="4273337"/>
    <n v="6207869"/>
    <s v="US GOVT FORT SAM HOUSTON ELECTRIC"/>
    <s v="2442 FSHSTANLEY RD #1"/>
    <m/>
    <m/>
    <n v="904.16"/>
    <n v="1510.71"/>
    <n v="1384.42"/>
    <n v="1560.58"/>
    <n v="1195.32"/>
    <n v="886.05"/>
    <n v="1176.56"/>
    <n v="1421.3700000000001"/>
    <n v="1230.93"/>
    <x v="730"/>
    <n v="943.8"/>
    <x v="727"/>
    <n v="1268.75"/>
    <n v="1383.34"/>
    <n v="1120.29"/>
    <n v="1059.1099999999999"/>
    <n v="1583.69"/>
  </r>
  <r>
    <x v="876"/>
    <m/>
    <x v="0"/>
    <x v="13"/>
    <n v="106814475"/>
    <s v="2-793183"/>
    <n v="6207871"/>
    <s v="US GOVT FORT SAM HOUSTON ELECTRIC"/>
    <s v="2403 FSHN NEW BRAUNFELS"/>
    <m/>
    <m/>
    <n v="729.43"/>
    <n v="980.99"/>
    <n v="769.71"/>
    <n v="853.7"/>
    <n v="925.7"/>
    <n v="673.49"/>
    <n v="864.81000000000006"/>
    <n v="1138.97"/>
    <n v="1106.3900000000001"/>
    <x v="731"/>
    <n v="736.69"/>
    <x v="728"/>
    <n v="705.45"/>
    <n v="768.51"/>
    <n v="814.43000000000006"/>
    <n v="797.28"/>
    <n v="930.13"/>
  </r>
  <r>
    <x v="877"/>
    <m/>
    <x v="0"/>
    <x v="13"/>
    <n v="106814475"/>
    <n v="4409133"/>
    <n v="6207313"/>
    <s v="US GOVT FORT SAM HOUSTON ELECTRIC"/>
    <s v="3935 FSHWINANS RD"/>
    <m/>
    <m/>
    <n v="1088.6300000000001"/>
    <n v="1226.19"/>
    <n v="1040.9100000000001"/>
    <n v="1087.1300000000001"/>
    <n v="1390.83"/>
    <n v="1504.15"/>
    <n v="2108.89"/>
    <n v="2150.2299999999996"/>
    <n v="1862.27"/>
    <x v="732"/>
    <n v="1459.48"/>
    <x v="729"/>
    <n v="1333.32"/>
    <n v="1354.05"/>
    <n v="1149.29"/>
    <n v="1282.9100000000001"/>
    <n v="1349.73"/>
  </r>
  <r>
    <x v="878"/>
    <m/>
    <x v="0"/>
    <x v="13"/>
    <n v="106814475"/>
    <n v="4384792"/>
    <n v="6209083"/>
    <s v="US GOVT FORT SAM HOUSTON ELECTRIC"/>
    <s v="2223 FSHINFANTRY POST RD"/>
    <m/>
    <m/>
    <n v="480.27"/>
    <n v="555.63"/>
    <n v="464.07"/>
    <n v="470.71"/>
    <n v="499.86"/>
    <n v="449.67"/>
    <n v="478.29"/>
    <n v="468.11"/>
    <n v="458.87"/>
    <x v="733"/>
    <n v="456.02"/>
    <x v="730"/>
    <n v="506.2"/>
    <n v="531.54999999999995"/>
    <n v="465.77"/>
    <n v="480.1"/>
    <n v="512.91999999999996"/>
  </r>
  <r>
    <x v="879"/>
    <m/>
    <x v="0"/>
    <x v="13"/>
    <n v="106814475"/>
    <n v="4409115"/>
    <n v="6207269"/>
    <s v="US GOVT FORT SAM HOUSTON ELECTRIC"/>
    <s v="3176 FSHJOHNSON RD"/>
    <m/>
    <m/>
    <n v="3212.02"/>
    <n v="3772.63"/>
    <n v="2964.51"/>
    <n v="3250.77"/>
    <n v="3843.57"/>
    <n v="3632.39"/>
    <n v="4412.7"/>
    <n v="4324.3500000000004"/>
    <n v="4387.1400000000003"/>
    <x v="734"/>
    <n v="3290.39"/>
    <x v="731"/>
    <n v="3613.12"/>
    <n v="3657.03"/>
    <n v="3178.01"/>
    <n v="3215.1699999999996"/>
    <n v="3414.3199999999997"/>
  </r>
  <r>
    <x v="880"/>
    <m/>
    <x v="0"/>
    <x v="13"/>
    <n v="106814475"/>
    <n v="4408124"/>
    <n v="6098884"/>
    <s v="US GOVT FORT SAM HOUSTON ELECTRIC"/>
    <s v="2078 FSHWILSON ST"/>
    <m/>
    <m/>
    <n v="10.8"/>
    <n v="11.39"/>
    <n v="10.89"/>
    <n v="10.87"/>
    <n v="11.26"/>
    <n v="14.21"/>
    <n v="14.27"/>
    <n v="14.43"/>
    <n v="14.27"/>
    <x v="735"/>
    <n v="14.17"/>
    <x v="111"/>
    <n v="14.33"/>
    <n v="14.55"/>
    <n v="14.09"/>
    <n v="14.16"/>
    <n v="14.31"/>
  </r>
  <r>
    <x v="881"/>
    <m/>
    <x v="0"/>
    <x v="13"/>
    <n v="106814475"/>
    <n v="4408866"/>
    <n v="6208610"/>
    <s v="US GOVT FORT SAM HOUSTON ELECTRIC"/>
    <s v="3475 FSHNURSERY RD"/>
    <m/>
    <m/>
    <n v="235.77"/>
    <n v="288.07"/>
    <n v="222.76"/>
    <n v="243.94"/>
    <n v="270.48"/>
    <n v="252.34"/>
    <n v="291.93"/>
    <n v="303.45"/>
    <n v="280.21000000000004"/>
    <x v="736"/>
    <n v="251.88"/>
    <x v="732"/>
    <n v="281.8"/>
    <n v="358.87"/>
    <n v="423.09000000000003"/>
    <n v="437.24"/>
    <n v="456.67"/>
  </r>
  <r>
    <x v="882"/>
    <m/>
    <x v="0"/>
    <x v="13"/>
    <n v="106814475"/>
    <n v="4416247"/>
    <n v="6208599"/>
    <s v="US GOVT FORT SAM HOUSTON ELECTRIC"/>
    <s v="3701 FSHWINFIELD SCOTT RD"/>
    <m/>
    <m/>
    <n v="119.31"/>
    <n v="153.29"/>
    <n v="108.52"/>
    <n v="127.92"/>
    <n v="146.41999999999999"/>
    <n v="166.57"/>
    <n v="211.62"/>
    <n v="258.58999999999997"/>
    <n v="250.69"/>
    <x v="737"/>
    <n v="196.39000000000001"/>
    <x v="733"/>
    <n v="145.02000000000001"/>
    <n v="139.51000000000002"/>
    <n v="112.75"/>
    <n v="127.36999999999999"/>
    <n v="135.65"/>
  </r>
  <r>
    <x v="883"/>
    <m/>
    <x v="0"/>
    <x v="13"/>
    <n v="106814475"/>
    <n v="4409355"/>
    <n v="6207292"/>
    <s v="US GOVT FORT SAM HOUSTON ELECTRIC"/>
    <s v="3222 FSHCPL JOHNSON RD"/>
    <m/>
    <m/>
    <n v="3383.46"/>
    <n v="3713.92"/>
    <n v="3324.11"/>
    <n v="3601.78"/>
    <n v="3998.07"/>
    <n v="3586.82"/>
    <n v="4219.32"/>
    <n v="4544.82"/>
    <n v="4165.21"/>
    <x v="738"/>
    <n v="3742.74"/>
    <x v="734"/>
    <n v="3655.06"/>
    <n v="3383.91"/>
    <n v="3527.49"/>
    <n v="3338.77"/>
    <n v="3410.5099999999998"/>
  </r>
  <r>
    <x v="884"/>
    <m/>
    <x v="0"/>
    <x v="13"/>
    <n v="106814475"/>
    <n v="4575477"/>
    <n v="4575477"/>
    <s v="US GOVT FORT SAM HOUSTON ELECTRIC"/>
    <s v="2536 FSHGARDEN AVE"/>
    <m/>
    <m/>
    <n v="1148.75"/>
    <n v="1193.01"/>
    <n v="916.87"/>
    <n v="787.57"/>
    <n v="1041.92"/>
    <n v="1230.71"/>
    <n v="1522.9"/>
    <n v="1704.02"/>
    <n v="1846.39"/>
    <x v="739"/>
    <n v="1407.47"/>
    <x v="735"/>
    <n v="923.24"/>
    <n v="949.57"/>
    <n v="718.06000000000006"/>
    <n v="835.74"/>
    <n v="871.11"/>
  </r>
  <r>
    <x v="885"/>
    <m/>
    <x v="0"/>
    <x v="13"/>
    <n v="106814475"/>
    <n v="4416016"/>
    <n v="6209294"/>
    <s v="US GOVT FORT SAM HOUSTON ELECTRIC"/>
    <s v="3060 FSHDICKMAN RD"/>
    <m/>
    <m/>
    <n v="318.55"/>
    <n v="498.02"/>
    <n v="558.45000000000005"/>
    <n v="515.39"/>
    <n v="420.75"/>
    <n v="337.36"/>
    <n v="346.3"/>
    <n v="350.14"/>
    <n v="367.97"/>
    <x v="740"/>
    <n v="348.44"/>
    <x v="736"/>
    <n v="1050.72"/>
    <n v="1028.48"/>
    <n v="1145.3399999999999"/>
    <n v="1101.1500000000001"/>
    <n v="1056.23"/>
  </r>
  <r>
    <x v="886"/>
    <m/>
    <x v="0"/>
    <x v="13"/>
    <n v="106814475"/>
    <n v="4374342"/>
    <n v="6207388"/>
    <s v="US GOVT FORT SAM HOUSTON ELECTRIC"/>
    <s v="2400 FSHHOOD ST"/>
    <m/>
    <m/>
    <n v="181.62"/>
    <n v="200.88"/>
    <n v="157.69"/>
    <n v="195.08"/>
    <n v="222.7"/>
    <n v="209.14"/>
    <n v="251.42000000000002"/>
    <n v="252.8"/>
    <n v="238.18"/>
    <x v="741"/>
    <n v="211.07000000000002"/>
    <x v="269"/>
    <n v="199.10000000000002"/>
    <n v="207.45000000000002"/>
    <n v="202.20000000000002"/>
    <n v="218.91"/>
    <n v="226.11"/>
  </r>
  <r>
    <x v="887"/>
    <m/>
    <x v="0"/>
    <x v="13"/>
    <n v="106814475"/>
    <n v="4442272"/>
    <n v="6208656"/>
    <s v="US GOVT FORT SAM HOUSTON ELECTRIC"/>
    <s v="2610 FSHGARDEN AVE"/>
    <m/>
    <m/>
    <n v="59.07"/>
    <n v="71.760000000000005"/>
    <n v="53.15"/>
    <n v="50.14"/>
    <n v="51.53"/>
    <n v="45.51"/>
    <n v="45.99"/>
    <n v="46.330000000000005"/>
    <n v="45.34"/>
    <x v="742"/>
    <n v="49.160000000000004"/>
    <x v="737"/>
    <n v="55.28"/>
    <n v="68.289999999999992"/>
    <n v="44.830000000000005"/>
    <n v="35.21"/>
    <n v="56.35"/>
  </r>
  <r>
    <x v="888"/>
    <m/>
    <x v="0"/>
    <x v="13"/>
    <n v="106814475"/>
    <n v="4327449"/>
    <n v="6209139"/>
    <s v="US GOVT FORT SAM HOUSTON ELECTRIC"/>
    <s v="2008 FSHSIBERT #2"/>
    <m/>
    <m/>
    <n v="331.09"/>
    <n v="382.42"/>
    <n v="316.01"/>
    <n v="324.29000000000002"/>
    <n v="347.54"/>
    <n v="310.95"/>
    <n v="313.67"/>
    <n v="297.39"/>
    <n v="282.56"/>
    <x v="743"/>
    <n v="280.05"/>
    <x v="738"/>
    <n v="323.47000000000003"/>
    <n v="340.54"/>
    <n v="288.17"/>
    <n v="289.25"/>
    <n v="288.43"/>
  </r>
  <r>
    <x v="889"/>
    <m/>
    <x v="0"/>
    <x v="13"/>
    <n v="106814475"/>
    <n v="4247682"/>
    <n v="6207357"/>
    <s v="US GOVT FORT SAM HOUSTON ELECTRIC"/>
    <s v="2550 FSHSTANLEY RD"/>
    <m/>
    <m/>
    <n v="758.09"/>
    <n v="778.96"/>
    <n v="730.96"/>
    <n v="830.62"/>
    <n v="1066.9000000000001"/>
    <n v="1017.8"/>
    <n v="1242.95"/>
    <n v="1381.17"/>
    <n v="1432.44"/>
    <x v="744"/>
    <n v="1088.48"/>
    <x v="739"/>
    <n v="927.04"/>
    <n v="899.05"/>
    <n v="806.42"/>
    <n v="901.79"/>
    <n v="937.77"/>
  </r>
  <r>
    <x v="890"/>
    <m/>
    <x v="0"/>
    <x v="13"/>
    <n v="106814475"/>
    <n v="4313963"/>
    <n v="6137210"/>
    <s v="US GOVT FORT SAM HOUSTON ELECTRIC"/>
    <s v="3490 FSHTROOPER RD #PLT"/>
    <m/>
    <m/>
    <n v="164.53"/>
    <n v="189.95"/>
    <n v="150.36000000000001"/>
    <n v="153.44999999999999"/>
    <n v="161.66"/>
    <n v="140.88"/>
    <n v="162.48000000000002"/>
    <n v="156.33000000000001"/>
    <n v="128.65"/>
    <x v="745"/>
    <n v="115.58999999999999"/>
    <x v="740"/>
    <n v="100.72"/>
    <n v="107.35"/>
    <n v="90.28"/>
    <m/>
    <m/>
  </r>
  <r>
    <x v="891"/>
    <m/>
    <x v="0"/>
    <x v="13"/>
    <n v="106814475"/>
    <n v="4326541"/>
    <n v="6207395"/>
    <s v="US GOVT FORT SAM HOUSTON ELECTRIC"/>
    <s v="2456 FSHSTANLEY RD"/>
    <m/>
    <m/>
    <n v="757.17"/>
    <n v="1072.04"/>
    <n v="800.73"/>
    <n v="961.4"/>
    <n v="927.73"/>
    <n v="857.84"/>
    <n v="942.66"/>
    <n v="1036.0999999999999"/>
    <n v="1046.5899999999999"/>
    <x v="746"/>
    <n v="786.51"/>
    <x v="741"/>
    <n v="721.67"/>
    <n v="867.88"/>
    <n v="714.56000000000006"/>
    <n v="688.22"/>
    <n v="734.33"/>
  </r>
  <r>
    <x v="892"/>
    <m/>
    <x v="0"/>
    <x v="13"/>
    <n v="106814475"/>
    <n v="4415985"/>
    <n v="4415985"/>
    <s v="US GOVT FORT SAM HOUSTON ELECTRIC"/>
    <s v="4191 N WW WHITE RD #GSTA"/>
    <m/>
    <m/>
    <n v="8.75"/>
    <n v="8.75"/>
    <n v="8.75"/>
    <n v="8.75"/>
    <n v="8.75"/>
    <n v="8.75"/>
    <n v="11.99"/>
    <n v="11.99"/>
    <n v="11.99"/>
    <x v="322"/>
    <n v="11.99"/>
    <x v="319"/>
    <n v="11.99"/>
    <n v="11.99"/>
    <n v="11.99"/>
    <n v="11.99"/>
    <n v="11.99"/>
  </r>
  <r>
    <x v="893"/>
    <m/>
    <x v="0"/>
    <x v="13"/>
    <n v="106814475"/>
    <s v="2-849506"/>
    <n v="6162743"/>
    <s v="US GOVT FORT SAM HOUSTON ELECTRIC"/>
    <s v="2830 FSHOLD AUSTIN RD #TL"/>
    <m/>
    <m/>
    <n v="18.41"/>
    <n v="20.98"/>
    <n v="18.34"/>
    <n v="19.07"/>
    <n v="20.18"/>
    <n v="20.54"/>
    <n v="21.08"/>
    <n v="21.05"/>
    <n v="19.84"/>
    <x v="747"/>
    <n v="21.16"/>
    <x v="742"/>
    <n v="22.25"/>
    <n v="23.53"/>
    <n v="21.06"/>
    <n v="24.310000000000002"/>
    <n v="25.89"/>
  </r>
  <r>
    <x v="894"/>
    <m/>
    <x v="0"/>
    <x v="13"/>
    <n v="106814475"/>
    <m/>
    <m/>
    <s v="US GOVT FORT SAM HOUSTON ELECTRIC"/>
    <s v="00000 PVT ST LTS US GOVT FORT SAM HOUSTON"/>
    <m/>
    <m/>
    <n v="6534.36"/>
    <n v="6493.71"/>
    <n v="6673.68"/>
    <n v="6564.64"/>
    <n v="6702.69"/>
    <n v="6669.9"/>
    <n v="6712.29"/>
    <n v="6538.86"/>
    <n v="6609.84"/>
    <x v="748"/>
    <n v="6686.97"/>
    <x v="743"/>
    <n v="6825.48"/>
    <n v="6631.37"/>
    <n v="6735.3"/>
    <n v="6603.71"/>
    <n v="6550.3"/>
  </r>
  <r>
    <x v="895"/>
    <m/>
    <x v="0"/>
    <x v="13"/>
    <n v="106814475"/>
    <m/>
    <m/>
    <s v="US GOVT FORT SAM HOUSTON ELECTRIC"/>
    <s v="00000 PVT ST LTS US GOVT FORT SAM HOUSTON"/>
    <m/>
    <m/>
    <n v="231.77"/>
    <n v="230.52"/>
    <n v="236.05"/>
    <n v="232.69"/>
    <n v="236.93"/>
    <n v="235.93"/>
    <n v="237.23"/>
    <n v="231.9"/>
    <n v="234.09"/>
    <x v="749"/>
    <n v="236.44"/>
    <x v="744"/>
    <n v="240.69"/>
    <n v="234.74"/>
    <n v="237.93"/>
    <n v="233.89"/>
    <n v="232.99"/>
  </r>
  <r>
    <x v="896"/>
    <m/>
    <x v="0"/>
    <x v="8"/>
    <n v="106813887"/>
    <n v="4356548"/>
    <n v="4356548"/>
    <s v="US GOVT FT SAM HOUSTON"/>
    <s v="320 FSHWILSON ST"/>
    <m/>
    <m/>
    <n v="12350.09"/>
    <n v="12972.24"/>
    <n v="11586.04"/>
    <n v="11799.47"/>
    <n v="15351.54"/>
    <n v="15887.66"/>
    <n v="22081.54"/>
    <n v="21825.06"/>
    <n v="23488.7"/>
    <x v="750"/>
    <n v="17689.900000000001"/>
    <x v="745"/>
    <n v="13854.76"/>
    <n v="13474.53"/>
    <n v="12701.77"/>
    <n v="14802.64"/>
    <n v="16870.230000000003"/>
  </r>
  <r>
    <x v="897"/>
    <m/>
    <x v="0"/>
    <x v="8"/>
    <n v="106813887"/>
    <n v="4409235"/>
    <n v="6207403"/>
    <s v="US GOVT FT SAM HOUSTON"/>
    <s v="1395 FSHFORAGE AVE #2"/>
    <m/>
    <m/>
    <n v="2337.04"/>
    <n v="2163.8000000000002"/>
    <n v="1782.23"/>
    <n v="1703.92"/>
    <n v="2012.91"/>
    <n v="1910.02"/>
    <n v="2188.0499999999997"/>
    <n v="2041.38"/>
    <n v="2216.7199999999998"/>
    <x v="751"/>
    <n v="2587.8799999999997"/>
    <x v="746"/>
    <n v="2593.9199999999996"/>
    <n v="2604.2299999999996"/>
    <n v="2424.8999999999996"/>
    <n v="2406.4799999999996"/>
    <n v="2663.99"/>
  </r>
  <r>
    <x v="898"/>
    <m/>
    <x v="0"/>
    <x v="15"/>
    <n v="106813888"/>
    <n v="4088821"/>
    <n v="6207256"/>
    <s v="US GOVT FT SAM HOUSTON"/>
    <s v="2652 FSHHARNEY RD"/>
    <m/>
    <m/>
    <n v="1219.04"/>
    <n v="1200.8"/>
    <n v="944.76"/>
    <n v="1049.17"/>
    <n v="1476.39"/>
    <n v="1514.48"/>
    <n v="1923.24"/>
    <n v="2140.25"/>
    <n v="2231.4599999999996"/>
    <x v="752"/>
    <n v="1531.4"/>
    <x v="747"/>
    <n v="920.01"/>
    <n v="906.95"/>
    <n v="854.13"/>
    <n v="1196.3700000000001"/>
    <n v="1156.83"/>
  </r>
  <r>
    <x v="899"/>
    <m/>
    <x v="0"/>
    <x v="14"/>
    <n v="106814476"/>
    <n v="3056193"/>
    <n v="3056193"/>
    <s v="US GOVT FORT SAM HOUSTON GAS"/>
    <s v="2494 FSHWILSON ST"/>
    <m/>
    <m/>
    <n v="13.94"/>
    <n v="72.42"/>
    <n v="38.22"/>
    <n v="63.9"/>
    <n v="25.84"/>
    <n v="21.56"/>
    <n v="21.65"/>
    <n v="24.35"/>
    <n v="21.01"/>
    <x v="435"/>
    <n v="19.68"/>
    <x v="225"/>
    <n v="12.55"/>
    <n v="27.55"/>
    <n v="23.82"/>
    <n v="13.84"/>
    <n v="13.22"/>
  </r>
  <r>
    <x v="900"/>
    <m/>
    <x v="0"/>
    <x v="13"/>
    <n v="106814475"/>
    <n v="4375823"/>
    <n v="6207283"/>
    <s v="US GOVT FORT SAM HOUSTON ELECTRIC"/>
    <s v="3929 FSHOKUBO"/>
    <m/>
    <m/>
    <n v="1760.31"/>
    <n v="1601.31"/>
    <n v="1549.76"/>
    <n v="1627.1"/>
    <n v="2036.66"/>
    <n v="1873.55"/>
    <n v="2175.0499999999997"/>
    <n v="2356.9899999999998"/>
    <n v="2193.9399999999996"/>
    <x v="753"/>
    <n v="1915.89"/>
    <x v="748"/>
    <n v="1732.65"/>
    <n v="1489.83"/>
    <n v="1603.5"/>
    <n v="1832.48"/>
    <n v="1712.25"/>
  </r>
  <r>
    <x v="901"/>
    <m/>
    <x v="0"/>
    <x v="13"/>
    <n v="106814475"/>
    <n v="4308027"/>
    <n v="4308027"/>
    <s v="US GOVT FORT SAM HOUSTON ELECTRIC"/>
    <s v="2450 FSHSTANLEY RD"/>
    <m/>
    <m/>
    <n v="1309.3399999999999"/>
    <n v="1384.33"/>
    <n v="1145.51"/>
    <n v="1332.76"/>
    <n v="1090.6600000000001"/>
    <n v="981.5"/>
    <n v="1062.3"/>
    <n v="1202.1400000000001"/>
    <n v="1308.33"/>
    <x v="754"/>
    <n v="961.03"/>
    <x v="749"/>
    <n v="1012.46"/>
    <n v="958.26"/>
    <n v="874.27"/>
    <n v="694.83"/>
    <n v="924.91"/>
  </r>
  <r>
    <x v="902"/>
    <m/>
    <x v="0"/>
    <x v="13"/>
    <n v="106814475"/>
    <m/>
    <m/>
    <s v="US GOVT FORT SAM HOUSTON ELECTRIC"/>
    <s v="P00009 OCTOBER 2010 US GOVT FORT SAM #SL"/>
    <m/>
    <m/>
    <n v="2417.5100000000002"/>
    <n v="2401.0300000000002"/>
    <n v="2473.96"/>
    <n v="2429.7800000000002"/>
    <n v="2485.73"/>
    <n v="2472.44"/>
    <n v="2489.64"/>
    <n v="2419.35"/>
    <n v="2448.1"/>
    <x v="755"/>
    <n v="2479.37"/>
    <x v="750"/>
    <n v="2535.52"/>
    <n v="2456.83"/>
    <n v="2498.94"/>
    <n v="2445.62"/>
    <n v="2433.6799999999998"/>
  </r>
  <r>
    <x v="903"/>
    <m/>
    <x v="0"/>
    <x v="13"/>
    <n v="106814475"/>
    <m/>
    <m/>
    <s v="US GOVT FORT SAM HOUSTON ELECTRIC"/>
    <s v="PVT ST LTS 2012/13 FORT SAM HOUSTON #SL"/>
    <m/>
    <m/>
    <n v="28.21"/>
    <n v="27.94"/>
    <n v="29.12"/>
    <n v="28.4"/>
    <n v="29.3"/>
    <n v="29.09"/>
    <n v="29.36"/>
    <n v="28.24"/>
    <n v="28.69"/>
    <x v="756"/>
    <n v="29.2"/>
    <x v="751"/>
    <n v="30.1"/>
    <n v="28.84"/>
    <n v="29.51"/>
    <n v="28.65"/>
    <n v="28.46"/>
  </r>
  <r>
    <x v="904"/>
    <m/>
    <x v="0"/>
    <x v="14"/>
    <n v="106814476"/>
    <s v="1-008530"/>
    <s v="1-008530"/>
    <s v="US GOVT FORT SAM HOUSTON GAS"/>
    <s v="2550 FSHSTANLEY RD"/>
    <m/>
    <m/>
    <n v="13.94"/>
    <n v="62.59"/>
    <n v="28.46"/>
    <n v="37.31"/>
    <n v="10.199999999999999"/>
    <n v="10.55"/>
    <n v="9.5500000000000007"/>
    <n v="9.5500000000000007"/>
    <n v="9.5500000000000007"/>
    <x v="188"/>
    <n v="9.5500000000000007"/>
    <x v="182"/>
    <n v="9.5500000000000007"/>
    <n v="15.74"/>
    <n v="16.09"/>
    <n v="10.78"/>
    <n v="10.16"/>
  </r>
  <r>
    <x v="905"/>
    <m/>
    <x v="0"/>
    <x v="13"/>
    <n v="106814475"/>
    <n v="4584777"/>
    <n v="6207322"/>
    <s v="US GOVT FORT SAM HOUSTON ELECTRIC"/>
    <s v="2750 FSHSTANLEY RD"/>
    <m/>
    <m/>
    <n v="212.75"/>
    <n v="981.55"/>
    <n v="829.07"/>
    <n v="1008.13"/>
    <n v="471.7"/>
    <n v="389.72"/>
    <n v="453.73"/>
    <n v="967.92"/>
    <n v="1021.87"/>
    <x v="757"/>
    <n v="681.84"/>
    <x v="752"/>
    <n v="478.02"/>
    <n v="493"/>
    <n v="491.24"/>
    <n v="423.47"/>
    <n v="665.13"/>
  </r>
  <r>
    <x v="906"/>
    <m/>
    <x v="0"/>
    <x v="13"/>
    <n v="106814475"/>
    <n v="4409119"/>
    <n v="6207284"/>
    <s v="US GOVT FORT SAM HOUSTON ELECTRIC"/>
    <s v="4299 FSHGEORGE C BEACH AVE"/>
    <m/>
    <m/>
    <n v="2546.73"/>
    <n v="3414.99"/>
    <n v="2624.17"/>
    <n v="2702.5"/>
    <n v="2253.2199999999998"/>
    <n v="2129.48"/>
    <n v="2447.7099999999996"/>
    <n v="2640.14"/>
    <n v="2521.6999999999998"/>
    <x v="758"/>
    <n v="2338.0699999999997"/>
    <x v="753"/>
    <n v="3013.06"/>
    <n v="3368.43"/>
    <n v="2842.62"/>
    <n v="2485.9499999999998"/>
    <n v="2587.0899999999997"/>
  </r>
  <r>
    <x v="907"/>
    <m/>
    <x v="0"/>
    <x v="14"/>
    <n v="106814476"/>
    <n v="3082715"/>
    <n v="3082715"/>
    <s v="US GOVT FORT SAM HOUSTON GAS"/>
    <s v="3390 FSHWILLIAMS RD #2GS"/>
    <m/>
    <m/>
    <n v="268.32"/>
    <n v="213.21"/>
    <n v="215.74"/>
    <n v="231.66"/>
    <n v="293.67"/>
    <n v="221.38"/>
    <n v="251.53"/>
    <n v="270.89"/>
    <n v="286.47000000000003"/>
    <x v="759"/>
    <n v="288.81"/>
    <x v="754"/>
    <n v="279.86"/>
    <n v="218.85"/>
    <n v="266.48"/>
    <n v="256.45"/>
    <n v="283.32"/>
  </r>
  <r>
    <x v="908"/>
    <m/>
    <x v="0"/>
    <x v="18"/>
    <n v="106813884"/>
    <n v="4364106"/>
    <n v="6142504"/>
    <s v="US GOVT FT SAM HOUSTON SAMMC ELECTRIC"/>
    <s v="4178 FSHPETROLEUM DR"/>
    <m/>
    <m/>
    <n v="1895.31"/>
    <n v="2327.91"/>
    <n v="1869.74"/>
    <n v="2030.74"/>
    <n v="2483.64"/>
    <n v="2427.35"/>
    <n v="3193.31"/>
    <n v="3776.75"/>
    <n v="3729.35"/>
    <x v="760"/>
    <n v="2834.66"/>
    <x v="755"/>
    <n v="2321.3799999999997"/>
    <n v="2489.7299999999996"/>
    <n v="2130.52"/>
    <n v="2327.8799999999997"/>
    <n v="2345.9699999999998"/>
  </r>
  <r>
    <x v="909"/>
    <m/>
    <x v="0"/>
    <x v="13"/>
    <n v="106814475"/>
    <n v="4060742"/>
    <n v="6207342"/>
    <s v="US GOVT FORT SAM HOUSTON ELECTRIC"/>
    <s v="2376 FSHSTANLEY RD"/>
    <m/>
    <m/>
    <n v="10302.92"/>
    <n v="12723.55"/>
    <n v="10509.74"/>
    <n v="11242.35"/>
    <n v="11176.59"/>
    <n v="10511.79"/>
    <n v="11848.78"/>
    <n v="11746.31"/>
    <n v="11295.34"/>
    <x v="761"/>
    <n v="10391.039999999999"/>
    <x v="756"/>
    <n v="11755.73"/>
    <n v="13485.24"/>
    <n v="11031.23"/>
    <n v="10622.78"/>
    <n v="10981.43"/>
  </r>
  <r>
    <x v="910"/>
    <m/>
    <x v="0"/>
    <x v="0"/>
    <n v="105515018"/>
    <n v="4574329"/>
    <n v="4574329"/>
    <s v="US GOVT CAMP BULLIS"/>
    <s v="6120 CMPBMCWILLIAMS RD #3"/>
    <m/>
    <m/>
    <n v="197.51"/>
    <n v="257.24"/>
    <n v="296.08999999999997"/>
    <n v="343.35"/>
    <n v="215.91"/>
    <n v="308.02"/>
    <n v="450.49"/>
    <n v="491.51"/>
    <n v="605.47"/>
    <x v="762"/>
    <n v="410.46"/>
    <x v="757"/>
    <n v="573.48"/>
    <n v="734.73"/>
    <n v="572.4"/>
    <n v="349.26"/>
    <n v="352.92"/>
  </r>
  <r>
    <x v="911"/>
    <m/>
    <x v="0"/>
    <x v="14"/>
    <n v="106814476"/>
    <s v="1-991163"/>
    <s v="1-991163"/>
    <s v="US GOVT FORT SAM HOUSTON GAS"/>
    <s v="1721 FSHDODD BLVD"/>
    <m/>
    <m/>
    <n v="11.01"/>
    <n v="669.66"/>
    <n v="155.34"/>
    <n v="310.23"/>
    <n v="274.12"/>
    <n v="10.55"/>
    <n v="15.31"/>
    <n v="21.78"/>
    <n v="19.100000000000001"/>
    <x v="763"/>
    <n v="19.68"/>
    <x v="758"/>
    <n v="678.42"/>
    <n v="508.61"/>
    <n v="923.07"/>
    <n v="691.43"/>
    <n v="9.5500000000000007"/>
  </r>
  <r>
    <x v="912"/>
    <m/>
    <x v="0"/>
    <x v="14"/>
    <n v="106814476"/>
    <s v="1-009000"/>
    <s v="1-009000"/>
    <s v="US GOVT FORT SAM HOUSTON GAS"/>
    <s v="122 FSHSTANLEY RD"/>
    <m/>
    <m/>
    <n v="1030.79"/>
    <n v="1283"/>
    <n v="935.96"/>
    <n v="898.11"/>
    <n v="601.67999999999995"/>
    <n v="351.56"/>
    <n v="126.26"/>
    <n v="97.63"/>
    <n v="38.840000000000003"/>
    <x v="764"/>
    <n v="45.69"/>
    <x v="759"/>
    <n v="690.37"/>
    <n v="731.97"/>
    <n v="1363.21"/>
    <m/>
    <n v="105.45"/>
  </r>
  <r>
    <x v="913"/>
    <m/>
    <x v="0"/>
    <x v="14"/>
    <n v="106814476"/>
    <s v="1-000999"/>
    <s v="1-000999"/>
    <s v="US GOVT FORT SAM HOUSTON GAS"/>
    <s v="4197 FSH16TH STREET"/>
    <m/>
    <m/>
    <n v="2990.92"/>
    <n v="4855.47"/>
    <n v="2408.52"/>
    <n v="2656.78"/>
    <n v="310.37"/>
    <n v="192.22"/>
    <n v="160.78"/>
    <n v="105.81"/>
    <n v="53.01"/>
    <x v="765"/>
    <n v="55.41"/>
    <x v="760"/>
    <n v="2423.56"/>
    <n v="1768.58"/>
    <n v="2038.41"/>
    <n v="1748.92"/>
    <n v="1472.7"/>
  </r>
  <r>
    <x v="914"/>
    <m/>
    <x v="0"/>
    <x v="14"/>
    <n v="106814476"/>
    <s v="1-032270"/>
    <s v="1-032270"/>
    <s v="US GOVT FORT SAM HOUSTON GAS"/>
    <s v="3611 FSH"/>
    <m/>
    <m/>
    <n v="9.5500000000000007"/>
    <n v="9.5500000000000007"/>
    <n v="9.5500000000000007"/>
    <n v="9.5500000000000007"/>
    <n v="9.5500000000000007"/>
    <n v="10.55"/>
    <n v="9.5500000000000007"/>
    <n v="9.5500000000000007"/>
    <n v="9.5500000000000007"/>
    <x v="188"/>
    <n v="9.5500000000000007"/>
    <x v="182"/>
    <n v="9.5500000000000007"/>
    <n v="9.5500000000000007"/>
    <n v="9.5500000000000007"/>
    <n v="9.5500000000000007"/>
    <n v="9.5500000000000007"/>
  </r>
  <r>
    <x v="915"/>
    <m/>
    <x v="0"/>
    <x v="13"/>
    <n v="106814475"/>
    <n v="4327057"/>
    <n v="4327057"/>
    <s v="US GOVT FORT SAM HOUSTON ELECTRIC"/>
    <s v="2145 FSHDRAGON VALLEY RD"/>
    <m/>
    <m/>
    <n v="41.37"/>
    <n v="131.07"/>
    <n v="74.64"/>
    <n v="118.68"/>
    <n v="124.14"/>
    <n v="132.16999999999999"/>
    <n v="152.21"/>
    <n v="206.77"/>
    <n v="225.58"/>
    <x v="766"/>
    <n v="165.29000000000002"/>
    <x v="761"/>
    <n v="117.67"/>
    <n v="147.53"/>
    <n v="121.39999999999999"/>
    <n v="124.75999999999999"/>
    <n v="130.51"/>
  </r>
  <r>
    <x v="916"/>
    <m/>
    <x v="0"/>
    <x v="10"/>
    <n v="106813884"/>
    <n v="4028100"/>
    <n v="6207333"/>
    <s v="US GOVT FT SAM HOUSTON SAMMC ELECTRIC"/>
    <s v="1279 FSHGARDEN AVE"/>
    <m/>
    <m/>
    <m/>
    <n v="2332.64"/>
    <n v="4310.8900000000003"/>
    <n v="4263.8999999999996"/>
    <n v="5267.76"/>
    <n v="4819.91"/>
    <n v="6084.3099999999995"/>
    <n v="6589.84"/>
    <n v="6033.79"/>
    <x v="767"/>
    <n v="4832.34"/>
    <x v="762"/>
    <n v="4039.22"/>
    <n v="4085.5499999999997"/>
    <n v="3707.0099999999998"/>
    <n v="4064.18"/>
    <n v="4244.6899999999996"/>
  </r>
  <r>
    <x v="917"/>
    <m/>
    <x v="0"/>
    <x v="2"/>
    <n v="106814472"/>
    <s v="1-014354"/>
    <s v="1-014354"/>
    <s v="US GOVT FT SAM HOUSTON SAMMC GAS"/>
    <s v="1279 FSHGARDEN AVE #GS"/>
    <m/>
    <m/>
    <m/>
    <n v="715.29"/>
    <n v="1034.3800000000001"/>
    <n v="1077.5899999999999"/>
    <n v="719.21"/>
    <n v="380.29"/>
    <n v="360.42"/>
    <n v="410.57"/>
    <n v="166.79"/>
    <x v="768"/>
    <n v="390.13"/>
    <x v="763"/>
    <n v="666.44"/>
    <n v="852.95"/>
    <n v="663.17"/>
    <n v="546.84"/>
    <n v="580.98"/>
  </r>
  <r>
    <x v="918"/>
    <m/>
    <x v="0"/>
    <x v="13"/>
    <n v="106814475"/>
    <n v="4573996"/>
    <n v="6208036"/>
    <s v="US GOVT FORT SAM HOUSTON ELECTRIC"/>
    <s v="3391 FSHPATCH RD"/>
    <m/>
    <m/>
    <m/>
    <n v="1476.56"/>
    <n v="1312.19"/>
    <n v="1094.3699999999999"/>
    <n v="1024.6600000000001"/>
    <n v="1442.06"/>
    <n v="4037.39"/>
    <n v="4707.6099999999997"/>
    <n v="4816.6399999999994"/>
    <x v="769"/>
    <n v="3112.9599999999996"/>
    <x v="764"/>
    <n v="2807.6099999999997"/>
    <n v="2335.5"/>
    <n v="2469.39"/>
    <n v="1817.85"/>
    <n v="1744.46"/>
  </r>
  <r>
    <x v="919"/>
    <m/>
    <x v="0"/>
    <x v="14"/>
    <n v="106814476"/>
    <n v="3074106"/>
    <n v="3074106"/>
    <s v="US GOVT FORT SAM HOUSTON GAS"/>
    <s v="134 FSHSTANLEY RD #GS"/>
    <m/>
    <m/>
    <m/>
    <m/>
    <n v="102.27"/>
    <n v="165.5"/>
    <n v="59.08"/>
    <n v="49.36"/>
    <n v="47.58"/>
    <n v="9.5500000000000007"/>
    <n v="19.739999999999998"/>
    <x v="435"/>
    <n v="9.5500000000000007"/>
    <x v="182"/>
    <n v="70.08"/>
    <n v="186.22"/>
    <n v="137.41999999999999"/>
    <n v="194.57"/>
    <n v="184.72"/>
  </r>
  <r>
    <x v="920"/>
    <m/>
    <x v="0"/>
    <x v="13"/>
    <n v="106814475"/>
    <n v="4382515"/>
    <n v="6163069"/>
    <s v="US GOVT FORT SAM HOUSTON ELECTRIC"/>
    <s v="195 FSHWILSON WAY #SGN"/>
    <m/>
    <m/>
    <m/>
    <n v="41.62"/>
    <n v="35.619999999999997"/>
    <n v="34.4"/>
    <n v="43.71"/>
    <n v="43.26"/>
    <n v="44.54"/>
    <n v="44.59"/>
    <n v="37.75"/>
    <x v="770"/>
    <n v="36.04"/>
    <x v="765"/>
    <n v="31.71"/>
    <n v="31.98"/>
    <n v="28.71"/>
    <n v="33.79"/>
    <n v="35.25"/>
  </r>
  <r>
    <x v="921"/>
    <m/>
    <x v="0"/>
    <x v="13"/>
    <n v="106814476"/>
    <n v="4400416"/>
    <n v="6142557"/>
    <s v="US GOVT FORT SAM HOUSTON ELECTRIC"/>
    <s v="760 FSHS23 RD #2"/>
    <m/>
    <m/>
    <m/>
    <n v="652.66999999999996"/>
    <n v="399.38"/>
    <n v="495.18"/>
    <n v="403.49"/>
    <n v="527.29999999999995"/>
    <n v="790.72"/>
    <n v="921.74"/>
    <n v="1028.04"/>
    <x v="771"/>
    <n v="746.73"/>
    <x v="766"/>
    <n v="740.83"/>
    <n v="970.08"/>
    <n v="812.91"/>
    <n v="673.96"/>
    <n v="621.33000000000004"/>
  </r>
  <r>
    <x v="922"/>
    <m/>
    <x v="0"/>
    <x v="14"/>
    <n v="106814476"/>
    <n v="3082696"/>
    <n v="3082696"/>
    <s v="US GOVT FORT SAM HOUSTON GAS"/>
    <s v="3850 FSHGEORGE C BEACH AVE #HP"/>
    <m/>
    <m/>
    <m/>
    <n v="73.73"/>
    <n v="72.989999999999995"/>
    <n v="115.88"/>
    <n v="14.11"/>
    <n v="11.6"/>
    <n v="11.28"/>
    <n v="11.48"/>
    <n v="10.82"/>
    <x v="392"/>
    <n v="12.08"/>
    <x v="432"/>
    <n v="35.32"/>
    <n v="85.51"/>
    <n v="39.880000000000003"/>
    <n v="11.39"/>
    <n v="13.22"/>
  </r>
  <r>
    <x v="923"/>
    <m/>
    <x v="0"/>
    <x v="11"/>
    <n v="106813885"/>
    <n v="4374211"/>
    <n v="6207832"/>
    <s v="US GOVT FT SAM HOUSTON PALIHG ELECTRIC"/>
    <s v="2800 FSHWINFIELD SCOTT RD #1LCT"/>
    <m/>
    <m/>
    <m/>
    <m/>
    <m/>
    <m/>
    <m/>
    <m/>
    <m/>
    <m/>
    <n v="11239"/>
    <x v="772"/>
    <n v="12524.93"/>
    <x v="767"/>
    <n v="10269.26"/>
    <n v="10137.629999999999"/>
    <n v="9104.86"/>
    <n v="10044.93"/>
    <m/>
  </r>
  <r>
    <x v="924"/>
    <m/>
    <x v="0"/>
    <x v="4"/>
    <n v="106814193"/>
    <n v="3082583"/>
    <n v="3082583"/>
    <s v="US GOVT FT SAM HOUSTON PALIHG GAS"/>
    <s v="2800 FSHWINFIELD SCOTT RD #1IP"/>
    <m/>
    <m/>
    <m/>
    <m/>
    <m/>
    <m/>
    <m/>
    <m/>
    <m/>
    <m/>
    <n v="501.33"/>
    <x v="773"/>
    <n v="668.12"/>
    <x v="768"/>
    <n v="1159.0999999999999"/>
    <n v="1508.99"/>
    <n v="1163.3499999999999"/>
    <n v="934.65"/>
    <n v="1047.07"/>
  </r>
  <r>
    <x v="925"/>
    <m/>
    <x v="0"/>
    <x v="13"/>
    <n v="106814475"/>
    <n v="4416445"/>
    <n v="6209142"/>
    <s v="US GOVT FORT SAM HOUSTON ELECTRIC"/>
    <s v="2250 FSH LUDINGTON RD "/>
    <m/>
    <m/>
    <m/>
    <n v="451.86"/>
    <n v="262.94"/>
    <n v="311.02999999999997"/>
    <n v="80.77"/>
    <n v="72.3"/>
    <n v="126.09"/>
    <n v="198.07"/>
    <n v="230.4"/>
    <x v="774"/>
    <n v="143.44999999999999"/>
    <x v="769"/>
    <n v="67.33"/>
    <n v="220.69"/>
    <n v="323.12"/>
    <n v="163.69"/>
    <n v="109.24"/>
  </r>
  <r>
    <x v="926"/>
    <m/>
    <x v="0"/>
    <x v="19"/>
    <n v="106814475"/>
    <n v="4596305"/>
    <n v="4596305"/>
    <s v="US GOVT FORT SAM HOUSTON ELECTRIC"/>
    <s v="3470 FSHSCOTT RD"/>
    <m/>
    <m/>
    <m/>
    <m/>
    <m/>
    <m/>
    <m/>
    <m/>
    <m/>
    <m/>
    <m/>
    <x v="775"/>
    <m/>
    <x v="770"/>
    <m/>
    <m/>
    <m/>
    <m/>
    <m/>
  </r>
  <r>
    <x v="927"/>
    <m/>
    <x v="0"/>
    <x v="19"/>
    <n v="106814475"/>
    <n v="6207406"/>
    <n v="6207406"/>
    <s v="US GOVT FORT SAM HOUSTON ELECTRIC"/>
    <s v="4208 FSH23TH STREET"/>
    <m/>
    <m/>
    <m/>
    <n v="793.24"/>
    <n v="1294"/>
    <n v="1450.77"/>
    <n v="909.01"/>
    <n v="832.56"/>
    <n v="1159.8399999999999"/>
    <n v="1350.96"/>
    <n v="1405.8700000000001"/>
    <x v="776"/>
    <n v="1004.41"/>
    <x v="771"/>
    <n v="915.76"/>
    <n v="1054.07"/>
    <n v="924.79"/>
    <n v="881.76"/>
    <n v="875.95"/>
  </r>
  <r>
    <x v="928"/>
    <m/>
    <x v="0"/>
    <x v="16"/>
    <n v="106813889"/>
    <n v="4620976"/>
    <n v="4620976"/>
    <s v="US GOVT FT SAM HOUSTON"/>
    <s v="3490 FSHTROOPER RD #PLT"/>
    <m/>
    <m/>
    <m/>
    <m/>
    <m/>
    <m/>
    <m/>
    <m/>
    <m/>
    <m/>
    <m/>
    <x v="775"/>
    <m/>
    <x v="770"/>
    <m/>
    <m/>
    <m/>
    <m/>
    <m/>
  </r>
</pivotCacheRecords>
</file>

<file path=xl/pivotCache/pivotCacheRecords2.xml><?xml version="1.0" encoding="utf-8"?>
<pivotCacheRecords xmlns="http://schemas.openxmlformats.org/spreadsheetml/2006/main" xmlns:r="http://schemas.openxmlformats.org/officeDocument/2006/relationships" count="909">
  <r>
    <x v="0"/>
    <s v="3000424343"/>
    <s v="618862"/>
    <s v="105515018"/>
    <s v="1827305"/>
    <s v="008"/>
    <d v="2011-06-02T00:00:00"/>
    <s v="4374467"/>
    <m/>
    <m/>
    <s v=""/>
  </r>
  <r>
    <x v="0"/>
    <s v="3000424351"/>
    <s v="618873"/>
    <s v="105515018"/>
    <s v="1827300"/>
    <s v="008"/>
    <d v="1998-03-12T00:00:00"/>
    <s v="2333296"/>
    <m/>
    <m/>
    <s v=""/>
  </r>
  <r>
    <x v="0"/>
    <s v="3000424355"/>
    <s v="618879"/>
    <s v="105515018"/>
    <s v="1827300"/>
    <s v="008"/>
    <d v="2012-07-19T00:00:00"/>
    <s v="4408116"/>
    <m/>
    <m/>
    <s v=""/>
  </r>
  <r>
    <x v="0"/>
    <s v="3000424358"/>
    <s v="618911"/>
    <s v="105515018"/>
    <s v="1827300"/>
    <s v="008"/>
    <d v="1997-02-21T00:00:00"/>
    <s v="2723762"/>
    <m/>
    <m/>
    <s v=""/>
  </r>
  <r>
    <x v="0"/>
    <s v="3000424366"/>
    <s v="618926"/>
    <s v="105515018"/>
    <s v="1827305"/>
    <s v="008"/>
    <d v="2016-04-20T00:00:00"/>
    <s v="6301880"/>
    <m/>
    <m/>
    <n v="1"/>
  </r>
  <r>
    <x v="0"/>
    <s v="3001401926"/>
    <s v="785767"/>
    <s v="105515018"/>
    <s v="1827305"/>
    <s v="008"/>
    <d v="2016-04-12T00:00:00"/>
    <s v="6301660"/>
    <m/>
    <m/>
    <n v="1"/>
  </r>
  <r>
    <x v="0"/>
    <s v="3001401938"/>
    <s v="756003"/>
    <s v="105515018"/>
    <s v="1827305"/>
    <s v="008"/>
    <d v="2016-04-12T00:00:00"/>
    <s v="6162306"/>
    <m/>
    <m/>
    <n v="1"/>
  </r>
  <r>
    <x v="0"/>
    <s v="3001401942"/>
    <s v="757601"/>
    <s v="105515018"/>
    <s v="1827305"/>
    <s v="008"/>
    <d v="2016-04-18T00:00:00"/>
    <s v="6301869"/>
    <m/>
    <m/>
    <n v="1"/>
  </r>
  <r>
    <x v="0"/>
    <s v="3001401946"/>
    <s v="757602"/>
    <s v="105515018"/>
    <s v="1827305"/>
    <s v="008"/>
    <d v="2003-11-13T00:00:00"/>
    <s v="4008394"/>
    <m/>
    <m/>
    <s v=""/>
  </r>
  <r>
    <x v="0"/>
    <s v="3001401959"/>
    <s v="756005"/>
    <s v="105515018"/>
    <s v="1827300"/>
    <s v="008"/>
    <d v="2003-11-03T00:00:00"/>
    <s v="4027033"/>
    <m/>
    <m/>
    <s v=""/>
  </r>
  <r>
    <x v="0"/>
    <s v="3001401966"/>
    <s v="750671"/>
    <s v="105515018"/>
    <s v="1827305"/>
    <s v="008"/>
    <d v="2003-11-25T00:00:00"/>
    <s v="2845849"/>
    <m/>
    <m/>
    <s v=""/>
  </r>
  <r>
    <x v="0"/>
    <s v="3001401968"/>
    <s v="750673"/>
    <s v="105515018"/>
    <s v="1827305"/>
    <s v="008"/>
    <d v="2003-11-25T00:00:00"/>
    <s v="4008557"/>
    <m/>
    <m/>
    <s v=""/>
  </r>
  <r>
    <x v="0"/>
    <s v="3001401971"/>
    <s v="750674"/>
    <s v="105515018"/>
    <s v="1827305"/>
    <s v="008"/>
    <d v="2012-12-18T00:00:00"/>
    <s v="4409234"/>
    <m/>
    <m/>
    <s v=""/>
  </r>
  <r>
    <x v="0"/>
    <s v="3001401974"/>
    <s v="750677"/>
    <s v="105515018"/>
    <s v="1827305"/>
    <s v="008"/>
    <d v="2003-12-26T00:00:00"/>
    <s v="4027983"/>
    <m/>
    <m/>
    <s v=""/>
  </r>
  <r>
    <x v="0"/>
    <s v="3001401979"/>
    <s v="750679"/>
    <s v="105515018"/>
    <s v="1827305"/>
    <s v="008"/>
    <d v="2003-12-09T00:00:00"/>
    <s v="4008551"/>
    <m/>
    <m/>
    <s v=""/>
  </r>
  <r>
    <x v="0"/>
    <s v="3001401981"/>
    <s v="750681"/>
    <s v="105515018"/>
    <s v="1827305"/>
    <s v="008"/>
    <d v="2004-01-05T00:00:00"/>
    <s v="4028110"/>
    <m/>
    <m/>
    <s v=""/>
  </r>
  <r>
    <x v="0"/>
    <s v="3001402081"/>
    <s v="750685"/>
    <s v="105515018"/>
    <s v="1827305"/>
    <s v="008"/>
    <d v="2016-04-13T00:00:00"/>
    <s v="6301649"/>
    <m/>
    <m/>
    <n v="1"/>
  </r>
  <r>
    <x v="0"/>
    <s v="3001402085"/>
    <s v="750686"/>
    <s v="105515018"/>
    <s v="1827305"/>
    <s v="008"/>
    <d v="2016-04-13T00:00:00"/>
    <s v="6301648"/>
    <m/>
    <m/>
    <n v="1"/>
  </r>
  <r>
    <x v="0"/>
    <s v="3001402094"/>
    <s v="750688"/>
    <s v="105515018"/>
    <s v="1827305"/>
    <s v="008"/>
    <d v="2003-11-14T00:00:00"/>
    <s v="4008370"/>
    <m/>
    <m/>
    <s v=""/>
  </r>
  <r>
    <x v="0"/>
    <s v="3001402503"/>
    <s v="750690"/>
    <s v="105515018"/>
    <s v="1827305"/>
    <s v="008"/>
    <d v="2003-11-21T00:00:00"/>
    <s v="2845835"/>
    <m/>
    <m/>
    <s v=""/>
  </r>
  <r>
    <x v="0"/>
    <s v="3001402505"/>
    <s v="750691"/>
    <s v="105515018"/>
    <s v="1827305"/>
    <s v="008"/>
    <d v="2003-11-21T00:00:00"/>
    <s v="4008388"/>
    <m/>
    <m/>
    <s v=""/>
  </r>
  <r>
    <x v="0"/>
    <s v="3001402507"/>
    <s v="755203"/>
    <s v="105515018"/>
    <s v="1827305"/>
    <s v="008"/>
    <d v="2003-11-21T00:00:00"/>
    <s v="2846171"/>
    <m/>
    <m/>
    <s v=""/>
  </r>
  <r>
    <x v="0"/>
    <s v="3001402514"/>
    <s v="755206"/>
    <s v="105515018"/>
    <s v="1827305"/>
    <s v="008"/>
    <d v="2016-04-12T00:00:00"/>
    <s v="6246570"/>
    <m/>
    <m/>
    <n v="1"/>
  </r>
  <r>
    <x v="0"/>
    <s v="3001402524"/>
    <s v="755207"/>
    <s v="105515018"/>
    <s v="1827305"/>
    <s v="008"/>
    <d v="2016-04-12T00:00:00"/>
    <s v="6301679"/>
    <m/>
    <m/>
    <n v="1"/>
  </r>
  <r>
    <x v="0"/>
    <s v="3001402527"/>
    <s v="755208"/>
    <s v="105515018"/>
    <s v="1827305"/>
    <s v="008"/>
    <d v="2016-04-12T00:00:00"/>
    <s v="6301678"/>
    <m/>
    <m/>
    <n v="1"/>
  </r>
  <r>
    <x v="0"/>
    <s v="3001402530"/>
    <s v="755209"/>
    <s v="105515018"/>
    <s v="1827305"/>
    <s v="008"/>
    <d v="2003-11-06T00:00:00"/>
    <s v="4028011"/>
    <m/>
    <m/>
    <s v=""/>
  </r>
  <r>
    <x v="0"/>
    <s v="3001402536"/>
    <s v="751314"/>
    <s v="105515018"/>
    <s v="1827305"/>
    <s v="008"/>
    <d v="2006-09-07T00:00:00"/>
    <s v="4247497"/>
    <m/>
    <m/>
    <s v=""/>
  </r>
  <r>
    <x v="0"/>
    <s v="3001402538"/>
    <s v="791349"/>
    <s v="105515018"/>
    <s v="1827305"/>
    <s v="008"/>
    <d v="2003-12-09T00:00:00"/>
    <s v="2847851"/>
    <m/>
    <m/>
    <s v=""/>
  </r>
  <r>
    <x v="0"/>
    <s v="3001402541"/>
    <s v="751316"/>
    <s v="105515018"/>
    <s v="1827305"/>
    <s v="008"/>
    <d v="2016-04-12T00:00:00"/>
    <s v="6301723"/>
    <m/>
    <m/>
    <n v="1"/>
  </r>
  <r>
    <x v="0"/>
    <s v="3001402543"/>
    <s v="786254"/>
    <s v="105515018"/>
    <s v="1827305"/>
    <s v="008"/>
    <d v="2016-04-12T00:00:00"/>
    <s v="6301682"/>
    <m/>
    <m/>
    <n v="1"/>
  </r>
  <r>
    <x v="0"/>
    <s v="3001402577"/>
    <s v="751317"/>
    <s v="105515018"/>
    <s v="1827305"/>
    <s v="008"/>
    <d v="2016-04-12T00:00:00"/>
    <s v="6301662"/>
    <m/>
    <m/>
    <n v="1"/>
  </r>
  <r>
    <x v="0"/>
    <s v="3001402780"/>
    <s v="786255"/>
    <s v="105515018"/>
    <s v="1827305"/>
    <s v="008"/>
    <d v="2010-05-04T00:00:00"/>
    <s v="4347336"/>
    <m/>
    <m/>
    <s v=""/>
  </r>
  <r>
    <x v="0"/>
    <s v="3001405304"/>
    <s v="786256"/>
    <s v="105515018"/>
    <s v="1827305"/>
    <s v="008"/>
    <d v="2016-04-12T00:00:00"/>
    <s v="6301661"/>
    <m/>
    <m/>
    <n v="1"/>
  </r>
  <r>
    <x v="0"/>
    <s v="3001405307"/>
    <s v="786257"/>
    <s v="105515018"/>
    <s v="1827305"/>
    <s v="008"/>
    <d v="2009-12-09T00:00:00"/>
    <s v="4293964"/>
    <m/>
    <m/>
    <s v=""/>
  </r>
  <r>
    <x v="0"/>
    <s v="3001405318"/>
    <s v="786258"/>
    <s v="105515018"/>
    <s v="1827305"/>
    <s v="008"/>
    <d v="2016-04-12T00:00:00"/>
    <s v="6301663"/>
    <m/>
    <m/>
    <n v="1"/>
  </r>
  <r>
    <x v="0"/>
    <s v="3001405320"/>
    <s v="751320"/>
    <s v="105515018"/>
    <s v="1827305"/>
    <s v="008"/>
    <d v="2016-04-18T00:00:00"/>
    <s v="6301868"/>
    <m/>
    <m/>
    <n v="1"/>
  </r>
  <r>
    <x v="0"/>
    <s v="3001405322"/>
    <s v="751321"/>
    <s v="105515018"/>
    <s v="1827305"/>
    <s v="008"/>
    <d v="2016-04-12T00:00:00"/>
    <s v="6301681"/>
    <m/>
    <m/>
    <n v="1"/>
  </r>
  <r>
    <x v="0"/>
    <s v="3001405324"/>
    <s v="751322"/>
    <s v="105515018"/>
    <s v="1827305"/>
    <s v="008"/>
    <d v="2016-04-12T00:00:00"/>
    <s v="6301683"/>
    <m/>
    <m/>
    <n v="1"/>
  </r>
  <r>
    <x v="0"/>
    <s v="3001405326"/>
    <s v="757604"/>
    <s v="105515018"/>
    <s v="1827305"/>
    <s v="008"/>
    <d v="2016-04-12T00:00:00"/>
    <s v="6301644"/>
    <m/>
    <m/>
    <n v="1"/>
  </r>
  <r>
    <x v="0"/>
    <s v="3001405327"/>
    <s v="791500"/>
    <s v="105515018"/>
    <s v="1827305"/>
    <s v="008"/>
    <d v="2016-04-12T00:00:00"/>
    <s v="6301720"/>
    <m/>
    <m/>
    <n v="1"/>
  </r>
  <r>
    <x v="0"/>
    <s v="3001405329"/>
    <s v="791501"/>
    <s v="105515018"/>
    <s v="1827305"/>
    <s v="008"/>
    <d v="2009-04-09T00:00:00"/>
    <s v="4293999"/>
    <m/>
    <m/>
    <s v=""/>
  </r>
  <r>
    <x v="0"/>
    <s v="3001405330"/>
    <s v="791503"/>
    <s v="105515018"/>
    <s v="1827305"/>
    <s v="008"/>
    <d v="2009-05-26T00:00:00"/>
    <s v="4294015"/>
    <m/>
    <m/>
    <s v=""/>
  </r>
  <r>
    <x v="0"/>
    <s v="3001405331"/>
    <s v="791504"/>
    <s v="105515018"/>
    <s v="1827305"/>
    <s v="008"/>
    <d v="2016-04-12T00:00:00"/>
    <s v="6345679"/>
    <m/>
    <m/>
    <n v="1"/>
  </r>
  <r>
    <x v="0"/>
    <s v="3001405334"/>
    <s v="791505"/>
    <s v="105515018"/>
    <s v="1827305"/>
    <s v="008"/>
    <d v="2016-04-12T00:00:00"/>
    <s v="6301722"/>
    <m/>
    <m/>
    <n v="1"/>
  </r>
  <r>
    <x v="0"/>
    <s v="3001405335"/>
    <s v="791506"/>
    <s v="105515018"/>
    <s v="1827305"/>
    <s v="008"/>
    <d v="2016-04-12T00:00:00"/>
    <s v="6191994"/>
    <m/>
    <m/>
    <n v="1"/>
  </r>
  <r>
    <x v="0"/>
    <s v="3001405337"/>
    <s v="791507"/>
    <s v="105515018"/>
    <s v="1827305"/>
    <s v="008"/>
    <d v="2013-08-30T00:00:00"/>
    <s v="4383013"/>
    <m/>
    <m/>
    <s v=""/>
  </r>
  <r>
    <x v="0"/>
    <s v="3001405338"/>
    <s v="783220"/>
    <s v="105515018"/>
    <s v="1827305"/>
    <s v="008"/>
    <d v="2016-04-12T00:00:00"/>
    <s v="6301721"/>
    <m/>
    <m/>
    <n v="1"/>
  </r>
  <r>
    <x v="0"/>
    <s v="3001405342"/>
    <s v="783221"/>
    <s v="105515018"/>
    <s v="1827305"/>
    <s v="008"/>
    <d v="2016-04-12T00:00:00"/>
    <s v="6301646"/>
    <m/>
    <m/>
    <n v="1"/>
  </r>
  <r>
    <x v="0"/>
    <s v="3001405346"/>
    <s v="783222"/>
    <s v="105515018"/>
    <s v="1827305"/>
    <s v="008"/>
    <d v="2016-04-12T00:00:00"/>
    <s v="6301647"/>
    <m/>
    <m/>
    <n v="1"/>
  </r>
  <r>
    <x v="0"/>
    <s v="3001405352"/>
    <s v="751324"/>
    <s v="105515018"/>
    <s v="1827305"/>
    <s v="008"/>
    <d v="2016-04-12T00:00:00"/>
    <s v="6301645"/>
    <m/>
    <m/>
    <n v="1"/>
  </r>
  <r>
    <x v="0"/>
    <s v="3001405765"/>
    <s v="751331"/>
    <s v="105515018"/>
    <s v="1827305"/>
    <s v="008"/>
    <d v="2003-12-05T00:00:00"/>
    <s v="4028035"/>
    <m/>
    <m/>
    <s v=""/>
  </r>
  <r>
    <x v="0"/>
    <s v="3001405771"/>
    <s v="755226"/>
    <s v="105515018"/>
    <s v="1827305"/>
    <s v="008"/>
    <d v="2004-01-05T00:00:00"/>
    <s v="2848014"/>
    <m/>
    <m/>
    <s v=""/>
  </r>
  <r>
    <x v="0"/>
    <s v="3001405774"/>
    <s v="755227"/>
    <s v="105515018"/>
    <s v="1827300"/>
    <s v="008"/>
    <d v="2015-06-01T00:00:00"/>
    <s v="4583259"/>
    <m/>
    <m/>
    <s v=""/>
  </r>
  <r>
    <x v="0"/>
    <s v="3001405779"/>
    <s v="751332"/>
    <s v="105515018"/>
    <s v="1827300"/>
    <s v="008"/>
    <d v="2013-11-05T00:00:00"/>
    <s v="4409279"/>
    <m/>
    <m/>
    <s v=""/>
  </r>
  <r>
    <x v="0"/>
    <s v="3001405780"/>
    <s v="789633"/>
    <s v="105515018"/>
    <s v="1827300"/>
    <s v="008"/>
    <d v="2013-12-20T00:00:00"/>
    <s v="4552713"/>
    <m/>
    <m/>
    <s v=""/>
  </r>
  <r>
    <x v="0"/>
    <s v="3001405787"/>
    <s v="788032"/>
    <s v="105515018"/>
    <s v="1827300"/>
    <s v="008"/>
    <d v="2013-12-20T00:00:00"/>
    <s v="4552712"/>
    <m/>
    <m/>
    <s v=""/>
  </r>
  <r>
    <x v="0"/>
    <s v="3001405788"/>
    <s v="755228"/>
    <s v="105515018"/>
    <s v="1827300"/>
    <s v="008"/>
    <d v="2003-12-19T00:00:00"/>
    <s v="4027982"/>
    <m/>
    <m/>
    <s v=""/>
  </r>
  <r>
    <x v="0"/>
    <s v="3001405790"/>
    <s v="751333"/>
    <s v="105515018"/>
    <s v="1827300"/>
    <s v="008"/>
    <d v="2003-12-19T00:00:00"/>
    <s v="4026610"/>
    <m/>
    <m/>
    <s v=""/>
  </r>
  <r>
    <x v="0"/>
    <s v="3001405792"/>
    <s v="751334"/>
    <s v="105515018"/>
    <s v="1827300"/>
    <s v="008"/>
    <d v="2003-12-19T00:00:00"/>
    <s v="4027998"/>
    <m/>
    <m/>
    <s v=""/>
  </r>
  <r>
    <x v="0"/>
    <s v="3001405794"/>
    <s v="751335"/>
    <s v="105515018"/>
    <s v="1827300"/>
    <s v="008"/>
    <d v="2003-12-19T00:00:00"/>
    <s v="4027996"/>
    <m/>
    <m/>
    <s v=""/>
  </r>
  <r>
    <x v="0"/>
    <s v="3001405795"/>
    <s v="751336"/>
    <s v="105515018"/>
    <s v="1827300"/>
    <s v="008"/>
    <d v="2003-12-19T00:00:00"/>
    <s v="4027986"/>
    <m/>
    <m/>
    <s v=""/>
  </r>
  <r>
    <x v="0"/>
    <s v="3001405798"/>
    <s v="791499"/>
    <s v="105515018"/>
    <s v="1827300"/>
    <s v="008"/>
    <d v="2016-04-19T00:00:00"/>
    <s v="6301872"/>
    <m/>
    <m/>
    <n v="1"/>
  </r>
  <r>
    <x v="0"/>
    <s v="3001405815"/>
    <s v="757609"/>
    <s v="105515018"/>
    <s v="1827305"/>
    <s v="008"/>
    <d v="2016-04-18T00:00:00"/>
    <s v="6246716"/>
    <m/>
    <m/>
    <n v="1"/>
  </r>
  <r>
    <x v="0"/>
    <s v="3001405816"/>
    <s v="757610"/>
    <s v="105515018"/>
    <s v="1827305"/>
    <s v="008"/>
    <d v="2016-04-18T00:00:00"/>
    <s v="6246718"/>
    <m/>
    <m/>
    <n v="1"/>
  </r>
  <r>
    <x v="0"/>
    <s v="3001405819"/>
    <s v="786438"/>
    <s v="105515018"/>
    <s v="1827305"/>
    <s v="008"/>
    <d v="2016-04-18T00:00:00"/>
    <s v="6301925"/>
    <m/>
    <m/>
    <n v="1"/>
  </r>
  <r>
    <x v="0"/>
    <s v="3001405823"/>
    <s v="757611"/>
    <s v="105515018"/>
    <s v="1827305"/>
    <s v="008"/>
    <d v="2016-04-18T00:00:00"/>
    <s v="6301926"/>
    <m/>
    <m/>
    <n v="1"/>
  </r>
  <r>
    <x v="0"/>
    <s v="3001405826"/>
    <s v="757612"/>
    <s v="105515018"/>
    <s v="1827305"/>
    <s v="008"/>
    <d v="2016-04-18T00:00:00"/>
    <s v="6301924"/>
    <m/>
    <m/>
    <n v="1"/>
  </r>
  <r>
    <x v="0"/>
    <s v="3001405833"/>
    <s v="757613"/>
    <s v="105515018"/>
    <s v="1827305"/>
    <s v="008"/>
    <d v="2016-04-18T00:00:00"/>
    <s v="6301927"/>
    <m/>
    <m/>
    <n v="1"/>
  </r>
  <r>
    <x v="0"/>
    <s v="3001405834"/>
    <s v="757614"/>
    <s v="105515018"/>
    <s v="1827305"/>
    <s v="008"/>
    <d v="2016-04-18T00:00:00"/>
    <s v="6246715"/>
    <m/>
    <m/>
    <n v="1"/>
  </r>
  <r>
    <x v="0"/>
    <s v="3001405839"/>
    <s v="757616"/>
    <s v="105515018"/>
    <s v="1827300"/>
    <s v="008"/>
    <d v="2003-11-21T00:00:00"/>
    <s v="4028032"/>
    <m/>
    <m/>
    <s v=""/>
  </r>
  <r>
    <x v="0"/>
    <s v="3001405841"/>
    <s v="787294"/>
    <s v="105515018"/>
    <s v="1827300"/>
    <s v="008"/>
    <d v="2003-12-30T00:00:00"/>
    <s v="4027220"/>
    <m/>
    <m/>
    <s v=""/>
  </r>
  <r>
    <x v="0"/>
    <s v="3001405849"/>
    <s v="787295"/>
    <s v="105515018"/>
    <s v="1827300"/>
    <s v="008"/>
    <d v="2012-01-04T00:00:00"/>
    <s v="4375667"/>
    <m/>
    <m/>
    <s v=""/>
  </r>
  <r>
    <x v="0"/>
    <s v="3001405851"/>
    <s v="757618"/>
    <s v="105515018"/>
    <s v="1827305"/>
    <s v="008"/>
    <d v="2013-12-19T00:00:00"/>
    <s v="4574183"/>
    <m/>
    <m/>
    <s v=""/>
  </r>
  <r>
    <x v="0"/>
    <s v="3001406001"/>
    <s v="833694"/>
    <s v="105515018"/>
    <s v="1827305"/>
    <s v="008"/>
    <d v="2016-04-18T00:00:00"/>
    <s v="6302568"/>
    <m/>
    <m/>
    <n v="1"/>
  </r>
  <r>
    <x v="0"/>
    <s v="3001406006"/>
    <s v="785769"/>
    <s v="105515018"/>
    <s v="1827305"/>
    <s v="008"/>
    <d v="2016-04-19T00:00:00"/>
    <s v="6301671"/>
    <m/>
    <m/>
    <n v="1"/>
  </r>
  <r>
    <x v="0"/>
    <s v="3001406008"/>
    <s v="755221"/>
    <s v="105515018"/>
    <s v="1827305"/>
    <s v="008"/>
    <d v="2003-12-22T00:00:00"/>
    <s v="4028103"/>
    <m/>
    <m/>
    <s v=""/>
  </r>
  <r>
    <x v="0"/>
    <s v="3001406009"/>
    <s v="751328"/>
    <s v="105515018"/>
    <s v="1827305"/>
    <s v="008"/>
    <d v="2016-04-18T00:00:00"/>
    <s v="6301914"/>
    <m/>
    <m/>
    <n v="1"/>
  </r>
  <r>
    <x v="0"/>
    <s v="3001406021"/>
    <s v="755222"/>
    <s v="105515018"/>
    <s v="1827305"/>
    <s v="008"/>
    <d v="2004-01-06T00:00:00"/>
    <s v="2845836"/>
    <m/>
    <m/>
    <s v=""/>
  </r>
  <r>
    <x v="0"/>
    <s v="3001406022"/>
    <s v="792605"/>
    <s v="105515018"/>
    <s v="1827305"/>
    <s v="008"/>
    <d v="2004-01-07T00:00:00"/>
    <s v="4008539"/>
    <m/>
    <m/>
    <s v=""/>
  </r>
  <r>
    <x v="0"/>
    <s v="3001406026"/>
    <s v="852897"/>
    <s v="105515018"/>
    <s v="1827305"/>
    <s v="008"/>
    <d v="2004-11-08T00:00:00"/>
    <s v="4088822"/>
    <m/>
    <m/>
    <s v=""/>
  </r>
  <r>
    <x v="0"/>
    <s v="3001406027"/>
    <s v="755223"/>
    <s v="105515018"/>
    <s v="1827305"/>
    <s v="008"/>
    <d v="2016-04-13T00:00:00"/>
    <s v="6301715"/>
    <m/>
    <m/>
    <n v="1"/>
  </r>
  <r>
    <x v="0"/>
    <s v="3001406029"/>
    <s v="755224"/>
    <s v="105515018"/>
    <s v="1827305"/>
    <s v="008"/>
    <d v="2016-04-13T00:00:00"/>
    <s v="6301650"/>
    <m/>
    <m/>
    <n v="1"/>
  </r>
  <r>
    <x v="0"/>
    <s v="3001406031"/>
    <s v="785768"/>
    <s v="105515018"/>
    <s v="1827300"/>
    <s v="008"/>
    <d v="2003-12-01T00:00:00"/>
    <s v="4007241"/>
    <m/>
    <m/>
    <s v=""/>
  </r>
  <r>
    <x v="0"/>
    <s v="3001406032"/>
    <s v="788034"/>
    <s v="105515018"/>
    <s v="1827305"/>
    <s v="008"/>
    <d v="2008-09-11T00:00:00"/>
    <s v="4294228"/>
    <m/>
    <m/>
    <s v=""/>
  </r>
  <r>
    <x v="0"/>
    <s v="3001406034"/>
    <s v="755225"/>
    <s v="105515018"/>
    <s v="1827305"/>
    <s v="008"/>
    <d v="2013-03-25T00:00:00"/>
    <s v="4409430"/>
    <m/>
    <m/>
    <s v=""/>
  </r>
  <r>
    <x v="0"/>
    <s v="3001406295"/>
    <s v="751358"/>
    <s v="105515018"/>
    <s v="1827300"/>
    <s v="008"/>
    <d v="2003-12-03T00:00:00"/>
    <s v="4027161"/>
    <m/>
    <m/>
    <s v=""/>
  </r>
  <r>
    <x v="0"/>
    <s v="3001406298"/>
    <s v="786431"/>
    <s v="105515018"/>
    <s v="1827300"/>
    <s v="008"/>
    <d v="2016-04-19T00:00:00"/>
    <s v="6301915"/>
    <m/>
    <m/>
    <n v="1"/>
  </r>
  <r>
    <x v="0"/>
    <s v="3001406299"/>
    <s v="786443"/>
    <s v="105515018"/>
    <s v="1827300"/>
    <s v="008"/>
    <d v="2003-11-11T00:00:00"/>
    <s v="4026731"/>
    <m/>
    <m/>
    <s v=""/>
  </r>
  <r>
    <x v="0"/>
    <s v="3001406501"/>
    <s v="786261"/>
    <s v="105515018"/>
    <s v="1827300"/>
    <s v="008"/>
    <d v="2005-12-30T00:00:00"/>
    <s v="4246920"/>
    <m/>
    <m/>
    <s v=""/>
  </r>
  <r>
    <x v="0"/>
    <s v="3001406502"/>
    <s v="755229"/>
    <s v="105515018"/>
    <s v="1827300"/>
    <s v="008"/>
    <d v="2016-04-13T00:00:00"/>
    <s v="6301704"/>
    <m/>
    <m/>
    <n v="1"/>
  </r>
  <r>
    <x v="0"/>
    <s v="3001406504"/>
    <s v="751338"/>
    <s v="105515018"/>
    <s v="1827300"/>
    <s v="008"/>
    <d v="2003-11-19T00:00:00"/>
    <s v="4028320"/>
    <m/>
    <m/>
    <s v=""/>
  </r>
  <r>
    <x v="0"/>
    <s v="3001406505"/>
    <s v="755234"/>
    <s v="105515018"/>
    <s v="1827300"/>
    <s v="008"/>
    <d v="2004-02-17T00:00:00"/>
    <s v="2780984"/>
    <m/>
    <m/>
    <s v=""/>
  </r>
  <r>
    <x v="0"/>
    <s v="3001406509"/>
    <s v="756002"/>
    <s v="105515018"/>
    <s v="1827300"/>
    <s v="008"/>
    <d v="2016-04-13T00:00:00"/>
    <s v="6301714"/>
    <m/>
    <m/>
    <n v="1"/>
  </r>
  <r>
    <x v="0"/>
    <s v="3001406511"/>
    <s v="751345"/>
    <s v="105515018"/>
    <s v="1827300"/>
    <s v="008"/>
    <d v="2016-04-14T00:00:00"/>
    <s v="6301706"/>
    <m/>
    <m/>
    <n v="1"/>
  </r>
  <r>
    <x v="0"/>
    <s v="3001406512"/>
    <s v="751346"/>
    <s v="105515018"/>
    <s v="1827300"/>
    <s v="008"/>
    <d v="2003-12-11T00:00:00"/>
    <s v="4007187"/>
    <m/>
    <m/>
    <s v=""/>
  </r>
  <r>
    <x v="0"/>
    <s v="3001406516"/>
    <s v="786260"/>
    <s v="105515018"/>
    <s v="1827300"/>
    <s v="008"/>
    <d v="2014-05-01T00:00:00"/>
    <s v="4574545"/>
    <m/>
    <m/>
    <s v=""/>
  </r>
  <r>
    <x v="0"/>
    <s v="3001406518"/>
    <s v="751347"/>
    <s v="105515018"/>
    <s v="1827300"/>
    <s v="008"/>
    <d v="2016-04-14T00:00:00"/>
    <s v="6301726"/>
    <m/>
    <m/>
    <n v="1"/>
  </r>
  <r>
    <x v="0"/>
    <s v="3001406521"/>
    <s v="751348"/>
    <s v="105515018"/>
    <s v="1827300"/>
    <s v="008"/>
    <d v="2016-04-14T00:00:00"/>
    <s v="6301724"/>
    <m/>
    <m/>
    <n v="1"/>
  </r>
  <r>
    <x v="0"/>
    <s v="3001406522"/>
    <s v="751349"/>
    <s v="105515018"/>
    <s v="1827300"/>
    <s v="008"/>
    <d v="2016-04-15T00:00:00"/>
    <s v="6301657"/>
    <m/>
    <m/>
    <n v="1"/>
  </r>
  <r>
    <x v="0"/>
    <s v="3001406524"/>
    <s v="751351"/>
    <s v="105515018"/>
    <s v="1827300"/>
    <s v="008"/>
    <d v="2016-04-14T00:00:00"/>
    <s v="6301727"/>
    <m/>
    <m/>
    <n v="1"/>
  </r>
  <r>
    <x v="0"/>
    <s v="3001406525"/>
    <s v="751354"/>
    <s v="105515018"/>
    <s v="1827300"/>
    <s v="008"/>
    <d v="2003-12-02T00:00:00"/>
    <s v="4027178"/>
    <m/>
    <m/>
    <s v=""/>
  </r>
  <r>
    <x v="0"/>
    <s v="3001406532"/>
    <s v="751356"/>
    <s v="105515018"/>
    <s v="1827300"/>
    <s v="008"/>
    <d v="2016-04-14T00:00:00"/>
    <s v="6301707"/>
    <m/>
    <m/>
    <n v="1"/>
  </r>
  <r>
    <x v="0"/>
    <s v="3001406701"/>
    <s v="751359"/>
    <s v="105515018"/>
    <s v="1827300"/>
    <s v="008"/>
    <d v="2016-04-14T00:00:00"/>
    <s v="6301920"/>
    <m/>
    <m/>
    <n v="1"/>
  </r>
  <r>
    <x v="0"/>
    <s v="3001406702"/>
    <s v="751361"/>
    <s v="105515018"/>
    <s v="1827300"/>
    <s v="008"/>
    <d v="2016-04-14T00:00:00"/>
    <s v="6301921"/>
    <m/>
    <m/>
    <n v="1"/>
  </r>
  <r>
    <x v="0"/>
    <s v="3001406703"/>
    <s v="751362"/>
    <s v="105515018"/>
    <s v="1827300"/>
    <s v="008"/>
    <d v="2016-04-14T00:00:00"/>
    <s v="6301923"/>
    <m/>
    <m/>
    <n v="1"/>
  </r>
  <r>
    <x v="0"/>
    <s v="3001406705"/>
    <s v="751364"/>
    <s v="105515018"/>
    <s v="1827300"/>
    <s v="008"/>
    <d v="2016-04-14T00:00:00"/>
    <s v="6301922"/>
    <m/>
    <m/>
    <n v="1"/>
  </r>
  <r>
    <x v="0"/>
    <s v="3001406716"/>
    <s v="786432"/>
    <s v="105515018"/>
    <s v="1827300"/>
    <s v="008"/>
    <d v="2016-04-15T00:00:00"/>
    <s v="6301659"/>
    <m/>
    <m/>
    <n v="1"/>
  </r>
  <r>
    <x v="0"/>
    <s v="3001406718"/>
    <s v="757620"/>
    <s v="105515018"/>
    <s v="1827300"/>
    <s v="008"/>
    <d v="2016-04-20T00:00:00"/>
    <s v="6301881"/>
    <m/>
    <m/>
    <n v="1"/>
  </r>
  <r>
    <x v="0"/>
    <s v="3001406719"/>
    <s v="757621"/>
    <s v="105515018"/>
    <s v="1827300"/>
    <s v="008"/>
    <d v="2016-04-20T00:00:00"/>
    <s v="6301883"/>
    <m/>
    <m/>
    <n v="1"/>
  </r>
  <r>
    <x v="0"/>
    <s v="3001406722"/>
    <s v="788035"/>
    <s v="105515018"/>
    <s v="1827300"/>
    <s v="008"/>
    <d v="2011-01-03T00:00:00"/>
    <s v="4374231"/>
    <m/>
    <m/>
    <s v=""/>
  </r>
  <r>
    <x v="0"/>
    <s v="3001406731"/>
    <s v="786444"/>
    <s v="105515018"/>
    <s v="1827305"/>
    <s v="008"/>
    <d v="2016-04-18T00:00:00"/>
    <s v="6301870"/>
    <m/>
    <m/>
    <n v="1"/>
  </r>
  <r>
    <x v="0"/>
    <s v="3001407604"/>
    <s v="755205"/>
    <s v="105515018"/>
    <s v="1827305"/>
    <s v="008"/>
    <d v="2016-04-12T00:00:00"/>
    <s v="6246567"/>
    <m/>
    <m/>
    <n v="1"/>
  </r>
  <r>
    <x v="0"/>
    <s v="3001407614"/>
    <s v="757615"/>
    <s v="105515018"/>
    <s v="1827305"/>
    <s v="008"/>
    <d v="2016-04-18T00:00:00"/>
    <s v="6301871"/>
    <m/>
    <m/>
    <n v="1"/>
  </r>
  <r>
    <x v="0"/>
    <s v="3001408106"/>
    <s v="786437"/>
    <s v="105515018"/>
    <s v="1827300"/>
    <s v="008"/>
    <d v="2016-04-13T00:00:00"/>
    <s v="6301651"/>
    <m/>
    <m/>
    <n v="1"/>
  </r>
  <r>
    <x v="0"/>
    <s v="3001408113"/>
    <s v="750683"/>
    <s v="105515018"/>
    <s v="1827305"/>
    <s v="008"/>
    <d v="2004-01-05T00:00:00"/>
    <s v="4028111"/>
    <m/>
    <m/>
    <s v=""/>
  </r>
  <r>
    <x v="0"/>
    <s v="3001408118"/>
    <s v="751350"/>
    <s v="105515018"/>
    <s v="1827300"/>
    <s v="008"/>
    <d v="2003-11-05T00:00:00"/>
    <s v="2847850"/>
    <m/>
    <m/>
    <s v=""/>
  </r>
  <r>
    <x v="0"/>
    <s v="3001542846"/>
    <s v="878600"/>
    <s v="105515018"/>
    <s v="1827300"/>
    <s v="008"/>
    <d v="2005-07-15T00:00:00"/>
    <s v="4089316"/>
    <m/>
    <m/>
    <s v=""/>
  </r>
  <r>
    <x v="0"/>
    <s v="3001596169"/>
    <s v="876938"/>
    <s v="105515018"/>
    <s v="1827305"/>
    <s v="008"/>
    <d v="2005-08-17T00:00:00"/>
    <s v="4089120"/>
    <m/>
    <m/>
    <s v=""/>
  </r>
  <r>
    <x v="0"/>
    <s v="3001615917"/>
    <s v="879431"/>
    <s v="105515018"/>
    <s v="1827305"/>
    <s v="008"/>
    <d v="2006-03-24T00:00:00"/>
    <s v="4247305"/>
    <m/>
    <m/>
    <s v=""/>
  </r>
  <r>
    <x v="0"/>
    <s v="3001631122"/>
    <s v="874448"/>
    <s v="105515018"/>
    <s v="1827300"/>
    <s v="008"/>
    <d v="2016-04-14T00:00:00"/>
    <s v="6301725"/>
    <m/>
    <m/>
    <n v="1"/>
  </r>
  <r>
    <x v="0"/>
    <s v="3001659930"/>
    <s v="755237"/>
    <s v="105515018"/>
    <s v="1827305"/>
    <s v="008"/>
    <d v="2016-04-12T00:00:00"/>
    <s v="6301680"/>
    <m/>
    <m/>
    <n v="1"/>
  </r>
  <r>
    <x v="0"/>
    <s v="3001686559"/>
    <s v="788031"/>
    <s v="105515018"/>
    <s v="1827305"/>
    <s v="008"/>
    <d v="2005-12-16T00:00:00"/>
    <s v="4247141"/>
    <m/>
    <m/>
    <s v=""/>
  </r>
  <r>
    <x v="0"/>
    <s v="3001687368"/>
    <s v="828864"/>
    <s v="105515018"/>
    <s v="1827305"/>
    <s v="008"/>
    <d v="2016-04-14T00:00:00"/>
    <s v="6302538"/>
    <m/>
    <m/>
    <n v="1"/>
  </r>
  <r>
    <x v="0"/>
    <s v="3001687369"/>
    <s v="827756"/>
    <s v="105515018"/>
    <s v="1827305"/>
    <s v="008"/>
    <d v="2004-07-06T00:00:00"/>
    <s v="4008945"/>
    <m/>
    <m/>
    <s v=""/>
  </r>
  <r>
    <x v="0"/>
    <s v="3001690791"/>
    <s v="851587"/>
    <s v="105515018"/>
    <s v="1827300"/>
    <s v="008"/>
    <d v="2005-08-01T00:00:00"/>
    <s v="4009300"/>
    <m/>
    <m/>
    <s v=""/>
  </r>
  <r>
    <x v="0"/>
    <s v="3001690793"/>
    <s v="851588"/>
    <s v="105515018"/>
    <s v="1827300"/>
    <s v="008"/>
    <d v="2016-04-15T00:00:00"/>
    <s v="6246724"/>
    <m/>
    <m/>
    <n v="1"/>
  </r>
  <r>
    <x v="0"/>
    <s v="3001690794"/>
    <s v="851589"/>
    <s v="105515018"/>
    <s v="1827300"/>
    <s v="008"/>
    <d v="2016-04-15T00:00:00"/>
    <s v="6246725"/>
    <m/>
    <m/>
    <n v="1"/>
  </r>
  <r>
    <x v="0"/>
    <s v="3001690796"/>
    <s v="851590"/>
    <s v="105515018"/>
    <s v="1827300"/>
    <s v="008"/>
    <d v="2016-04-15T00:00:00"/>
    <s v="6246726"/>
    <m/>
    <m/>
    <n v="1"/>
  </r>
  <r>
    <x v="0"/>
    <s v="3001690797"/>
    <s v="851591"/>
    <s v="105515018"/>
    <s v="1827300"/>
    <s v="008"/>
    <d v="2016-04-15T00:00:00"/>
    <s v="6301708"/>
    <m/>
    <m/>
    <n v="1"/>
  </r>
  <r>
    <x v="0"/>
    <s v="3001690798"/>
    <s v="851592"/>
    <s v="105515018"/>
    <s v="1827300"/>
    <s v="008"/>
    <d v="2016-04-15T00:00:00"/>
    <s v="6301710"/>
    <m/>
    <m/>
    <n v="1"/>
  </r>
  <r>
    <x v="0"/>
    <s v="3001691300"/>
    <s v="851593"/>
    <s v="105515018"/>
    <s v="1827300"/>
    <s v="008"/>
    <d v="2016-04-15T00:00:00"/>
    <s v="6301711"/>
    <m/>
    <m/>
    <n v="1"/>
  </r>
  <r>
    <x v="0"/>
    <s v="3001691302"/>
    <s v="851594"/>
    <s v="105515018"/>
    <s v="1827300"/>
    <s v="008"/>
    <d v="2016-04-15T00:00:00"/>
    <s v="6301709"/>
    <m/>
    <m/>
    <n v="1"/>
  </r>
  <r>
    <x v="0"/>
    <s v="3001691303"/>
    <s v="851595"/>
    <s v="105515018"/>
    <s v="1827300"/>
    <s v="008"/>
    <d v="2016-04-19T00:00:00"/>
    <s v="6301640"/>
    <m/>
    <m/>
    <n v="1"/>
  </r>
  <r>
    <x v="0"/>
    <s v="3001691305"/>
    <s v="851596"/>
    <s v="105515018"/>
    <s v="1827300"/>
    <s v="008"/>
    <d v="2016-04-15T00:00:00"/>
    <s v="6301731"/>
    <m/>
    <m/>
    <n v="1"/>
  </r>
  <r>
    <x v="0"/>
    <s v="3001691307"/>
    <s v="852556"/>
    <s v="105515018"/>
    <s v="1827300"/>
    <s v="008"/>
    <d v="2016-04-15T00:00:00"/>
    <s v="6301728"/>
    <m/>
    <m/>
    <n v="1"/>
  </r>
  <r>
    <x v="0"/>
    <s v="3001691309"/>
    <s v="852557"/>
    <s v="105515018"/>
    <s v="1827300"/>
    <s v="008"/>
    <d v="2016-04-15T00:00:00"/>
    <s v="6301730"/>
    <m/>
    <m/>
    <n v="1"/>
  </r>
  <r>
    <x v="0"/>
    <s v="3001691312"/>
    <s v="852558"/>
    <s v="105515018"/>
    <s v="1827300"/>
    <s v="008"/>
    <d v="2016-04-15T00:00:00"/>
    <s v="6301729"/>
    <m/>
    <m/>
    <n v="1"/>
  </r>
  <r>
    <x v="0"/>
    <s v="3001691313"/>
    <s v="852559"/>
    <s v="105515018"/>
    <s v="1827300"/>
    <s v="008"/>
    <d v="2016-04-15T00:00:00"/>
    <s v="6301658"/>
    <m/>
    <m/>
    <n v="1"/>
  </r>
  <r>
    <x v="0"/>
    <s v="3001691314"/>
    <s v="852560"/>
    <s v="105515018"/>
    <s v="1827300"/>
    <s v="008"/>
    <d v="2016-04-15T00:00:00"/>
    <s v="6246723"/>
    <m/>
    <m/>
    <n v="1"/>
  </r>
  <r>
    <x v="0"/>
    <s v="3001811089"/>
    <s v="751337"/>
    <s v="105515018"/>
    <s v="1827300"/>
    <s v="008"/>
    <d v="2006-09-26T00:00:00"/>
    <s v="4246955"/>
    <m/>
    <m/>
    <s v=""/>
  </r>
  <r>
    <x v="0"/>
    <s v="3001821843"/>
    <s v="248909"/>
    <s v="105515018"/>
    <s v="1827300"/>
    <s v="008"/>
    <d v="2004-10-15T00:00:00"/>
    <s v="4067146"/>
    <m/>
    <m/>
    <s v=""/>
  </r>
  <r>
    <x v="0"/>
    <s v="3001837202"/>
    <s v="927390"/>
    <s v="105515018"/>
    <s v="1827305"/>
    <s v="008"/>
    <d v="2006-11-06T00:00:00"/>
    <s v="4247447"/>
    <m/>
    <m/>
    <s v=""/>
  </r>
  <r>
    <x v="0"/>
    <s v="3001902365"/>
    <s v="827755"/>
    <s v="105515018"/>
    <s v="1827305"/>
    <s v="008"/>
    <d v="2004-07-06T00:00:00"/>
    <s v="2847807"/>
    <m/>
    <m/>
    <s v=""/>
  </r>
  <r>
    <x v="0"/>
    <s v="3001902663"/>
    <s v="826938"/>
    <s v="105515018"/>
    <s v="1827300"/>
    <s v="008"/>
    <d v="2016-04-15T00:00:00"/>
    <s v="6321071"/>
    <m/>
    <m/>
    <n v="1"/>
  </r>
  <r>
    <x v="0"/>
    <s v="3001984575"/>
    <s v="951292"/>
    <s v="105515018"/>
    <s v="1827300"/>
    <s v="008"/>
    <d v="2007-04-19T00:00:00"/>
    <s v="4253388"/>
    <m/>
    <m/>
    <s v=""/>
  </r>
  <r>
    <x v="0"/>
    <s v="3002037591"/>
    <s v="757619"/>
    <s v="105515018"/>
    <s v="1827300"/>
    <s v="008"/>
    <d v="2016-04-15T00:00:00"/>
    <s v="6321068"/>
    <m/>
    <m/>
    <n v="1"/>
  </r>
  <r>
    <x v="0"/>
    <s v="3002037592"/>
    <s v="968254"/>
    <s v="105515018"/>
    <s v="1827300"/>
    <s v="008"/>
    <d v="2016-04-15T00:00:00"/>
    <s v="6301656"/>
    <m/>
    <m/>
    <n v="1"/>
  </r>
  <r>
    <x v="0"/>
    <s v="3002056078"/>
    <s v="971746"/>
    <s v="105515018"/>
    <s v="1827300"/>
    <s v="008"/>
    <d v="2007-11-27T00:00:00"/>
    <s v="4278920"/>
    <m/>
    <m/>
    <s v=""/>
  </r>
  <r>
    <x v="0"/>
    <s v="3002139207"/>
    <s v="970806"/>
    <s v="105515018"/>
    <s v="1827300"/>
    <s v="008"/>
    <d v="2008-03-18T00:00:00"/>
    <s v="4273345"/>
    <m/>
    <m/>
    <s v=""/>
  </r>
  <r>
    <x v="0"/>
    <s v="3002156710"/>
    <s v="751313"/>
    <s v="105515018"/>
    <s v="1827305"/>
    <s v="008"/>
    <d v="2006-09-08T00:00:00"/>
    <s v="4247495"/>
    <m/>
    <m/>
    <s v=""/>
  </r>
  <r>
    <x v="0"/>
    <s v="3002277156"/>
    <s v="755204"/>
    <s v="105515018"/>
    <s v="1827305"/>
    <s v="008"/>
    <d v="2016-04-12T00:00:00"/>
    <s v="6246569"/>
    <m/>
    <m/>
    <n v="1"/>
  </r>
  <r>
    <x v="0"/>
    <s v="3002335213"/>
    <s v="933583"/>
    <s v="105515018"/>
    <s v="1827300"/>
    <s v="008"/>
    <d v="2016-04-13T00:00:00"/>
    <s v="6321070"/>
    <m/>
    <m/>
    <n v="1"/>
  </r>
  <r>
    <x v="0"/>
    <s v="3002361699"/>
    <s v="983094"/>
    <s v="105515018"/>
    <s v="1827305"/>
    <s v="008"/>
    <d v="2009-03-20T00:00:00"/>
    <s v="2793213"/>
    <m/>
    <m/>
    <s v=""/>
  </r>
  <r>
    <x v="0"/>
    <s v="3002362505"/>
    <s v="987835"/>
    <s v="105515018"/>
    <s v="1827305"/>
    <s v="008"/>
    <d v="2009-01-22T00:00:00"/>
    <s v="4273346"/>
    <m/>
    <m/>
    <s v=""/>
  </r>
  <r>
    <x v="0"/>
    <s v="3002362506"/>
    <s v="987836"/>
    <s v="105515018"/>
    <s v="1827305"/>
    <s v="008"/>
    <d v="2009-01-22T00:00:00"/>
    <s v="2793118"/>
    <m/>
    <m/>
    <s v=""/>
  </r>
  <r>
    <x v="0"/>
    <s v="3002385286"/>
    <s v="982755"/>
    <s v="105515018"/>
    <s v="1827300"/>
    <s v="008"/>
    <d v="2016-04-14T00:00:00"/>
    <s v="6301705"/>
    <m/>
    <m/>
    <n v="1"/>
  </r>
  <r>
    <x v="0"/>
    <s v="3002388349"/>
    <s v="1005583"/>
    <s v="105515018"/>
    <s v="1827305"/>
    <s v="008"/>
    <d v="2009-07-16T00:00:00"/>
    <s v="4273397"/>
    <m/>
    <m/>
    <s v=""/>
  </r>
  <r>
    <x v="0"/>
    <s v="3002486378"/>
    <s v="896118"/>
    <s v="105515018"/>
    <s v="1827305"/>
    <s v="008"/>
    <d v="2006-03-06T00:00:00"/>
    <s v="4247015"/>
    <m/>
    <m/>
    <s v=""/>
  </r>
  <r>
    <x v="0"/>
    <s v="3002526991"/>
    <s v="1010202"/>
    <s v="105515018"/>
    <s v="1827300"/>
    <s v="008"/>
    <d v="2010-03-26T00:00:00"/>
    <s v="4345151"/>
    <m/>
    <m/>
    <s v=""/>
  </r>
  <r>
    <x v="0"/>
    <s v="3002526993"/>
    <s v="1010203"/>
    <s v="105515018"/>
    <s v="1827300"/>
    <s v="008"/>
    <d v="2010-04-14T00:00:00"/>
    <s v="4347624"/>
    <m/>
    <m/>
    <s v=""/>
  </r>
  <r>
    <x v="0"/>
    <s v="3002589112"/>
    <s v="750689"/>
    <s v="105515018"/>
    <s v="1827305"/>
    <s v="008"/>
    <d v="2010-09-29T00:00:00"/>
    <s v="4337088"/>
    <m/>
    <m/>
    <s v=""/>
  </r>
  <r>
    <x v="0"/>
    <s v="3002683389"/>
    <s v="1025125"/>
    <s v="105515018"/>
    <s v="1827300"/>
    <s v="008"/>
    <d v="2011-03-14T00:00:00"/>
    <s v="4374314"/>
    <m/>
    <m/>
    <s v=""/>
  </r>
  <r>
    <x v="0"/>
    <s v="3002683395"/>
    <s v="755210"/>
    <s v="105515018"/>
    <s v="1827305"/>
    <s v="008"/>
    <d v="2004-10-12T00:00:00"/>
    <s v="4088846"/>
    <m/>
    <m/>
    <s v=""/>
  </r>
  <r>
    <x v="0"/>
    <s v="3002683399"/>
    <s v="755211"/>
    <s v="105515018"/>
    <s v="1827305"/>
    <s v="008"/>
    <d v="2004-10-11T00:00:00"/>
    <s v="4088849"/>
    <m/>
    <m/>
    <s v=""/>
  </r>
  <r>
    <x v="0"/>
    <s v="3002683802"/>
    <s v="755212"/>
    <s v="105515018"/>
    <s v="1827305"/>
    <s v="008"/>
    <d v="2004-10-11T00:00:00"/>
    <s v="4088850"/>
    <m/>
    <m/>
    <s v=""/>
  </r>
  <r>
    <x v="0"/>
    <s v="3002683804"/>
    <s v="755213"/>
    <s v="105515018"/>
    <s v="1827305"/>
    <s v="008"/>
    <d v="2004-10-13T00:00:00"/>
    <s v="4088845"/>
    <m/>
    <m/>
    <s v=""/>
  </r>
  <r>
    <x v="0"/>
    <s v="3002683807"/>
    <s v="755214"/>
    <s v="105515018"/>
    <s v="1827305"/>
    <s v="008"/>
    <d v="2004-10-13T00:00:00"/>
    <s v="4088855"/>
    <m/>
    <m/>
    <s v=""/>
  </r>
  <r>
    <x v="0"/>
    <s v="3002683809"/>
    <s v="755215"/>
    <s v="105515018"/>
    <s v="1827305"/>
    <s v="008"/>
    <d v="2004-10-12T00:00:00"/>
    <s v="4088848"/>
    <m/>
    <m/>
    <s v=""/>
  </r>
  <r>
    <x v="0"/>
    <s v="3002683810"/>
    <s v="755216"/>
    <s v="105515018"/>
    <s v="1827305"/>
    <s v="008"/>
    <d v="2004-10-11T00:00:00"/>
    <s v="4088854"/>
    <m/>
    <m/>
    <s v=""/>
  </r>
  <r>
    <x v="0"/>
    <s v="3002683814"/>
    <s v="755217"/>
    <s v="105515018"/>
    <s v="1827305"/>
    <s v="008"/>
    <d v="2004-10-11T00:00:00"/>
    <s v="4088847"/>
    <m/>
    <m/>
    <s v=""/>
  </r>
  <r>
    <x v="0"/>
    <s v="3002683823"/>
    <s v="852735"/>
    <s v="105515018"/>
    <s v="1827305"/>
    <s v="008"/>
    <d v="2016-04-13T00:00:00"/>
    <s v="6301713"/>
    <m/>
    <m/>
    <n v="1"/>
  </r>
  <r>
    <x v="0"/>
    <s v="3002683824"/>
    <s v="751315"/>
    <s v="105515018"/>
    <s v="1827305"/>
    <s v="008"/>
    <d v="2016-04-12T00:00:00"/>
    <s v="6246568"/>
    <m/>
    <m/>
    <n v="1"/>
  </r>
  <r>
    <x v="0"/>
    <s v="3002683827"/>
    <s v="787296"/>
    <s v="105515018"/>
    <s v="1827305"/>
    <s v="008"/>
    <d v="2016-04-12T00:00:00"/>
    <s v="6301676"/>
    <m/>
    <m/>
    <n v="1"/>
  </r>
  <r>
    <x v="0"/>
    <s v="3002683828"/>
    <s v="841247"/>
    <s v="105515018"/>
    <s v="1827305"/>
    <s v="008"/>
    <d v="2016-04-12T00:00:00"/>
    <s v="6301677"/>
    <m/>
    <m/>
    <n v="1"/>
  </r>
  <r>
    <x v="0"/>
    <s v="3002683829"/>
    <s v="785770"/>
    <s v="105515018"/>
    <s v="1827305"/>
    <s v="008"/>
    <d v="2016-04-19T00:00:00"/>
    <s v="6301875"/>
    <m/>
    <m/>
    <n v="1"/>
  </r>
  <r>
    <x v="0"/>
    <s v="3002683830"/>
    <s v="858333"/>
    <s v="105515018"/>
    <s v="1827305"/>
    <s v="008"/>
    <d v="2004-12-21T00:00:00"/>
    <s v="4088955"/>
    <m/>
    <m/>
    <s v=""/>
  </r>
  <r>
    <x v="0"/>
    <s v="3002683832"/>
    <s v="869416"/>
    <s v="105515018"/>
    <s v="1827300"/>
    <s v="008"/>
    <d v="2005-06-20T00:00:00"/>
    <s v="4089101"/>
    <m/>
    <m/>
    <s v=""/>
  </r>
  <r>
    <x v="0"/>
    <s v="3002683833"/>
    <s v="1001980"/>
    <s v="105515018"/>
    <s v="1827305"/>
    <s v="008"/>
    <d v="2009-09-16T00:00:00"/>
    <s v="4327341"/>
    <m/>
    <m/>
    <s v=""/>
  </r>
  <r>
    <x v="0"/>
    <s v="3002773997"/>
    <s v="987815"/>
    <s v="105515018"/>
    <s v="1827300"/>
    <s v="008"/>
    <d v="2016-04-19T00:00:00"/>
    <s v="6322462"/>
    <m/>
    <m/>
    <n v="1"/>
  </r>
  <r>
    <x v="0"/>
    <s v="3002825105"/>
    <s v="1024073"/>
    <s v="105515018"/>
    <s v="1827300"/>
    <s v="008"/>
    <d v="2010-09-21T00:00:00"/>
    <s v="4347684"/>
    <m/>
    <m/>
    <s v=""/>
  </r>
  <r>
    <x v="0"/>
    <s v="3002825106"/>
    <s v="1024074"/>
    <s v="105515018"/>
    <s v="1827300"/>
    <s v="008"/>
    <d v="2010-09-21T00:00:00"/>
    <s v="4347683"/>
    <m/>
    <m/>
    <s v=""/>
  </r>
  <r>
    <x v="0"/>
    <s v="3002856825"/>
    <s v="1031585"/>
    <s v="105515018"/>
    <s v="1827300"/>
    <s v="008"/>
    <d v="2011-08-31T00:00:00"/>
    <s v="4089721"/>
    <m/>
    <m/>
    <s v=""/>
  </r>
  <r>
    <x v="0"/>
    <s v="3002856828"/>
    <s v="1031586"/>
    <s v="105515018"/>
    <s v="1827300"/>
    <s v="008"/>
    <d v="2011-08-25T00:00:00"/>
    <s v="4373925"/>
    <m/>
    <m/>
    <s v=""/>
  </r>
  <r>
    <x v="0"/>
    <s v="3002856829"/>
    <s v="1031451"/>
    <s v="105515018"/>
    <s v="1827300"/>
    <s v="008"/>
    <d v="2011-11-14T00:00:00"/>
    <s v="4374176"/>
    <m/>
    <m/>
    <s v=""/>
  </r>
  <r>
    <x v="0"/>
    <s v="3002856830"/>
    <s v="1040204"/>
    <s v="105515018"/>
    <s v="1827300"/>
    <s v="008"/>
    <d v="2012-01-19T00:00:00"/>
    <s v="4383022"/>
    <m/>
    <m/>
    <s v=""/>
  </r>
  <r>
    <x v="0"/>
    <s v="3002857331"/>
    <s v="1042652"/>
    <s v="105515018"/>
    <s v="1827300"/>
    <s v="008"/>
    <d v="2012-02-06T00:00:00"/>
    <s v="4367467"/>
    <m/>
    <m/>
    <s v=""/>
  </r>
  <r>
    <x v="0"/>
    <s v="3002884779"/>
    <s v="1044068"/>
    <s v="105515018"/>
    <s v="1827300"/>
    <s v="008"/>
    <d v="2012-02-15T00:00:00"/>
    <s v="4382983"/>
    <m/>
    <m/>
    <s v=""/>
  </r>
  <r>
    <x v="0"/>
    <s v="3002897266"/>
    <s v="1008294"/>
    <s v="105515018"/>
    <s v="1827300"/>
    <s v="008"/>
    <d v="2010-03-29T00:00:00"/>
    <s v="4336831"/>
    <m/>
    <m/>
    <s v=""/>
  </r>
  <r>
    <x v="0"/>
    <s v="3002897267"/>
    <s v="1008296"/>
    <s v="105515018"/>
    <s v="1827300"/>
    <s v="008"/>
    <d v="2010-03-04T00:00:00"/>
    <s v="4327681"/>
    <m/>
    <m/>
    <s v=""/>
  </r>
  <r>
    <x v="0"/>
    <s v="3002897268"/>
    <s v="1008297"/>
    <s v="105515018"/>
    <s v="1827300"/>
    <s v="008"/>
    <d v="2010-04-08T00:00:00"/>
    <s v="4327722"/>
    <m/>
    <m/>
    <s v=""/>
  </r>
  <r>
    <x v="0"/>
    <s v="3002897270"/>
    <s v="1008299"/>
    <s v="105515018"/>
    <s v="1827300"/>
    <s v="008"/>
    <d v="2010-04-08T00:00:00"/>
    <s v="4327308"/>
    <m/>
    <m/>
    <s v=""/>
  </r>
  <r>
    <x v="0"/>
    <s v="3002897271"/>
    <s v="1008295"/>
    <s v="105515018"/>
    <s v="1827300"/>
    <s v="008"/>
    <d v="2010-03-04T00:00:00"/>
    <s v="4327679"/>
    <m/>
    <m/>
    <s v=""/>
  </r>
  <r>
    <x v="0"/>
    <s v="3002897273"/>
    <s v="1008298"/>
    <s v="105515018"/>
    <s v="1827300"/>
    <s v="008"/>
    <d v="2010-03-17T00:00:00"/>
    <s v="4327583"/>
    <m/>
    <m/>
    <s v=""/>
  </r>
  <r>
    <x v="0"/>
    <s v="3002897275"/>
    <s v="1011958"/>
    <s v="105515018"/>
    <s v="1827300"/>
    <s v="008"/>
    <d v="2010-03-31T00:00:00"/>
    <s v="4327727"/>
    <m/>
    <m/>
    <s v=""/>
  </r>
  <r>
    <x v="0"/>
    <s v="3002897281"/>
    <s v="1008293"/>
    <s v="105515018"/>
    <s v="1827300"/>
    <s v="008"/>
    <d v="2010-03-04T00:00:00"/>
    <s v="4327678"/>
    <m/>
    <m/>
    <s v=""/>
  </r>
  <r>
    <x v="0"/>
    <s v="3002897283"/>
    <s v="1008300"/>
    <s v="105515018"/>
    <s v="1827300"/>
    <s v="008"/>
    <d v="2012-02-03T00:00:00"/>
    <s v="4273353"/>
    <m/>
    <m/>
    <s v=""/>
  </r>
  <r>
    <x v="0"/>
    <s v="3002897285"/>
    <s v="1004378"/>
    <s v="105515018"/>
    <s v="1827300"/>
    <s v="008"/>
    <d v="2010-03-29T00:00:00"/>
    <s v="4336835"/>
    <m/>
    <m/>
    <s v=""/>
  </r>
  <r>
    <x v="0"/>
    <s v="3002897487"/>
    <s v="1008301"/>
    <s v="105515018"/>
    <s v="1827300"/>
    <s v="008"/>
    <d v="2014-01-15T00:00:00"/>
    <s v="4574166"/>
    <m/>
    <m/>
    <s v=""/>
  </r>
  <r>
    <x v="0"/>
    <s v="3002897488"/>
    <s v="1011956"/>
    <s v="105515018"/>
    <s v="1827300"/>
    <s v="008"/>
    <d v="2010-03-31T00:00:00"/>
    <s v="4327726"/>
    <m/>
    <m/>
    <s v=""/>
  </r>
  <r>
    <x v="0"/>
    <s v="3002897490"/>
    <s v="1011955"/>
    <s v="105515018"/>
    <s v="1827300"/>
    <s v="008"/>
    <d v="2010-03-31T00:00:00"/>
    <s v="4327728"/>
    <m/>
    <m/>
    <s v=""/>
  </r>
  <r>
    <x v="0"/>
    <s v="3002897491"/>
    <s v="1011957"/>
    <s v="105515018"/>
    <s v="1827300"/>
    <s v="008"/>
    <d v="2010-03-31T00:00:00"/>
    <s v="4336813"/>
    <m/>
    <m/>
    <s v=""/>
  </r>
  <r>
    <x v="0"/>
    <s v="3002897493"/>
    <s v="1008304"/>
    <s v="105515018"/>
    <s v="1827300"/>
    <s v="008"/>
    <d v="2014-01-10T00:00:00"/>
    <s v="4574164"/>
    <m/>
    <m/>
    <s v=""/>
  </r>
  <r>
    <x v="0"/>
    <s v="3002897495"/>
    <s v="1012189"/>
    <s v="105515018"/>
    <s v="1827300"/>
    <s v="008"/>
    <d v="2010-04-20T00:00:00"/>
    <s v="4327261"/>
    <m/>
    <m/>
    <s v=""/>
  </r>
  <r>
    <x v="0"/>
    <s v="3002897498"/>
    <s v="1008305"/>
    <s v="105515018"/>
    <s v="1827300"/>
    <s v="008"/>
    <d v="2010-04-20T00:00:00"/>
    <s v="4327372"/>
    <m/>
    <m/>
    <s v=""/>
  </r>
  <r>
    <x v="0"/>
    <s v="3002897499"/>
    <s v="1008307"/>
    <s v="105515018"/>
    <s v="1827300"/>
    <s v="008"/>
    <d v="2010-12-06T00:00:00"/>
    <s v="4337297"/>
    <m/>
    <m/>
    <s v=""/>
  </r>
  <r>
    <x v="0"/>
    <s v="3002897705"/>
    <s v="1008302"/>
    <s v="105515018"/>
    <s v="1827300"/>
    <s v="008"/>
    <d v="2014-01-15T00:00:00"/>
    <s v="4574222"/>
    <m/>
    <m/>
    <s v=""/>
  </r>
  <r>
    <x v="0"/>
    <s v="3002897801"/>
    <s v="1008308"/>
    <s v="105515018"/>
    <s v="1827300"/>
    <s v="008"/>
    <d v="2010-03-11T00:00:00"/>
    <s v="4327675"/>
    <m/>
    <m/>
    <s v=""/>
  </r>
  <r>
    <x v="0"/>
    <s v="3002897803"/>
    <s v="1012188"/>
    <s v="105515018"/>
    <s v="1827300"/>
    <s v="008"/>
    <d v="2010-03-11T00:00:00"/>
    <s v="4327676"/>
    <m/>
    <m/>
    <s v=""/>
  </r>
  <r>
    <x v="0"/>
    <s v="3002897804"/>
    <s v="1008306"/>
    <s v="105515018"/>
    <s v="1827300"/>
    <s v="008"/>
    <d v="2016-03-01T00:00:00"/>
    <s v="4596535"/>
    <m/>
    <m/>
    <s v=""/>
  </r>
  <r>
    <x v="0"/>
    <s v="3002897805"/>
    <s v="1019056"/>
    <s v="105515018"/>
    <s v="1827300"/>
    <s v="008"/>
    <d v="2010-08-04T00:00:00"/>
    <s v="4327582"/>
    <m/>
    <m/>
    <s v=""/>
  </r>
  <r>
    <x v="0"/>
    <s v="3002997336"/>
    <s v="1047855"/>
    <s v="105515018"/>
    <s v="1827300"/>
    <s v="008"/>
    <d v="2012-11-14T00:00:00"/>
    <s v="4416104"/>
    <m/>
    <m/>
    <s v=""/>
  </r>
  <r>
    <x v="0"/>
    <s v="3003040085"/>
    <s v="1047828"/>
    <s v="105515018"/>
    <s v="1827300"/>
    <s v="008"/>
    <d v="2013-01-14T00:00:00"/>
    <s v="4416236"/>
    <m/>
    <m/>
    <s v=""/>
  </r>
  <r>
    <x v="0"/>
    <s v="3003067489"/>
    <s v="1061726"/>
    <s v="105515018"/>
    <s v="1827300"/>
    <s v="008"/>
    <d v="2013-04-09T00:00:00"/>
    <s v="4409390"/>
    <m/>
    <m/>
    <s v=""/>
  </r>
  <r>
    <x v="0"/>
    <s v="3003075025"/>
    <s v="1037854"/>
    <s v="105515018"/>
    <s v="1827300"/>
    <s v="008"/>
    <d v="2012-07-16T00:00:00"/>
    <s v="4384882"/>
    <m/>
    <m/>
    <s v=""/>
  </r>
  <r>
    <x v="0"/>
    <s v="3003075028"/>
    <s v="1037855"/>
    <s v="105515018"/>
    <s v="1827300"/>
    <s v="008"/>
    <d v="2012-07-16T00:00:00"/>
    <s v="4408762"/>
    <m/>
    <m/>
    <s v=""/>
  </r>
  <r>
    <x v="0"/>
    <s v="3003075030"/>
    <s v="1037924"/>
    <s v="105515018"/>
    <s v="1827300"/>
    <s v="008"/>
    <d v="2012-08-14T00:00:00"/>
    <s v="4408699"/>
    <m/>
    <m/>
    <s v=""/>
  </r>
  <r>
    <x v="0"/>
    <s v="3003075031"/>
    <s v="1037925"/>
    <s v="105515018"/>
    <s v="1827300"/>
    <s v="008"/>
    <d v="2013-11-06T00:00:00"/>
    <s v="4562254"/>
    <m/>
    <m/>
    <s v=""/>
  </r>
  <r>
    <x v="1"/>
    <s v="3003239271"/>
    <s v="610791"/>
    <s v="106814471"/>
    <s v="1078600"/>
    <s v="000"/>
    <d v="1998-07-14T00:00:00"/>
    <s v="1727612"/>
    <m/>
    <m/>
    <n v="1"/>
  </r>
  <r>
    <x v="1"/>
    <s v="3003239272"/>
    <s v="610814"/>
    <s v="106814471"/>
    <s v="1028800"/>
    <s v="001"/>
    <d v="1997-08-07T00:00:00"/>
    <s v="1009303"/>
    <m/>
    <m/>
    <n v="1"/>
  </r>
  <r>
    <x v="1"/>
    <s v="3003239273"/>
    <s v="610841"/>
    <s v="106814471"/>
    <s v="1028600"/>
    <s v="005"/>
    <d v="1998-07-08T00:00:00"/>
    <s v="1029979"/>
    <m/>
    <m/>
    <s v=""/>
  </r>
  <r>
    <x v="1"/>
    <s v="3003239274"/>
    <s v="611117"/>
    <s v="106814471"/>
    <s v="1078700"/>
    <s v="000"/>
    <d v="1993-07-06T00:00:00"/>
    <s v="1005934"/>
    <m/>
    <m/>
    <n v="1"/>
  </r>
  <r>
    <x v="1"/>
    <s v="3003239275"/>
    <s v="611143"/>
    <s v="106814471"/>
    <s v="1078700"/>
    <s v="000"/>
    <d v="1991-04-29T00:00:00"/>
    <s v="1008189"/>
    <m/>
    <m/>
    <n v="1"/>
  </r>
  <r>
    <x v="1"/>
    <s v="3003239276"/>
    <s v="611341"/>
    <s v="106814471"/>
    <s v="1078700"/>
    <s v="000"/>
    <d v="1996-10-01T00:00:00"/>
    <s v="1990909"/>
    <m/>
    <m/>
    <n v="1"/>
  </r>
  <r>
    <x v="1"/>
    <s v="3003239277"/>
    <s v="611374"/>
    <s v="106814471"/>
    <s v="1028700"/>
    <s v="001"/>
    <d v="2003-02-10T00:00:00"/>
    <s v="1016326"/>
    <m/>
    <m/>
    <s v=""/>
  </r>
  <r>
    <x v="1"/>
    <s v="3003239278"/>
    <s v="618755"/>
    <s v="106814471"/>
    <s v="1078800"/>
    <s v="000"/>
    <d v="2005-10-05T00:00:00"/>
    <s v="3010153"/>
    <m/>
    <m/>
    <n v="1"/>
  </r>
  <r>
    <x v="1"/>
    <s v="3003239279"/>
    <s v="610760"/>
    <s v="106814471"/>
    <s v="1078700"/>
    <s v="000"/>
    <d v="1994-06-17T00:00:00"/>
    <s v="1992137"/>
    <m/>
    <m/>
    <n v="1"/>
  </r>
  <r>
    <x v="1"/>
    <s v="3003239280"/>
    <s v="610768"/>
    <s v="106814471"/>
    <s v="1078700"/>
    <s v="000"/>
    <d v="1994-06-22T00:00:00"/>
    <s v="1991114"/>
    <m/>
    <m/>
    <n v="1"/>
  </r>
  <r>
    <x v="1"/>
    <s v="3003239281"/>
    <s v="609692"/>
    <s v="106814472"/>
    <s v="1078900"/>
    <s v="000"/>
    <d v="2008-05-29T00:00:00"/>
    <s v="3047655"/>
    <m/>
    <m/>
    <n v="1"/>
  </r>
  <r>
    <x v="1"/>
    <s v="3003239282"/>
    <s v="610856"/>
    <s v="106814472"/>
    <s v="1028600"/>
    <s v="005"/>
    <d v="1998-07-21T00:00:00"/>
    <s v="1029931"/>
    <m/>
    <m/>
    <s v=""/>
  </r>
  <r>
    <x v="1"/>
    <s v="3003239283"/>
    <s v="611189"/>
    <s v="106814472"/>
    <s v="1078900"/>
    <s v="000"/>
    <d v="2004-08-19T00:00:00"/>
    <s v="3005537"/>
    <m/>
    <m/>
    <n v="1"/>
  </r>
  <r>
    <x v="1"/>
    <s v="3003239284"/>
    <s v="611200"/>
    <s v="106814472"/>
    <s v="1078900"/>
    <s v="000"/>
    <d v="1995-05-10T00:00:00"/>
    <s v="1014095"/>
    <m/>
    <m/>
    <n v="1"/>
  </r>
  <r>
    <x v="1"/>
    <s v="3003239285"/>
    <s v="611708"/>
    <s v="106814472"/>
    <s v="1078800"/>
    <s v="000"/>
    <d v="1996-02-08T00:00:00"/>
    <s v="1990877"/>
    <m/>
    <m/>
    <n v="1"/>
  </r>
  <r>
    <x v="1"/>
    <s v="3003239286"/>
    <s v="904208"/>
    <s v="106814472"/>
    <s v="1078900"/>
    <s v="000"/>
    <d v="2006-09-14T00:00:00"/>
    <s v="3021034"/>
    <m/>
    <m/>
    <n v="1"/>
  </r>
  <r>
    <x v="1"/>
    <s v="3003239287"/>
    <s v="904207"/>
    <s v="106814472"/>
    <s v="1078900"/>
    <s v="000"/>
    <d v="2006-09-14T00:00:00"/>
    <s v="3021035"/>
    <m/>
    <m/>
    <n v="1"/>
  </r>
  <r>
    <x v="1"/>
    <s v="3003239288"/>
    <s v="1006265"/>
    <s v="106814472"/>
    <s v="1078800"/>
    <s v="000"/>
    <d v="2010-01-20T00:00:00"/>
    <s v="3049065"/>
    <m/>
    <m/>
    <n v="1"/>
  </r>
  <r>
    <x v="1"/>
    <s v="3003239289"/>
    <s v="1020938"/>
    <s v="106814472"/>
    <s v="1078900"/>
    <s v="000"/>
    <d v="2010-06-24T00:00:00"/>
    <s v="3046898"/>
    <m/>
    <m/>
    <n v="1"/>
  </r>
  <r>
    <x v="1"/>
    <s v="3003239290"/>
    <s v="610847"/>
    <s v="106814472"/>
    <s v="1078600"/>
    <s v="000"/>
    <d v="1994-08-31T00:00:00"/>
    <s v="1990812"/>
    <m/>
    <m/>
    <n v="1"/>
  </r>
  <r>
    <x v="1"/>
    <s v="3003239291"/>
    <s v="610852"/>
    <s v="106814472"/>
    <s v="1078600"/>
    <s v="000"/>
    <d v="2012-09-11T00:00:00"/>
    <s v="3054643"/>
    <m/>
    <m/>
    <n v="1"/>
  </r>
  <r>
    <x v="1"/>
    <s v="3003239292"/>
    <s v="611703"/>
    <s v="106814472"/>
    <s v="1028800"/>
    <s v="001"/>
    <d v="1997-05-06T00:00:00"/>
    <s v="1030669"/>
    <m/>
    <m/>
    <s v=""/>
  </r>
  <r>
    <x v="1"/>
    <s v="3003239293"/>
    <s v="904209"/>
    <s v="106814472"/>
    <s v="1078900"/>
    <s v="000"/>
    <d v="2010-06-10T00:00:00"/>
    <s v="3049123"/>
    <m/>
    <m/>
    <n v="1"/>
  </r>
  <r>
    <x v="1"/>
    <s v="3003239294"/>
    <s v="611173"/>
    <s v="106814472"/>
    <s v="1028900"/>
    <s v="003"/>
    <d v="2009-07-08T00:00:00"/>
    <s v="1001437"/>
    <s v="1999503"/>
    <m/>
    <s v=""/>
  </r>
  <r>
    <x v="1"/>
    <s v="3003239295"/>
    <s v="610693"/>
    <s v="106814472"/>
    <s v="1078600"/>
    <s v="000"/>
    <d v="2012-01-18T00:00:00"/>
    <s v="3054593"/>
    <m/>
    <m/>
    <n v="1"/>
  </r>
  <r>
    <x v="1"/>
    <s v="3003239296"/>
    <s v="610744"/>
    <s v="106814472"/>
    <s v="1078700"/>
    <s v="000"/>
    <d v="1997-08-28T00:00:00"/>
    <s v="1901304"/>
    <m/>
    <m/>
    <n v="1"/>
  </r>
  <r>
    <x v="1"/>
    <s v="3003239297"/>
    <s v="757004"/>
    <s v="106813882"/>
    <s v="1078700"/>
    <s v="000"/>
    <d v="2015-09-03T00:00:00"/>
    <s v="6207385"/>
    <m/>
    <m/>
    <n v="1"/>
  </r>
  <r>
    <x v="1"/>
    <s v="3003239298"/>
    <s v="762874"/>
    <s v="106813882"/>
    <s v="1078800"/>
    <s v="000"/>
    <d v="2015-09-02T00:00:00"/>
    <s v="6207438"/>
    <m/>
    <m/>
    <n v="1"/>
  </r>
  <r>
    <x v="1"/>
    <s v="3003239299"/>
    <s v="764093"/>
    <s v="106813882"/>
    <s v="1078600"/>
    <s v="000"/>
    <d v="2015-08-26T00:00:00"/>
    <s v="6209115"/>
    <m/>
    <m/>
    <n v="1"/>
  </r>
  <r>
    <x v="1"/>
    <s v="3003250354"/>
    <s v="750687"/>
    <s v="106813882"/>
    <s v="1827305"/>
    <s v="008"/>
    <d v="2012-10-17T00:00:00"/>
    <s v="4409301"/>
    <m/>
    <m/>
    <s v=""/>
  </r>
  <r>
    <x v="1"/>
    <s v="3003250355"/>
    <s v="756996"/>
    <s v="106813882"/>
    <s v="1078700"/>
    <s v="000"/>
    <d v="2015-10-12T00:00:00"/>
    <s v="6207767"/>
    <m/>
    <m/>
    <n v="1"/>
  </r>
  <r>
    <x v="1"/>
    <s v="3003250356"/>
    <s v="608585"/>
    <s v="106814193"/>
    <s v="1078500"/>
    <s v="000"/>
    <d v="1993-09-16T00:00:00"/>
    <s v="1005339"/>
    <m/>
    <m/>
    <n v="1"/>
  </r>
  <r>
    <x v="1"/>
    <s v="3003250357"/>
    <s v="612932"/>
    <s v="106814193"/>
    <s v="1028500"/>
    <s v="004"/>
    <d v="1998-11-24T00:00:00"/>
    <s v="1016980"/>
    <m/>
    <m/>
    <n v="1"/>
  </r>
  <r>
    <x v="1"/>
    <s v="3003250358"/>
    <s v="743543"/>
    <s v="106814193"/>
    <s v="1078800"/>
    <s v="000"/>
    <d v="2003-09-03T00:00:00"/>
    <s v="1000349"/>
    <m/>
    <m/>
    <n v="1"/>
  </r>
  <r>
    <x v="1"/>
    <s v="3003250359"/>
    <s v="609879"/>
    <s v="106814193"/>
    <s v="1078800"/>
    <s v="000"/>
    <d v="2006-04-04T00:00:00"/>
    <s v="1012975"/>
    <m/>
    <m/>
    <n v="1"/>
  </r>
  <r>
    <x v="1"/>
    <s v="3003250360"/>
    <s v="611211"/>
    <s v="106814193"/>
    <s v="1078900"/>
    <s v="000"/>
    <d v="2012-05-22T00:00:00"/>
    <s v="3081859"/>
    <m/>
    <m/>
    <n v="1"/>
  </r>
  <r>
    <x v="1"/>
    <s v="3003250361"/>
    <s v="614257"/>
    <s v="106814193"/>
    <s v="1078600"/>
    <s v="000"/>
    <d v="1996-10-23T00:00:00"/>
    <s v="1002226"/>
    <m/>
    <m/>
    <n v="1"/>
  </r>
  <r>
    <x v="1"/>
    <s v="3003250362"/>
    <s v="609673"/>
    <s v="106814194"/>
    <s v="1028900"/>
    <s v="003"/>
    <d v="1996-04-30T00:00:00"/>
    <s v="1009175"/>
    <m/>
    <m/>
    <s v=""/>
  </r>
  <r>
    <x v="1"/>
    <s v="3003250363"/>
    <s v="609685"/>
    <s v="106814194"/>
    <s v="1078500"/>
    <s v="000"/>
    <d v="1989-04-20T00:00:00"/>
    <s v="1014896"/>
    <m/>
    <m/>
    <n v="1"/>
  </r>
  <r>
    <x v="1"/>
    <s v="3003250364"/>
    <s v="609887"/>
    <s v="106814194"/>
    <s v="1078800"/>
    <s v="000"/>
    <d v="1995-07-19T00:00:00"/>
    <s v="1003900"/>
    <m/>
    <m/>
    <n v="1"/>
  </r>
  <r>
    <x v="1"/>
    <s v="3003250365"/>
    <s v="609894"/>
    <s v="106814194"/>
    <s v="1028800"/>
    <s v="001"/>
    <d v="1995-07-19T00:00:00"/>
    <s v="1016217"/>
    <m/>
    <m/>
    <n v="1"/>
  </r>
  <r>
    <x v="1"/>
    <s v="3003250366"/>
    <s v="611087"/>
    <s v="106814194"/>
    <s v="1078700"/>
    <s v="000"/>
    <d v="2000-12-03T00:00:00"/>
    <s v="1995245"/>
    <m/>
    <m/>
    <n v="1"/>
  </r>
  <r>
    <x v="1"/>
    <s v="3003250367"/>
    <s v="618815"/>
    <s v="106814194"/>
    <s v="1028600"/>
    <s v="005"/>
    <d v="1999-08-05T00:00:00"/>
    <s v="1004664"/>
    <m/>
    <m/>
    <s v=""/>
  </r>
  <r>
    <x v="1"/>
    <s v="3003250368"/>
    <s v="1048747"/>
    <s v="106814194"/>
    <s v="1078900"/>
    <s v="000"/>
    <d v="2012-11-27T00:00:00"/>
    <s v="3081833"/>
    <s v="6207267"/>
    <m/>
    <n v="1"/>
  </r>
  <r>
    <x v="1"/>
    <s v="3003250369"/>
    <s v="608683"/>
    <s v="106814195"/>
    <s v="1028800"/>
    <s v="001"/>
    <d v="1998-07-14T00:00:00"/>
    <s v="1018150"/>
    <s v="1018241"/>
    <m/>
    <n v="1"/>
  </r>
  <r>
    <x v="1"/>
    <s v="3003250370"/>
    <s v="610226"/>
    <s v="106814195"/>
    <s v="1028900"/>
    <s v="003"/>
    <d v="2000-10-12T00:00:00"/>
    <s v="1935579"/>
    <m/>
    <m/>
    <n v="1"/>
  </r>
  <r>
    <x v="1"/>
    <s v="3003250371"/>
    <s v="610244"/>
    <s v="106814195"/>
    <s v="1078900"/>
    <s v="000"/>
    <d v="1995-10-25T00:00:00"/>
    <s v="1991164"/>
    <m/>
    <m/>
    <n v="1"/>
  </r>
  <r>
    <x v="1"/>
    <s v="3003250372"/>
    <s v="610540"/>
    <s v="106814195"/>
    <s v="1028700"/>
    <s v="001"/>
    <d v="1993-04-28T00:00:00"/>
    <s v="1007429"/>
    <s v="1033699"/>
    <m/>
    <s v=""/>
  </r>
  <r>
    <x v="1"/>
    <s v="3003250373"/>
    <s v="610639"/>
    <s v="106814195"/>
    <s v="1078700"/>
    <s v="000"/>
    <d v="1974-05-15T00:00:00"/>
    <s v="1150008"/>
    <m/>
    <m/>
    <n v="1"/>
  </r>
  <r>
    <x v="1"/>
    <s v="3003250374"/>
    <s v="610805"/>
    <s v="106814195"/>
    <s v="1078600"/>
    <s v="000"/>
    <d v="1990-11-15T00:00:00"/>
    <s v="1006014"/>
    <m/>
    <m/>
    <n v="1"/>
  </r>
  <r>
    <x v="1"/>
    <s v="3003250375"/>
    <s v="610924"/>
    <s v="106814195"/>
    <s v="1028600"/>
    <s v="005"/>
    <d v="1995-11-09T00:00:00"/>
    <s v="1009820"/>
    <m/>
    <m/>
    <n v="1"/>
  </r>
  <r>
    <x v="1"/>
    <s v="3003250376"/>
    <s v="992738"/>
    <s v="106814195"/>
    <s v="1078600"/>
    <s v="000"/>
    <d v="2009-03-18T00:00:00"/>
    <s v="3046782"/>
    <m/>
    <m/>
    <n v="1"/>
  </r>
  <r>
    <x v="1"/>
    <s v="3003250377"/>
    <s v="1028872"/>
    <s v="106814195"/>
    <s v="1078900"/>
    <s v="000"/>
    <d v="2011-03-04T00:00:00"/>
    <s v="1014083"/>
    <m/>
    <m/>
    <n v="1"/>
  </r>
  <r>
    <x v="1"/>
    <s v="3003250378"/>
    <s v="610460"/>
    <s v="106814196"/>
    <s v="1028500"/>
    <s v="004"/>
    <d v="1995-08-22T00:00:00"/>
    <s v="1009842"/>
    <m/>
    <m/>
    <n v="1"/>
  </r>
  <r>
    <x v="1"/>
    <s v="3003250379"/>
    <s v="610991"/>
    <s v="106814196"/>
    <s v="1028600"/>
    <s v="005"/>
    <d v="1989-07-21T00:00:00"/>
    <s v="1014123"/>
    <m/>
    <m/>
    <s v=""/>
  </r>
  <r>
    <x v="1"/>
    <s v="3003250380"/>
    <s v="611000"/>
    <s v="106814196"/>
    <s v="1078600"/>
    <s v="000"/>
    <d v="1975-01-07T00:00:00"/>
    <s v="1001041"/>
    <s v="1001042"/>
    <m/>
    <n v="1"/>
  </r>
  <r>
    <x v="1"/>
    <s v="3003250381"/>
    <s v="611676"/>
    <s v="106814196"/>
    <s v="1078700"/>
    <s v="000"/>
    <d v="1996-11-18T00:00:00"/>
    <s v="1004126"/>
    <m/>
    <m/>
    <n v="1"/>
  </r>
  <r>
    <x v="1"/>
    <s v="3003250382"/>
    <s v="611165"/>
    <s v="106814196"/>
    <s v="1078700"/>
    <s v="000"/>
    <d v="2011-06-16T00:00:00"/>
    <s v="1000554"/>
    <m/>
    <m/>
    <n v="1"/>
  </r>
  <r>
    <x v="1"/>
    <s v="3003250383"/>
    <s v="611298"/>
    <s v="106814196"/>
    <s v="1078700"/>
    <s v="000"/>
    <d v="1994-12-07T00:00:00"/>
    <s v="1013998"/>
    <m/>
    <m/>
    <n v="1"/>
  </r>
  <r>
    <x v="1"/>
    <s v="3003250384"/>
    <s v="611310"/>
    <s v="106814196"/>
    <s v="1028700"/>
    <s v="001"/>
    <d v="1998-03-11T00:00:00"/>
    <s v="1009358"/>
    <m/>
    <m/>
    <s v=""/>
  </r>
  <r>
    <x v="1"/>
    <s v="3003250385"/>
    <s v="1009553"/>
    <s v="106814196"/>
    <s v="1078900"/>
    <s v="000"/>
    <d v="2010-01-12T00:00:00"/>
    <s v="3037372"/>
    <m/>
    <m/>
    <n v="1"/>
  </r>
  <r>
    <x v="1"/>
    <s v="3003250386"/>
    <s v="1012603"/>
    <s v="106814196"/>
    <s v="1078900"/>
    <s v="000"/>
    <d v="2010-07-15T00:00:00"/>
    <s v="3049215"/>
    <m/>
    <m/>
    <n v="1"/>
  </r>
  <r>
    <x v="1"/>
    <s v="3003250387"/>
    <s v="611403"/>
    <s v="106814196"/>
    <s v="1078900"/>
    <s v="000"/>
    <d v="1997-06-25T00:00:00"/>
    <s v="1016298"/>
    <m/>
    <m/>
    <n v="1"/>
  </r>
  <r>
    <x v="1"/>
    <s v="3003250388"/>
    <s v="611515"/>
    <s v="106814196"/>
    <s v="1078500"/>
    <s v="000"/>
    <d v="2008-05-29T00:00:00"/>
    <s v="1900430"/>
    <m/>
    <m/>
    <n v="1"/>
  </r>
  <r>
    <x v="1"/>
    <s v="3003250389"/>
    <s v="610360"/>
    <s v="106814196"/>
    <s v="1028900"/>
    <s v="003"/>
    <d v="1996-06-06T00:00:00"/>
    <s v="1990066"/>
    <m/>
    <m/>
    <s v=""/>
  </r>
  <r>
    <x v="1"/>
    <s v="3003250390"/>
    <s v="611007"/>
    <s v="106814196"/>
    <s v="1028900"/>
    <s v="003"/>
    <d v="1993-08-31T00:00:00"/>
    <s v="1009253"/>
    <m/>
    <m/>
    <s v=""/>
  </r>
  <r>
    <x v="1"/>
    <s v="3003250391"/>
    <s v="610798"/>
    <s v="106814196"/>
    <s v="1028600"/>
    <s v="005"/>
    <d v="1998-07-06T00:00:00"/>
    <s v="1032272"/>
    <m/>
    <m/>
    <s v=""/>
  </r>
  <r>
    <x v="1"/>
    <s v="3003250394"/>
    <s v="756923"/>
    <s v="106813887"/>
    <s v="1078500"/>
    <s v="000"/>
    <d v="2015-08-27T00:00:00"/>
    <s v="6207842"/>
    <m/>
    <m/>
    <n v="1"/>
  </r>
  <r>
    <x v="1"/>
    <s v="3003250395"/>
    <s v="756924"/>
    <s v="106813887"/>
    <s v="1078500"/>
    <s v="000"/>
    <d v="2015-08-26T00:00:00"/>
    <s v="6207867"/>
    <m/>
    <m/>
    <n v="1"/>
  </r>
  <r>
    <x v="1"/>
    <s v="3003250396"/>
    <s v="756992"/>
    <s v="106813887"/>
    <s v="1078700"/>
    <s v="000"/>
    <d v="2015-09-26T00:00:00"/>
    <s v="6091419"/>
    <m/>
    <m/>
    <n v="1"/>
  </r>
  <r>
    <x v="1"/>
    <s v="3003250397"/>
    <s v="762941"/>
    <s v="106813887"/>
    <s v="1050000"/>
    <s v="000"/>
    <d v="2016-02-05T00:00:00"/>
    <s v="4601814"/>
    <m/>
    <m/>
    <s v=""/>
  </r>
  <r>
    <x v="1"/>
    <s v="3003250398"/>
    <s v="762965"/>
    <s v="106813887"/>
    <s v="1078800"/>
    <s v="000"/>
    <d v="2015-09-03T00:00:00"/>
    <s v="6207382"/>
    <m/>
    <m/>
    <n v="1"/>
  </r>
  <r>
    <x v="1"/>
    <s v="3003250399"/>
    <s v="1048747"/>
    <s v="106813887"/>
    <s v="1078900"/>
    <s v="000"/>
    <d v="2012-11-27T00:00:00"/>
    <s v="3081833"/>
    <s v="6207267"/>
    <m/>
    <n v="1"/>
  </r>
  <r>
    <x v="1"/>
    <s v="3003279600"/>
    <s v="764109"/>
    <s v="106813882"/>
    <s v="1078800"/>
    <s v="000"/>
    <d v="2015-09-03T00:00:00"/>
    <s v="6207400"/>
    <m/>
    <m/>
    <n v="1"/>
  </r>
  <r>
    <x v="1"/>
    <s v="3003279601"/>
    <s v="764111"/>
    <s v="106813882"/>
    <s v="1078600"/>
    <s v="000"/>
    <d v="2015-09-08T00:00:00"/>
    <s v="6207255"/>
    <m/>
    <m/>
    <n v="1"/>
  </r>
  <r>
    <x v="1"/>
    <s v="3003279602"/>
    <s v="764112"/>
    <s v="106813882"/>
    <s v="1078600"/>
    <s v="000"/>
    <d v="2015-08-28T00:00:00"/>
    <s v="6140454"/>
    <m/>
    <m/>
    <n v="1"/>
  </r>
  <r>
    <x v="1"/>
    <s v="3003279603"/>
    <s v="764129"/>
    <s v="106813882"/>
    <s v="1078600"/>
    <s v="000"/>
    <d v="2015-09-01T00:00:00"/>
    <s v="6207249"/>
    <m/>
    <m/>
    <n v="1"/>
  </r>
  <r>
    <x v="1"/>
    <s v="3003279604"/>
    <s v="764087"/>
    <s v="106813882"/>
    <s v="1050000"/>
    <s v="000"/>
    <d v="2007-06-04T00:00:00"/>
    <s v="4090555"/>
    <m/>
    <m/>
    <s v=""/>
  </r>
  <r>
    <x v="1"/>
    <s v="3003279605"/>
    <s v="756997"/>
    <s v="106813882"/>
    <s v="1028700"/>
    <s v="001"/>
    <d v="2015-12-02T00:00:00"/>
    <s v="6210797"/>
    <m/>
    <m/>
    <n v="1"/>
  </r>
  <r>
    <x v="1"/>
    <s v="3003279606"/>
    <s v="762962"/>
    <s v="106813882"/>
    <s v="1078800"/>
    <s v="000"/>
    <d v="2015-09-02T00:00:00"/>
    <s v="6207422"/>
    <m/>
    <m/>
    <n v="1"/>
  </r>
  <r>
    <x v="1"/>
    <s v="3003279607"/>
    <s v="1025508"/>
    <s v="106813882"/>
    <s v="1827305"/>
    <s v="008"/>
    <d v="2011-09-02T00:00:00"/>
    <s v="4375573"/>
    <m/>
    <m/>
    <s v=""/>
  </r>
  <r>
    <x v="1"/>
    <s v="3003279608"/>
    <s v="756999"/>
    <s v="106813882"/>
    <s v="1078700"/>
    <s v="000"/>
    <d v="2015-08-27T00:00:00"/>
    <s v="6208647"/>
    <m/>
    <m/>
    <n v="1"/>
  </r>
  <r>
    <x v="1"/>
    <s v="3003279634"/>
    <s v="989769"/>
    <s v="106813884"/>
    <s v="1827305"/>
    <s v="008"/>
    <d v="2009-06-16T00:00:00"/>
    <s v="4326431"/>
    <m/>
    <m/>
    <s v=""/>
  </r>
  <r>
    <x v="1"/>
    <s v="3003279635"/>
    <s v="1018083"/>
    <s v="106813884"/>
    <s v="1078900"/>
    <s v="000"/>
    <d v="2015-08-29T00:00:00"/>
    <s v="6207259"/>
    <m/>
    <m/>
    <n v="1"/>
  </r>
  <r>
    <x v="1"/>
    <s v="3003279636"/>
    <s v="903763"/>
    <s v="106813884"/>
    <s v="1078900"/>
    <s v="000"/>
    <d v="2015-08-29T00:00:00"/>
    <s v="6207261"/>
    <m/>
    <m/>
    <n v="1"/>
  </r>
  <r>
    <x v="1"/>
    <s v="3003279637"/>
    <s v="764215"/>
    <s v="106813884"/>
    <s v="1078800"/>
    <s v="000"/>
    <d v="2015-09-02T00:00:00"/>
    <s v="6207428"/>
    <m/>
    <m/>
    <n v="1"/>
  </r>
  <r>
    <x v="1"/>
    <s v="3003279638"/>
    <s v="764120"/>
    <s v="106813884"/>
    <s v="1078600"/>
    <s v="000"/>
    <d v="2015-09-01T00:00:00"/>
    <s v="6207295"/>
    <m/>
    <m/>
    <n v="1"/>
  </r>
  <r>
    <x v="1"/>
    <s v="3003279639"/>
    <s v="764116"/>
    <s v="106813884"/>
    <s v="1078600"/>
    <s v="000"/>
    <d v="2015-10-09T00:00:00"/>
    <s v="6207769"/>
    <m/>
    <m/>
    <n v="1"/>
  </r>
  <r>
    <x v="1"/>
    <s v="3003279640"/>
    <s v="903762"/>
    <s v="106813884"/>
    <s v="1050000"/>
    <s v="000"/>
    <d v="2007-08-03T00:00:00"/>
    <s v="4273864"/>
    <m/>
    <m/>
    <s v=""/>
  </r>
  <r>
    <x v="1"/>
    <s v="3003279641"/>
    <s v="1000409"/>
    <s v="106813884"/>
    <s v="1028800"/>
    <s v="001"/>
    <d v="2010-01-11T00:00:00"/>
    <s v="4308054"/>
    <m/>
    <m/>
    <s v=""/>
  </r>
  <r>
    <x v="1"/>
    <s v="3003279642"/>
    <s v="764084"/>
    <s v="106813884"/>
    <s v="1078700"/>
    <s v="000"/>
    <d v="2015-12-11T00:00:00"/>
    <s v="6210117"/>
    <m/>
    <m/>
    <n v="1"/>
  </r>
  <r>
    <x v="1"/>
    <s v="3003279644"/>
    <s v="611195"/>
    <s v="106813884"/>
    <s v="1078900"/>
    <s v="000"/>
    <d v="2015-09-11T00:00:00"/>
    <s v="6091264"/>
    <m/>
    <m/>
    <n v="1"/>
  </r>
  <r>
    <x v="1"/>
    <s v="3003279645"/>
    <s v="611207"/>
    <s v="106813884"/>
    <s v="1078900"/>
    <s v="000"/>
    <d v="2015-09-03T00:00:00"/>
    <s v="6090956"/>
    <m/>
    <m/>
    <n v="1"/>
  </r>
  <r>
    <x v="1"/>
    <s v="3003279646"/>
    <s v="762942"/>
    <s v="106813884"/>
    <s v="1078900"/>
    <s v="000"/>
    <d v="2015-08-31T00:00:00"/>
    <s v="6207316"/>
    <m/>
    <m/>
    <n v="1"/>
  </r>
  <r>
    <x v="1"/>
    <s v="3003279648"/>
    <s v="764128"/>
    <s v="106813884"/>
    <s v="1078600"/>
    <s v="000"/>
    <d v="2015-08-28T00:00:00"/>
    <s v="6140453"/>
    <m/>
    <m/>
    <n v="1"/>
  </r>
  <r>
    <x v="1"/>
    <s v="3003279649"/>
    <s v="1039031"/>
    <s v="106813884"/>
    <s v="1078700"/>
    <s v="000"/>
    <d v="2015-09-08T00:00:00"/>
    <s v="6134974"/>
    <m/>
    <m/>
    <n v="1"/>
  </r>
  <r>
    <x v="1"/>
    <s v="3003279650"/>
    <s v="1018084"/>
    <s v="106813884"/>
    <s v="1078900"/>
    <s v="000"/>
    <d v="2015-09-01T00:00:00"/>
    <s v="6207315"/>
    <m/>
    <m/>
    <n v="1"/>
  </r>
  <r>
    <x v="1"/>
    <s v="3003279651"/>
    <s v="1014249"/>
    <s v="106813884"/>
    <s v="1050000"/>
    <s v="000"/>
    <d v="2010-07-09T00:00:00"/>
    <s v="VIR0099"/>
    <s v="4328251"/>
    <s v="4328252"/>
    <s v=""/>
  </r>
  <r>
    <x v="1"/>
    <s v="3003279652"/>
    <s v="764214"/>
    <s v="106813884"/>
    <s v="1078800"/>
    <s v="000"/>
    <d v="2015-09-02T00:00:00"/>
    <s v="6207430"/>
    <m/>
    <m/>
    <n v="1"/>
  </r>
  <r>
    <x v="1"/>
    <s v="3003279653"/>
    <s v="800032"/>
    <s v="106813884"/>
    <s v="1078800"/>
    <s v="000"/>
    <d v="2015-09-02T00:00:00"/>
    <s v="6207427"/>
    <m/>
    <m/>
    <n v="1"/>
  </r>
  <r>
    <x v="1"/>
    <s v="3003279654"/>
    <s v="979849"/>
    <s v="106813884"/>
    <s v="1078900"/>
    <s v="000"/>
    <d v="2015-08-29T00:00:00"/>
    <s v="6207260"/>
    <m/>
    <m/>
    <n v="1"/>
  </r>
  <r>
    <x v="1"/>
    <s v="3003279655"/>
    <s v="1000288"/>
    <s v="106813884"/>
    <s v="1078900"/>
    <s v="000"/>
    <d v="2015-08-31T00:00:00"/>
    <s v="6207317"/>
    <m/>
    <m/>
    <n v="1"/>
  </r>
  <r>
    <x v="1"/>
    <s v="3003279656"/>
    <s v="979394"/>
    <s v="106813884"/>
    <s v="1078900"/>
    <s v="000"/>
    <d v="2015-08-31T00:00:00"/>
    <s v="6207280"/>
    <m/>
    <m/>
    <n v="1"/>
  </r>
  <r>
    <x v="1"/>
    <s v="3003279657"/>
    <s v="764076"/>
    <s v="106813884"/>
    <s v="1078600"/>
    <s v="000"/>
    <d v="2015-08-28T00:00:00"/>
    <s v="6207326"/>
    <m/>
    <m/>
    <n v="1"/>
  </r>
  <r>
    <x v="1"/>
    <s v="3003279658"/>
    <s v="757155"/>
    <s v="106813885"/>
    <s v="1078600"/>
    <s v="000"/>
    <d v="2015-09-08T00:00:00"/>
    <s v="6207257"/>
    <m/>
    <m/>
    <n v="1"/>
  </r>
  <r>
    <x v="1"/>
    <s v="3003279659"/>
    <s v="611219"/>
    <s v="106813885"/>
    <s v="1078900"/>
    <s v="000"/>
    <d v="2015-08-31T00:00:00"/>
    <s v="6207281"/>
    <m/>
    <m/>
    <n v="1"/>
  </r>
  <r>
    <x v="1"/>
    <s v="3003279660"/>
    <s v="762960"/>
    <s v="106813885"/>
    <s v="1078800"/>
    <s v="000"/>
    <d v="2015-09-10T00:00:00"/>
    <s v="6207375"/>
    <m/>
    <m/>
    <n v="1"/>
  </r>
  <r>
    <x v="1"/>
    <s v="3003279661"/>
    <s v="756891"/>
    <s v="106813885"/>
    <s v="1078500"/>
    <s v="000"/>
    <d v="2015-08-28T00:00:00"/>
    <s v="6207330"/>
    <m/>
    <m/>
    <n v="1"/>
  </r>
  <r>
    <x v="1"/>
    <s v="3003279662"/>
    <s v="756899"/>
    <s v="106813885"/>
    <s v="1078500"/>
    <s v="000"/>
    <d v="2015-08-31T00:00:00"/>
    <s v="6207826"/>
    <m/>
    <m/>
    <n v="1"/>
  </r>
  <r>
    <x v="1"/>
    <s v="3003279663"/>
    <s v="756900"/>
    <s v="106813885"/>
    <s v="1078500"/>
    <s v="000"/>
    <d v="2015-08-26T00:00:00"/>
    <s v="6099285"/>
    <m/>
    <m/>
    <n v="1"/>
  </r>
  <r>
    <x v="1"/>
    <s v="3003279664"/>
    <s v="764147"/>
    <s v="106813886"/>
    <s v="1078900"/>
    <s v="000"/>
    <d v="2015-09-09T00:00:00"/>
    <s v="6207394"/>
    <m/>
    <m/>
    <n v="1"/>
  </r>
  <r>
    <x v="1"/>
    <s v="3003279665"/>
    <s v="764150"/>
    <s v="106813886"/>
    <s v="1078900"/>
    <s v="000"/>
    <d v="2015-09-03T00:00:00"/>
    <s v="6136112"/>
    <m/>
    <m/>
    <n v="1"/>
  </r>
  <r>
    <x v="1"/>
    <s v="3003279666"/>
    <s v="796338"/>
    <s v="106813886"/>
    <s v="1078900"/>
    <s v="000"/>
    <d v="2015-09-26T00:00:00"/>
    <s v="6090414"/>
    <m/>
    <m/>
    <n v="1"/>
  </r>
  <r>
    <x v="1"/>
    <s v="3003279667"/>
    <s v="811353"/>
    <s v="106813886"/>
    <s v="1078900"/>
    <s v="000"/>
    <d v="2015-09-01T00:00:00"/>
    <s v="6207291"/>
    <m/>
    <m/>
    <n v="1"/>
  </r>
  <r>
    <x v="1"/>
    <s v="3003279668"/>
    <s v="862459"/>
    <s v="106813886"/>
    <s v="1078900"/>
    <s v="000"/>
    <d v="2015-09-26T00:00:00"/>
    <s v="6091379"/>
    <m/>
    <m/>
    <n v="1"/>
  </r>
  <r>
    <x v="1"/>
    <s v="3003279669"/>
    <s v="764144"/>
    <s v="106813886"/>
    <s v="1078900"/>
    <s v="000"/>
    <d v="2015-09-01T00:00:00"/>
    <s v="6207268"/>
    <m/>
    <m/>
    <n v="1"/>
  </r>
  <r>
    <x v="1"/>
    <s v="3003279670"/>
    <s v="764145"/>
    <s v="106813886"/>
    <s v="1028900"/>
    <s v="003"/>
    <d v="2015-09-10T00:00:00"/>
    <s v="6207353"/>
    <m/>
    <m/>
    <n v="1"/>
  </r>
  <r>
    <x v="1"/>
    <s v="3003279671"/>
    <s v="764149"/>
    <s v="106813886"/>
    <s v="1078900"/>
    <s v="000"/>
    <d v="2015-09-09T00:00:00"/>
    <s v="6207392"/>
    <m/>
    <m/>
    <n v="1"/>
  </r>
  <r>
    <x v="1"/>
    <s v="3003279672"/>
    <s v="764167"/>
    <s v="106813886"/>
    <s v="1078900"/>
    <s v="000"/>
    <d v="2015-08-31T00:00:00"/>
    <s v="6137582"/>
    <m/>
    <m/>
    <n v="1"/>
  </r>
  <r>
    <x v="1"/>
    <s v="3003279673"/>
    <s v="764148"/>
    <s v="106813886"/>
    <s v="1078900"/>
    <s v="000"/>
    <d v="2015-08-27T00:00:00"/>
    <s v="6208601"/>
    <m/>
    <m/>
    <n v="1"/>
  </r>
  <r>
    <x v="1"/>
    <s v="3003279674"/>
    <s v="343686"/>
    <s v="106813887"/>
    <s v="1078600"/>
    <s v="000"/>
    <d v="2015-08-26T00:00:00"/>
    <s v="6208630"/>
    <m/>
    <m/>
    <n v="1"/>
  </r>
  <r>
    <x v="1"/>
    <s v="3003279678"/>
    <s v="876"/>
    <s v="106814475"/>
    <s v="1078900"/>
    <s v="000"/>
    <d v="2015-08-31T00:00:00"/>
    <s v="6207288"/>
    <m/>
    <m/>
    <n v="1"/>
  </r>
  <r>
    <x v="1"/>
    <s v="3003279679"/>
    <s v="1018430"/>
    <s v="106814475"/>
    <s v="1078900"/>
    <s v="000"/>
    <d v="2015-09-01T00:00:00"/>
    <s v="6207287"/>
    <m/>
    <m/>
    <n v="1"/>
  </r>
  <r>
    <x v="1"/>
    <s v="3003279680"/>
    <s v="460317"/>
    <s v="106814475"/>
    <s v="1078900"/>
    <s v="000"/>
    <d v="2015-08-28T00:00:00"/>
    <s v="6208606"/>
    <m/>
    <m/>
    <n v="1"/>
  </r>
  <r>
    <x v="1"/>
    <s v="3003279681"/>
    <s v="762945"/>
    <s v="106814475"/>
    <s v="1078900"/>
    <s v="000"/>
    <d v="2015-08-27T00:00:00"/>
    <s v="6130712"/>
    <m/>
    <m/>
    <n v="1"/>
  </r>
  <r>
    <x v="1"/>
    <s v="3003279682"/>
    <s v="836038"/>
    <s v="106814475"/>
    <s v="1078900"/>
    <s v="000"/>
    <d v="2015-08-27T00:00:00"/>
    <s v="6130715"/>
    <m/>
    <m/>
    <n v="1"/>
  </r>
  <r>
    <x v="1"/>
    <s v="3003279683"/>
    <s v="885534"/>
    <s v="106814475"/>
    <s v="1078700"/>
    <s v="000"/>
    <d v="2015-09-08T00:00:00"/>
    <s v="6090955"/>
    <m/>
    <m/>
    <n v="1"/>
  </r>
  <r>
    <x v="1"/>
    <s v="3003279684"/>
    <s v="1009323"/>
    <s v="106814475"/>
    <s v="1078500"/>
    <s v="000"/>
    <d v="2015-08-26T00:00:00"/>
    <s v="6209293"/>
    <m/>
    <m/>
    <n v="1"/>
  </r>
  <r>
    <x v="1"/>
    <s v="3003279685"/>
    <s v="1012700"/>
    <s v="106814475"/>
    <s v="1078900"/>
    <s v="000"/>
    <d v="2015-09-03T00:00:00"/>
    <s v="6136114"/>
    <m/>
    <m/>
    <n v="1"/>
  </r>
  <r>
    <x v="1"/>
    <s v="3003279686"/>
    <s v="1019472"/>
    <s v="106814475"/>
    <s v="1078900"/>
    <s v="000"/>
    <d v="2015-09-01T00:00:00"/>
    <s v="6207266"/>
    <m/>
    <m/>
    <n v="1"/>
  </r>
  <r>
    <x v="1"/>
    <s v="3003279687"/>
    <s v="1022363"/>
    <s v="106814475"/>
    <s v="1078500"/>
    <s v="000"/>
    <d v="2015-08-29T00:00:00"/>
    <s v="6207824"/>
    <m/>
    <m/>
    <n v="1"/>
  </r>
  <r>
    <x v="1"/>
    <s v="3003279688"/>
    <s v="1029955"/>
    <s v="106814475"/>
    <s v="1078700"/>
    <s v="000"/>
    <d v="2015-09-10T00:00:00"/>
    <s v="6207389"/>
    <m/>
    <m/>
    <n v="1"/>
  </r>
  <r>
    <x v="1"/>
    <s v="3003279689"/>
    <s v="1026769"/>
    <s v="106814475"/>
    <s v="1078600"/>
    <s v="000"/>
    <d v="2015-08-26T00:00:00"/>
    <s v="6133593"/>
    <m/>
    <m/>
    <n v="1"/>
  </r>
  <r>
    <x v="1"/>
    <s v="3003279690"/>
    <s v="1027312"/>
    <s v="106814475"/>
    <s v="1078700"/>
    <s v="000"/>
    <d v="2015-08-26T00:00:00"/>
    <s v="6209085"/>
    <m/>
    <m/>
    <n v="1"/>
  </r>
  <r>
    <x v="1"/>
    <s v="3003279691"/>
    <s v="1027313"/>
    <s v="106814475"/>
    <s v="1078900"/>
    <s v="000"/>
    <d v="2015-08-27T00:00:00"/>
    <s v="6208649"/>
    <m/>
    <m/>
    <n v="1"/>
  </r>
  <r>
    <x v="1"/>
    <s v="3003279693"/>
    <s v="1028195"/>
    <s v="106814475"/>
    <s v="1078800"/>
    <s v="000"/>
    <d v="2015-08-26T00:00:00"/>
    <s v="6209140"/>
    <m/>
    <m/>
    <n v="1"/>
  </r>
  <r>
    <x v="1"/>
    <s v="3003279694"/>
    <s v="1028928"/>
    <s v="106814475"/>
    <s v="1078600"/>
    <s v="000"/>
    <d v="2015-08-28T00:00:00"/>
    <s v="6140455"/>
    <m/>
    <m/>
    <n v="1"/>
  </r>
  <r>
    <x v="1"/>
    <s v="3003279695"/>
    <s v="1028927"/>
    <s v="106814475"/>
    <s v="1078800"/>
    <s v="000"/>
    <d v="2015-08-27T00:00:00"/>
    <s v="6144320"/>
    <m/>
    <m/>
    <n v="1"/>
  </r>
  <r>
    <x v="1"/>
    <s v="3003279696"/>
    <s v="608536"/>
    <s v="106814476"/>
    <s v="1028600"/>
    <s v="005"/>
    <d v="1996-10-25T00:00:00"/>
    <s v="1001337"/>
    <m/>
    <m/>
    <s v=""/>
  </r>
  <r>
    <x v="1"/>
    <s v="3003279697"/>
    <s v="608560"/>
    <s v="106814476"/>
    <s v="1028600"/>
    <s v="005"/>
    <d v="1998-04-16T00:00:00"/>
    <s v="1935331"/>
    <m/>
    <m/>
    <n v="1"/>
  </r>
  <r>
    <x v="1"/>
    <s v="3003279698"/>
    <s v="609806"/>
    <s v="106814476"/>
    <s v="1078800"/>
    <s v="000"/>
    <d v="2011-11-17T00:00:00"/>
    <s v="3054642"/>
    <m/>
    <m/>
    <n v="1"/>
  </r>
  <r>
    <x v="1"/>
    <s v="3003279699"/>
    <s v="609910"/>
    <s v="106814476"/>
    <s v="1078800"/>
    <s v="000"/>
    <d v="1995-11-22T00:00:00"/>
    <s v="1991187"/>
    <m/>
    <m/>
    <n v="1"/>
  </r>
  <r>
    <x v="1"/>
    <s v="3003282400"/>
    <s v="1039727"/>
    <s v="106813887"/>
    <s v="1078900"/>
    <s v="000"/>
    <d v="2015-08-31T00:00:00"/>
    <s v="6207278"/>
    <m/>
    <m/>
    <n v="1"/>
  </r>
  <r>
    <x v="1"/>
    <s v="3003282401"/>
    <s v="900728"/>
    <s v="106813888"/>
    <s v="1078600"/>
    <s v="000"/>
    <d v="2015-08-28T00:00:00"/>
    <s v="6099250"/>
    <m/>
    <m/>
    <n v="1"/>
  </r>
  <r>
    <x v="1"/>
    <s v="3003282402"/>
    <s v="762928"/>
    <s v="106813888"/>
    <s v="1078800"/>
    <s v="000"/>
    <d v="2015-09-03T00:00:00"/>
    <s v="6207404"/>
    <m/>
    <m/>
    <n v="1"/>
  </r>
  <r>
    <x v="1"/>
    <s v="3003282403"/>
    <s v="762997"/>
    <s v="106813888"/>
    <s v="1078900"/>
    <s v="000"/>
    <d v="2015-08-29T00:00:00"/>
    <s v="6207311"/>
    <m/>
    <m/>
    <n v="1"/>
  </r>
  <r>
    <x v="1"/>
    <s v="3003282404"/>
    <s v="763003"/>
    <s v="106813888"/>
    <s v="1078900"/>
    <s v="000"/>
    <d v="2015-09-10T00:00:00"/>
    <s v="6207369"/>
    <m/>
    <m/>
    <n v="1"/>
  </r>
  <r>
    <x v="1"/>
    <s v="3003282405"/>
    <s v="764062"/>
    <s v="106813888"/>
    <s v="1078700"/>
    <s v="000"/>
    <d v="2015-09-08T00:00:00"/>
    <s v="6142558"/>
    <m/>
    <m/>
    <n v="1"/>
  </r>
  <r>
    <x v="1"/>
    <s v="3003282406"/>
    <s v="764107"/>
    <s v="106813888"/>
    <s v="1078600"/>
    <s v="000"/>
    <d v="2015-09-02T00:00:00"/>
    <s v="6207429"/>
    <m/>
    <m/>
    <n v="1"/>
  </r>
  <r>
    <x v="1"/>
    <s v="3003282407"/>
    <s v="764153"/>
    <s v="106813888"/>
    <s v="1078800"/>
    <s v="000"/>
    <d v="2015-09-03T00:00:00"/>
    <s v="6207423"/>
    <m/>
    <m/>
    <n v="1"/>
  </r>
  <r>
    <x v="1"/>
    <s v="3003282408"/>
    <s v="776069"/>
    <s v="106813888"/>
    <s v="1078900"/>
    <s v="000"/>
    <d v="2015-09-09T00:00:00"/>
    <s v="6134489"/>
    <m/>
    <m/>
    <n v="1"/>
  </r>
  <r>
    <x v="1"/>
    <s v="3003282409"/>
    <s v="988990"/>
    <s v="106813888"/>
    <s v="1078600"/>
    <s v="000"/>
    <d v="2015-08-31T00:00:00"/>
    <s v="6207338"/>
    <m/>
    <m/>
    <n v="1"/>
  </r>
  <r>
    <x v="1"/>
    <s v="3003282410"/>
    <s v="1012544"/>
    <s v="106813888"/>
    <s v="1078900"/>
    <s v="000"/>
    <d v="2015-08-29T00:00:00"/>
    <s v="6207312"/>
    <m/>
    <m/>
    <n v="1"/>
  </r>
  <r>
    <x v="1"/>
    <s v="3003282411"/>
    <s v="1027227"/>
    <s v="106813888"/>
    <s v="1078800"/>
    <s v="000"/>
    <d v="2015-08-27T00:00:00"/>
    <s v="6208655"/>
    <m/>
    <m/>
    <n v="1"/>
  </r>
  <r>
    <x v="1"/>
    <s v="3003282412"/>
    <s v="764096"/>
    <s v="106813889"/>
    <s v="1078600"/>
    <s v="000"/>
    <d v="2015-08-31T00:00:00"/>
    <s v="6207336"/>
    <m/>
    <m/>
    <n v="1"/>
  </r>
  <r>
    <x v="1"/>
    <s v="3003282413"/>
    <s v="764174"/>
    <s v="106813889"/>
    <s v="1078900"/>
    <s v="000"/>
    <d v="2015-09-11T00:00:00"/>
    <s v="6088688"/>
    <m/>
    <m/>
    <n v="1"/>
  </r>
  <r>
    <x v="1"/>
    <s v="3003282414"/>
    <s v="794673"/>
    <s v="106813889"/>
    <s v="1078900"/>
    <s v="000"/>
    <d v="2015-08-29T00:00:00"/>
    <s v="6142534"/>
    <m/>
    <m/>
    <n v="1"/>
  </r>
  <r>
    <x v="1"/>
    <s v="3003282415"/>
    <s v="794674"/>
    <s v="106813889"/>
    <s v="1078900"/>
    <s v="000"/>
    <d v="2015-08-29T00:00:00"/>
    <s v="6142535"/>
    <m/>
    <m/>
    <n v="1"/>
  </r>
  <r>
    <x v="1"/>
    <s v="3003282416"/>
    <s v="794675"/>
    <s v="106813889"/>
    <s v="1078900"/>
    <s v="000"/>
    <d v="2015-08-29T00:00:00"/>
    <s v="6142533"/>
    <m/>
    <m/>
    <n v="1"/>
  </r>
  <r>
    <x v="1"/>
    <s v="3003282417"/>
    <s v="794676"/>
    <s v="106813889"/>
    <s v="1078900"/>
    <s v="000"/>
    <d v="2015-08-29T00:00:00"/>
    <s v="6142532"/>
    <m/>
    <m/>
    <n v="1"/>
  </r>
  <r>
    <x v="1"/>
    <s v="3003282418"/>
    <s v="852710"/>
    <s v="106813889"/>
    <s v="1078900"/>
    <s v="000"/>
    <d v="2015-09-11T00:00:00"/>
    <s v="6137207"/>
    <m/>
    <m/>
    <n v="1"/>
  </r>
  <r>
    <x v="1"/>
    <s v="3003282419"/>
    <s v="852711"/>
    <s v="106813889"/>
    <s v="1078900"/>
    <s v="000"/>
    <d v="2015-09-11T00:00:00"/>
    <s v="6137205"/>
    <m/>
    <m/>
    <n v="1"/>
  </r>
  <r>
    <x v="1"/>
    <s v="3003282420"/>
    <s v="852712"/>
    <s v="106813889"/>
    <s v="1078900"/>
    <s v="000"/>
    <d v="2015-09-11T00:00:00"/>
    <s v="6137211"/>
    <m/>
    <m/>
    <n v="1"/>
  </r>
  <r>
    <x v="1"/>
    <s v="3003282421"/>
    <s v="859330"/>
    <s v="106813889"/>
    <s v="1078900"/>
    <s v="000"/>
    <d v="2015-09-11T00:00:00"/>
    <s v="6137209"/>
    <m/>
    <m/>
    <n v="1"/>
  </r>
  <r>
    <x v="1"/>
    <s v="3003282422"/>
    <s v="1027824"/>
    <s v="106813889"/>
    <s v="1078900"/>
    <s v="000"/>
    <d v="2015-10-14T00:00:00"/>
    <s v="6161404"/>
    <m/>
    <m/>
    <n v="1"/>
  </r>
  <r>
    <x v="1"/>
    <s v="3003282423"/>
    <s v="764073"/>
    <s v="106814190"/>
    <s v="1078600"/>
    <s v="000"/>
    <d v="2015-09-01T00:00:00"/>
    <s v="6207248"/>
    <m/>
    <m/>
    <n v="1"/>
  </r>
  <r>
    <x v="1"/>
    <s v="3003282424"/>
    <s v="839334"/>
    <s v="106814190"/>
    <s v="1078600"/>
    <s v="000"/>
    <d v="2015-08-28T00:00:00"/>
    <s v="6113814"/>
    <m/>
    <m/>
    <n v="1"/>
  </r>
  <r>
    <x v="1"/>
    <s v="3003282425"/>
    <s v="764036"/>
    <s v="106814190"/>
    <s v="1078500"/>
    <s v="000"/>
    <d v="2015-08-27T00:00:00"/>
    <s v="6098860"/>
    <m/>
    <m/>
    <n v="1"/>
  </r>
  <r>
    <x v="1"/>
    <s v="3003282426"/>
    <s v="764037"/>
    <s v="106814190"/>
    <s v="1078500"/>
    <s v="000"/>
    <d v="2015-08-27T00:00:00"/>
    <s v="6207853"/>
    <m/>
    <m/>
    <n v="1"/>
  </r>
  <r>
    <x v="1"/>
    <s v="3003282427"/>
    <s v="764208"/>
    <s v="106814190"/>
    <s v="1050000"/>
    <s v="000"/>
    <d v="2007-09-17T00:00:00"/>
    <s v="4269421"/>
    <m/>
    <m/>
    <s v=""/>
  </r>
  <r>
    <x v="1"/>
    <s v="3003282428"/>
    <s v="764209"/>
    <s v="106814190"/>
    <s v="1078700"/>
    <s v="000"/>
    <d v="2015-09-03T00:00:00"/>
    <s v="6207409"/>
    <m/>
    <m/>
    <n v="1"/>
  </r>
  <r>
    <x v="1"/>
    <s v="3003282429"/>
    <s v="764140"/>
    <s v="106814190"/>
    <s v="1050000"/>
    <s v="000"/>
    <d v="2015-06-08T00:00:00"/>
    <s v="4606757"/>
    <m/>
    <m/>
    <s v=""/>
  </r>
  <r>
    <x v="1"/>
    <s v="3003282430"/>
    <s v="756998"/>
    <s v="106814190"/>
    <s v="1050000"/>
    <s v="000"/>
    <d v="2015-05-26T00:00:00"/>
    <s v="4606740"/>
    <m/>
    <m/>
    <s v=""/>
  </r>
  <r>
    <x v="1"/>
    <s v="3003282431"/>
    <s v="757001"/>
    <s v="106814190"/>
    <s v="1078700"/>
    <s v="000"/>
    <d v="2015-09-08T00:00:00"/>
    <s v="6207398"/>
    <m/>
    <m/>
    <n v="1"/>
  </r>
  <r>
    <x v="1"/>
    <s v="3003282432"/>
    <s v="764052"/>
    <s v="106814190"/>
    <s v="1028700"/>
    <s v="001"/>
    <d v="2015-09-09T00:00:00"/>
    <s v="6207347"/>
    <m/>
    <m/>
    <n v="1"/>
  </r>
  <r>
    <x v="1"/>
    <s v="3003282433"/>
    <s v="764216"/>
    <s v="106814190"/>
    <s v="1078800"/>
    <s v="000"/>
    <d v="2015-09-03T00:00:00"/>
    <s v="6207300"/>
    <m/>
    <m/>
    <n v="1"/>
  </r>
  <r>
    <x v="1"/>
    <s v="3003282434"/>
    <s v="764223"/>
    <s v="106814190"/>
    <s v="1078800"/>
    <s v="000"/>
    <d v="2015-09-11T00:00:00"/>
    <s v="6208098"/>
    <m/>
    <m/>
    <n v="1"/>
  </r>
  <r>
    <x v="1"/>
    <s v="3003282435"/>
    <s v="826630"/>
    <s v="106814190"/>
    <s v="1078800"/>
    <s v="000"/>
    <d v="2015-09-11T00:00:00"/>
    <s v="6207355"/>
    <m/>
    <m/>
    <n v="1"/>
  </r>
  <r>
    <x v="1"/>
    <s v="3003282436"/>
    <s v="985953"/>
    <s v="106814190"/>
    <s v="1078800"/>
    <s v="000"/>
    <d v="2015-08-26T00:00:00"/>
    <s v="6209114"/>
    <m/>
    <m/>
    <n v="1"/>
  </r>
  <r>
    <x v="1"/>
    <s v="3003282437"/>
    <s v="757002"/>
    <s v="106814190"/>
    <s v="1078700"/>
    <s v="000"/>
    <d v="2015-09-08T00:00:00"/>
    <s v="6207419"/>
    <m/>
    <m/>
    <n v="1"/>
  </r>
  <r>
    <x v="1"/>
    <s v="3003282438"/>
    <s v="995261"/>
    <s v="106814190"/>
    <s v="1078900"/>
    <s v="000"/>
    <d v="2015-08-29T00:00:00"/>
    <s v="6207262"/>
    <m/>
    <m/>
    <n v="1"/>
  </r>
  <r>
    <x v="1"/>
    <s v="3003282439"/>
    <s v="995262"/>
    <s v="106814190"/>
    <s v="1028900"/>
    <s v="003"/>
    <d v="2009-11-23T00:00:00"/>
    <s v="4308063"/>
    <m/>
    <m/>
    <s v=""/>
  </r>
  <r>
    <x v="1"/>
    <s v="3003282440"/>
    <s v="1019673"/>
    <s v="106814190"/>
    <s v="1078900"/>
    <s v="000"/>
    <d v="2015-08-31T00:00:00"/>
    <s v="6207271"/>
    <m/>
    <m/>
    <n v="1"/>
  </r>
  <r>
    <x v="1"/>
    <s v="3003282441"/>
    <s v="1012390"/>
    <s v="106814190"/>
    <s v="1028900"/>
    <s v="003"/>
    <d v="2015-02-12T00:00:00"/>
    <s v="4575473"/>
    <m/>
    <m/>
    <s v=""/>
  </r>
  <r>
    <x v="1"/>
    <s v="3003282442"/>
    <s v="1012389"/>
    <s v="106814190"/>
    <s v="1078900"/>
    <s v="000"/>
    <d v="2015-08-31T00:00:00"/>
    <s v="6207276"/>
    <m/>
    <m/>
    <n v="1"/>
  </r>
  <r>
    <x v="1"/>
    <s v="3003282443"/>
    <s v="1043863"/>
    <s v="106814190"/>
    <s v="1078900"/>
    <s v="000"/>
    <d v="2015-08-31T00:00:00"/>
    <s v="6207272"/>
    <m/>
    <m/>
    <n v="1"/>
  </r>
  <r>
    <x v="1"/>
    <s v="3003282444"/>
    <s v="755218"/>
    <s v="106814190"/>
    <s v="1827305"/>
    <s v="008"/>
    <d v="2011-02-14T00:00:00"/>
    <s v="4374294"/>
    <m/>
    <m/>
    <s v=""/>
  </r>
  <r>
    <x v="1"/>
    <s v="3003282445"/>
    <s v="755219"/>
    <s v="106814190"/>
    <s v="1827305"/>
    <s v="008"/>
    <d v="2003-11-03T00:00:00"/>
    <s v="2848967"/>
    <m/>
    <m/>
    <s v=""/>
  </r>
  <r>
    <x v="1"/>
    <s v="3003282446"/>
    <s v="751327"/>
    <s v="106814190"/>
    <s v="1827305"/>
    <s v="008"/>
    <d v="2003-11-03T00:00:00"/>
    <s v="4007050"/>
    <m/>
    <m/>
    <s v=""/>
  </r>
  <r>
    <x v="1"/>
    <s v="3003282449"/>
    <s v="764175"/>
    <s v="106813884"/>
    <s v="1050000"/>
    <s v="000"/>
    <d v="2010-06-19T00:00:00"/>
    <s v="VIR0079"/>
    <s v="4328250"/>
    <s v="4416566"/>
    <s v=""/>
  </r>
  <r>
    <x v="1"/>
    <s v="3003282451"/>
    <s v="490914"/>
    <s v="106814476"/>
    <s v="1078600"/>
    <s v="000"/>
    <d v="2002-01-30T00:00:00"/>
    <s v="1118552"/>
    <m/>
    <m/>
    <n v="1"/>
  </r>
  <r>
    <x v="1"/>
    <s v="3003282452"/>
    <s v="608358"/>
    <s v="106814476"/>
    <s v="1078600"/>
    <s v="000"/>
    <d v="2010-12-30T00:00:00"/>
    <s v="3049247"/>
    <m/>
    <m/>
    <n v="1"/>
  </r>
  <r>
    <x v="1"/>
    <s v="3003282453"/>
    <s v="609833"/>
    <s v="106814476"/>
    <s v="1028800"/>
    <s v="001"/>
    <d v="1988-11-19T00:00:00"/>
    <s v="1000240"/>
    <s v="1000219"/>
    <m/>
    <s v=""/>
  </r>
  <r>
    <x v="1"/>
    <s v="3003282454"/>
    <s v="618769"/>
    <s v="106814476"/>
    <s v="1028600"/>
    <s v="005"/>
    <d v="2001-03-06T00:00:00"/>
    <s v="1001259"/>
    <s v="1000769"/>
    <m/>
    <n v="1"/>
  </r>
  <r>
    <x v="1"/>
    <s v="3003282455"/>
    <s v="608528"/>
    <s v="106814476"/>
    <s v="1028600"/>
    <s v="005"/>
    <d v="2000-01-31T00:00:00"/>
    <s v="1935466"/>
    <m/>
    <m/>
    <n v="1"/>
  </r>
  <r>
    <x v="1"/>
    <s v="3003282456"/>
    <s v="608733"/>
    <s v="106814476"/>
    <s v="1078900"/>
    <s v="000"/>
    <d v="1999-03-17T00:00:00"/>
    <s v="1508488"/>
    <s v="1508328"/>
    <m/>
    <n v="1"/>
  </r>
  <r>
    <x v="1"/>
    <s v="3003282457"/>
    <s v="608742"/>
    <s v="106814476"/>
    <s v="1078900"/>
    <s v="000"/>
    <d v="1997-06-25T00:00:00"/>
    <s v="1901404"/>
    <s v="1901354"/>
    <m/>
    <n v="1"/>
  </r>
  <r>
    <x v="1"/>
    <s v="3003282458"/>
    <s v="608750"/>
    <s v="106814476"/>
    <s v="1028900"/>
    <s v="003"/>
    <d v="1970-03-12T00:00:00"/>
    <s v="1065080"/>
    <s v="1039022"/>
    <m/>
    <s v=""/>
  </r>
  <r>
    <x v="1"/>
    <s v="3003282459"/>
    <s v="608758"/>
    <s v="106814476"/>
    <s v="1028900"/>
    <s v="003"/>
    <d v="1995-10-02T00:00:00"/>
    <s v="1990046"/>
    <m/>
    <m/>
    <s v=""/>
  </r>
  <r>
    <x v="1"/>
    <s v="3003282460"/>
    <s v="608775"/>
    <s v="106814476"/>
    <s v="1028900"/>
    <s v="003"/>
    <d v="1996-03-06T00:00:00"/>
    <s v="1717100"/>
    <s v="1717285"/>
    <m/>
    <n v="1"/>
  </r>
  <r>
    <x v="1"/>
    <s v="3003282461"/>
    <s v="608782"/>
    <s v="106814476"/>
    <s v="1028900"/>
    <s v="003"/>
    <d v="1978-05-10T00:00:00"/>
    <s v="1040229"/>
    <s v="1040327"/>
    <m/>
    <s v=""/>
  </r>
  <r>
    <x v="1"/>
    <s v="3003282462"/>
    <s v="608796"/>
    <s v="106814476"/>
    <s v="1028900"/>
    <s v="003"/>
    <d v="1995-02-08T00:00:00"/>
    <s v="1002994"/>
    <s v="1039238"/>
    <m/>
    <n v="1"/>
  </r>
  <r>
    <x v="1"/>
    <s v="3003282463"/>
    <s v="609603"/>
    <s v="106814476"/>
    <s v="1078900"/>
    <s v="000"/>
    <d v="1998-03-03T00:00:00"/>
    <s v="1504757"/>
    <s v="1504886"/>
    <m/>
    <n v="1"/>
  </r>
  <r>
    <x v="1"/>
    <s v="3003282464"/>
    <s v="609627"/>
    <s v="106814476"/>
    <s v="1028900"/>
    <s v="003"/>
    <d v="2005-05-09T00:00:00"/>
    <s v="3006306"/>
    <m/>
    <m/>
    <s v=""/>
  </r>
  <r>
    <x v="1"/>
    <s v="3003282465"/>
    <s v="609678"/>
    <s v="106814476"/>
    <s v="1028500"/>
    <s v="004"/>
    <d v="1997-06-17T00:00:00"/>
    <s v="1063426"/>
    <s v="1057721"/>
    <m/>
    <s v=""/>
  </r>
  <r>
    <x v="1"/>
    <s v="3003282466"/>
    <s v="609698"/>
    <s v="106814476"/>
    <s v="1028500"/>
    <s v="004"/>
    <d v="1994-02-11T00:00:00"/>
    <s v="1032216"/>
    <m/>
    <m/>
    <s v=""/>
  </r>
  <r>
    <x v="1"/>
    <s v="3003282467"/>
    <s v="609705"/>
    <s v="106814476"/>
    <s v="1028500"/>
    <s v="004"/>
    <d v="1993-10-19T00:00:00"/>
    <s v="1009777"/>
    <s v="1041987"/>
    <m/>
    <n v="1"/>
  </r>
  <r>
    <x v="1"/>
    <s v="3003282468"/>
    <s v="609725"/>
    <s v="106814476"/>
    <s v="1028500"/>
    <s v="004"/>
    <d v="1992-12-01T00:00:00"/>
    <s v="1015496"/>
    <m/>
    <m/>
    <n v="1"/>
  </r>
  <r>
    <x v="1"/>
    <s v="3003282469"/>
    <s v="609739"/>
    <s v="106814476"/>
    <s v="1028500"/>
    <s v="004"/>
    <d v="2002-10-31T00:00:00"/>
    <s v="1960227"/>
    <m/>
    <m/>
    <n v="1"/>
  </r>
  <r>
    <x v="1"/>
    <s v="3003282470"/>
    <s v="609783"/>
    <s v="106814476"/>
    <s v="1028500"/>
    <s v="004"/>
    <d v="1995-10-23T00:00:00"/>
    <s v="1009755"/>
    <m/>
    <m/>
    <n v="1"/>
  </r>
  <r>
    <x v="1"/>
    <s v="3003282471"/>
    <s v="609812"/>
    <s v="106814476"/>
    <s v="1028800"/>
    <s v="001"/>
    <d v="2000-06-29T00:00:00"/>
    <s v="1991045"/>
    <m/>
    <m/>
    <s v=""/>
  </r>
  <r>
    <x v="1"/>
    <s v="3003282472"/>
    <s v="609820"/>
    <s v="106814476"/>
    <s v="1078800"/>
    <s v="000"/>
    <d v="2009-07-23T00:00:00"/>
    <s v="3046809"/>
    <m/>
    <m/>
    <n v="1"/>
  </r>
  <r>
    <x v="1"/>
    <s v="3003282473"/>
    <s v="609827"/>
    <s v="106814476"/>
    <s v="1078800"/>
    <s v="000"/>
    <d v="2010-03-23T00:00:00"/>
    <s v="3005568"/>
    <m/>
    <m/>
    <n v="1"/>
  </r>
  <r>
    <x v="1"/>
    <s v="3003282474"/>
    <s v="609902"/>
    <s v="106814476"/>
    <s v="1078800"/>
    <s v="000"/>
    <d v="2013-01-17T00:00:00"/>
    <s v="3082087"/>
    <s v="3067348"/>
    <m/>
    <n v="1"/>
  </r>
  <r>
    <x v="1"/>
    <s v="3003282475"/>
    <s v="609918"/>
    <s v="106814476"/>
    <s v="1078800"/>
    <s v="000"/>
    <d v="2000-07-19T00:00:00"/>
    <s v="1002628"/>
    <m/>
    <m/>
    <n v="1"/>
  </r>
  <r>
    <x v="1"/>
    <s v="3003282476"/>
    <s v="609945"/>
    <s v="106814476"/>
    <s v="1078500"/>
    <s v="000"/>
    <d v="2015-09-10T00:00:00"/>
    <s v="5004614"/>
    <m/>
    <m/>
    <n v="1"/>
  </r>
  <r>
    <x v="1"/>
    <s v="3003282477"/>
    <s v="609955"/>
    <s v="106814476"/>
    <s v="1028500"/>
    <s v="004"/>
    <d v="2015-02-25T00:00:00"/>
    <s v="3082628"/>
    <m/>
    <m/>
    <s v=""/>
  </r>
  <r>
    <x v="1"/>
    <s v="3003282478"/>
    <s v="610101"/>
    <s v="106814476"/>
    <s v="1078500"/>
    <s v="000"/>
    <d v="1996-06-11T00:00:00"/>
    <s v="1901040"/>
    <m/>
    <m/>
    <n v="1"/>
  </r>
  <r>
    <x v="1"/>
    <s v="3003282479"/>
    <s v="610130"/>
    <s v="106814476"/>
    <s v="1078500"/>
    <s v="000"/>
    <d v="1993-03-03T00:00:00"/>
    <s v="1700958"/>
    <m/>
    <m/>
    <n v="1"/>
  </r>
  <r>
    <x v="1"/>
    <s v="3003282480"/>
    <s v="610173"/>
    <s v="106814476"/>
    <s v="1078900"/>
    <s v="000"/>
    <d v="1989-08-14T00:00:00"/>
    <s v="1015009"/>
    <m/>
    <m/>
    <n v="1"/>
  </r>
  <r>
    <x v="1"/>
    <s v="3003282483"/>
    <s v="610395"/>
    <s v="106814476"/>
    <s v="1078500"/>
    <s v="000"/>
    <d v="1997-01-22T00:00:00"/>
    <s v="1291951"/>
    <m/>
    <m/>
    <n v="1"/>
  </r>
  <r>
    <x v="1"/>
    <s v="3003282484"/>
    <s v="610400"/>
    <s v="106814476"/>
    <s v="1078500"/>
    <s v="000"/>
    <d v="2012-07-09T00:00:00"/>
    <s v="3063918"/>
    <m/>
    <m/>
    <n v="1"/>
  </r>
  <r>
    <x v="1"/>
    <s v="3003282485"/>
    <s v="610411"/>
    <s v="106814476"/>
    <s v="1078500"/>
    <s v="000"/>
    <d v="1997-04-07T00:00:00"/>
    <s v="1724111"/>
    <m/>
    <m/>
    <n v="1"/>
  </r>
  <r>
    <x v="1"/>
    <s v="3003282486"/>
    <s v="610431"/>
    <s v="106814476"/>
    <s v="1078500"/>
    <s v="000"/>
    <d v="2013-03-04T00:00:00"/>
    <s v="3082057"/>
    <m/>
    <m/>
    <n v="1"/>
  </r>
  <r>
    <x v="1"/>
    <s v="3003282487"/>
    <s v="610445"/>
    <s v="106814476"/>
    <s v="1078500"/>
    <s v="000"/>
    <d v="1978-07-13T00:00:00"/>
    <s v="1067022"/>
    <m/>
    <m/>
    <n v="1"/>
  </r>
  <r>
    <x v="1"/>
    <s v="3003282488"/>
    <s v="610452"/>
    <s v="106814476"/>
    <s v="1078500"/>
    <s v="000"/>
    <d v="1978-09-01T00:00:00"/>
    <s v="1272000"/>
    <m/>
    <m/>
    <n v="1"/>
  </r>
  <r>
    <x v="1"/>
    <s v="3003282489"/>
    <s v="610475"/>
    <s v="106814476"/>
    <s v="1078500"/>
    <s v="000"/>
    <d v="2010-05-10T00:00:00"/>
    <s v="1015998"/>
    <m/>
    <m/>
    <n v="1"/>
  </r>
  <r>
    <x v="1"/>
    <s v="3003282490"/>
    <s v="610481"/>
    <s v="106814476"/>
    <s v="1078500"/>
    <s v="000"/>
    <d v="1982-07-20T00:00:00"/>
    <s v="1303106"/>
    <m/>
    <m/>
    <n v="1"/>
  </r>
  <r>
    <x v="1"/>
    <s v="3003282491"/>
    <s v="610488"/>
    <s v="106814476"/>
    <s v="1078500"/>
    <s v="000"/>
    <d v="2000-11-07T00:00:00"/>
    <s v="1317343"/>
    <m/>
    <m/>
    <n v="1"/>
  </r>
  <r>
    <x v="1"/>
    <s v="3003282492"/>
    <s v="610496"/>
    <s v="106814476"/>
    <s v="1078500"/>
    <s v="000"/>
    <d v="1990-08-14T00:00:00"/>
    <s v="1005984"/>
    <m/>
    <m/>
    <n v="1"/>
  </r>
  <r>
    <x v="1"/>
    <s v="3003282493"/>
    <s v="610503"/>
    <s v="106814476"/>
    <s v="1078500"/>
    <s v="000"/>
    <d v="1998-04-15T00:00:00"/>
    <s v="1006583"/>
    <m/>
    <m/>
    <n v="1"/>
  </r>
  <r>
    <x v="1"/>
    <s v="3003282494"/>
    <s v="610524"/>
    <s v="106814476"/>
    <s v="1078700"/>
    <s v="000"/>
    <d v="1997-06-26T00:00:00"/>
    <s v="1901347"/>
    <m/>
    <m/>
    <n v="1"/>
  </r>
  <r>
    <x v="1"/>
    <s v="3003282495"/>
    <s v="610516"/>
    <s v="106814476"/>
    <s v="1028700"/>
    <s v="001"/>
    <d v="1997-06-26T00:00:00"/>
    <s v="1901384"/>
    <m/>
    <m/>
    <s v=""/>
  </r>
  <r>
    <x v="1"/>
    <s v="3003282496"/>
    <s v="610531"/>
    <s v="106814476"/>
    <s v="1078700"/>
    <s v="000"/>
    <d v="1995-01-18T00:00:00"/>
    <s v="1954129"/>
    <m/>
    <m/>
    <n v="1"/>
  </r>
  <r>
    <x v="1"/>
    <s v="3003282497"/>
    <s v="610547"/>
    <s v="106814476"/>
    <s v="1028700"/>
    <s v="001"/>
    <d v="1996-10-28T00:00:00"/>
    <s v="1009012"/>
    <m/>
    <m/>
    <s v=""/>
  </r>
  <r>
    <x v="1"/>
    <s v="3003282498"/>
    <s v="610553"/>
    <s v="106814476"/>
    <s v="1078700"/>
    <s v="000"/>
    <d v="1994-04-14T00:00:00"/>
    <s v="1703794"/>
    <m/>
    <m/>
    <n v="1"/>
  </r>
  <r>
    <x v="1"/>
    <s v="3003282499"/>
    <s v="610606"/>
    <s v="106814476"/>
    <s v="1078700"/>
    <s v="000"/>
    <d v="1993-04-29T00:00:00"/>
    <s v="1900619"/>
    <s v="1600801"/>
    <m/>
    <n v="1"/>
  </r>
  <r>
    <x v="1"/>
    <s v="3003285500"/>
    <s v="610138"/>
    <s v="106814476"/>
    <s v="1078500"/>
    <s v="000"/>
    <d v="1997-07-10T00:00:00"/>
    <s v="1003813"/>
    <m/>
    <m/>
    <n v="1"/>
  </r>
  <r>
    <x v="1"/>
    <s v="3003285501"/>
    <s v="610147"/>
    <s v="106814476"/>
    <s v="1028500"/>
    <s v="004"/>
    <d v="1995-08-30T00:00:00"/>
    <s v="1001412"/>
    <m/>
    <m/>
    <s v=""/>
  </r>
  <r>
    <x v="1"/>
    <s v="3003285502"/>
    <s v="610404"/>
    <s v="106814476"/>
    <s v="1078500"/>
    <s v="000"/>
    <d v="1997-03-27T00:00:00"/>
    <s v="1991255"/>
    <m/>
    <m/>
    <n v="1"/>
  </r>
  <r>
    <x v="1"/>
    <s v="3003285503"/>
    <s v="610439"/>
    <s v="106814476"/>
    <s v="1078500"/>
    <s v="000"/>
    <d v="2003-05-01T00:00:00"/>
    <s v="1000261"/>
    <m/>
    <m/>
    <n v="1"/>
  </r>
  <r>
    <x v="1"/>
    <s v="3003285504"/>
    <s v="610509"/>
    <s v="106814476"/>
    <s v="1028700"/>
    <s v="001"/>
    <d v="1992-11-13T00:00:00"/>
    <s v="1009345"/>
    <m/>
    <m/>
    <s v=""/>
  </r>
  <r>
    <x v="1"/>
    <s v="3003285505"/>
    <s v="610946"/>
    <s v="106814476"/>
    <s v="1028500"/>
    <s v="004"/>
    <d v="2000-09-25T00:00:00"/>
    <s v="1992307"/>
    <m/>
    <m/>
    <n v="1"/>
  </r>
  <r>
    <x v="1"/>
    <s v="3003285506"/>
    <s v="610974"/>
    <s v="106814476"/>
    <s v="1078600"/>
    <s v="000"/>
    <d v="2003-03-13T00:00:00"/>
    <s v="1000119"/>
    <m/>
    <m/>
    <n v="1"/>
  </r>
  <r>
    <x v="1"/>
    <s v="3003285507"/>
    <s v="611241"/>
    <s v="106814476"/>
    <s v="1078900"/>
    <s v="000"/>
    <d v="2000-08-08T00:00:00"/>
    <s v="1993750"/>
    <m/>
    <m/>
    <n v="1"/>
  </r>
  <r>
    <x v="1"/>
    <s v="3003285508"/>
    <s v="611476"/>
    <s v="106814476"/>
    <s v="1078700"/>
    <s v="000"/>
    <d v="1995-08-29T00:00:00"/>
    <s v="1000538"/>
    <m/>
    <m/>
    <n v="1"/>
  </r>
  <r>
    <x v="1"/>
    <s v="3003285509"/>
    <s v="611641"/>
    <s v="106814476"/>
    <s v="1028700"/>
    <s v="001"/>
    <d v="1998-03-12T00:00:00"/>
    <s v="1013833"/>
    <m/>
    <m/>
    <s v=""/>
  </r>
  <r>
    <x v="1"/>
    <s v="3003285510"/>
    <s v="611510"/>
    <s v="106814476"/>
    <s v="1078700"/>
    <s v="000"/>
    <d v="1993-01-22T00:00:00"/>
    <s v="1993715"/>
    <s v="1993716"/>
    <m/>
    <n v="1"/>
  </r>
  <r>
    <x v="1"/>
    <s v="3003285511"/>
    <s v="611719"/>
    <s v="106814476"/>
    <s v="1028800"/>
    <s v="001"/>
    <d v="1990-07-02T00:00:00"/>
    <s v="1004292"/>
    <s v="1004682"/>
    <m/>
    <s v=""/>
  </r>
  <r>
    <x v="1"/>
    <s v="3003285512"/>
    <s v="611757"/>
    <s v="106814476"/>
    <s v="1028800"/>
    <s v="001"/>
    <d v="1990-08-14T00:00:00"/>
    <s v="1029074"/>
    <m/>
    <m/>
    <s v=""/>
  </r>
  <r>
    <x v="1"/>
    <s v="3003285513"/>
    <s v="241893"/>
    <s v="106814476"/>
    <s v="1078900"/>
    <s v="000"/>
    <d v="2010-05-13T00:00:00"/>
    <s v="3049112"/>
    <m/>
    <m/>
    <n v="1"/>
  </r>
  <r>
    <x v="1"/>
    <s v="3003285514"/>
    <s v="672946"/>
    <s v="106814476"/>
    <s v="1078600"/>
    <s v="000"/>
    <d v="2002-11-06T00:00:00"/>
    <s v="1992280"/>
    <m/>
    <m/>
    <n v="1"/>
  </r>
  <r>
    <x v="1"/>
    <s v="3003285515"/>
    <s v="776071"/>
    <s v="106814475"/>
    <s v="1078900"/>
    <s v="000"/>
    <d v="2015-08-31T00:00:00"/>
    <s v="6207306"/>
    <m/>
    <m/>
    <n v="1"/>
  </r>
  <r>
    <x v="1"/>
    <s v="3003285516"/>
    <s v="803323"/>
    <s v="106814475"/>
    <s v="1078600"/>
    <s v="000"/>
    <d v="2015-09-01T00:00:00"/>
    <s v="6207340"/>
    <m/>
    <m/>
    <n v="1"/>
  </r>
  <r>
    <x v="1"/>
    <s v="3003285517"/>
    <s v="891489"/>
    <s v="106814475"/>
    <s v="1050000"/>
    <s v="000"/>
    <d v="2014-05-22T00:00:00"/>
    <s v="4561505"/>
    <m/>
    <m/>
    <s v=""/>
  </r>
  <r>
    <x v="1"/>
    <s v="3003285518"/>
    <s v="914317"/>
    <s v="106814475"/>
    <s v="1028900"/>
    <s v="003"/>
    <d v="2006-07-14T00:00:00"/>
    <s v="4088451"/>
    <m/>
    <m/>
    <s v=""/>
  </r>
  <r>
    <x v="1"/>
    <s v="3003285519"/>
    <s v="990454"/>
    <s v="106814475"/>
    <s v="1050000"/>
    <s v="000"/>
    <d v="2015-05-29T00:00:00"/>
    <s v="4606781"/>
    <m/>
    <m/>
    <s v=""/>
  </r>
  <r>
    <x v="1"/>
    <s v="3003285520"/>
    <s v="994790"/>
    <s v="106814475"/>
    <s v="1050000"/>
    <s v="000"/>
    <d v="2014-05-22T00:00:00"/>
    <s v="4561498"/>
    <m/>
    <m/>
    <s v=""/>
  </r>
  <r>
    <x v="1"/>
    <s v="3003285521"/>
    <s v="994791"/>
    <s v="106814475"/>
    <s v="1050000"/>
    <s v="000"/>
    <d v="2014-05-22T00:00:00"/>
    <s v="4561514"/>
    <m/>
    <m/>
    <s v=""/>
  </r>
  <r>
    <x v="1"/>
    <s v="3003285522"/>
    <s v="999172"/>
    <s v="106814475"/>
    <s v="1078800"/>
    <s v="000"/>
    <d v="2015-09-03T00:00:00"/>
    <s v="6207408"/>
    <m/>
    <m/>
    <n v="1"/>
  </r>
  <r>
    <x v="1"/>
    <s v="3003285523"/>
    <s v="1000441"/>
    <s v="106814475"/>
    <s v="1078500"/>
    <s v="000"/>
    <d v="2015-08-26T00:00:00"/>
    <s v="6207858"/>
    <m/>
    <m/>
    <n v="1"/>
  </r>
  <r>
    <x v="1"/>
    <s v="3003285524"/>
    <s v="1001112"/>
    <s v="106814475"/>
    <s v="1078900"/>
    <s v="000"/>
    <d v="2015-09-01T00:00:00"/>
    <s v="6207293"/>
    <m/>
    <m/>
    <n v="1"/>
  </r>
  <r>
    <x v="1"/>
    <s v="3003285525"/>
    <s v="610885"/>
    <s v="106814476"/>
    <s v="1078600"/>
    <s v="000"/>
    <d v="1993-09-10T00:00:00"/>
    <s v="1000527"/>
    <m/>
    <m/>
    <n v="1"/>
  </r>
  <r>
    <x v="1"/>
    <s v="3003285526"/>
    <s v="610909"/>
    <s v="106814476"/>
    <s v="1028600"/>
    <s v="005"/>
    <d v="1993-11-05T00:00:00"/>
    <s v="1000020"/>
    <m/>
    <m/>
    <s v=""/>
  </r>
  <r>
    <x v="1"/>
    <s v="3003285527"/>
    <s v="610917"/>
    <s v="106814476"/>
    <s v="1028600"/>
    <s v="005"/>
    <d v="1972-05-17T00:00:00"/>
    <s v="1031057"/>
    <m/>
    <m/>
    <s v=""/>
  </r>
  <r>
    <x v="1"/>
    <s v="3003285528"/>
    <s v="610931"/>
    <s v="106814476"/>
    <s v="1078600"/>
    <s v="000"/>
    <d v="1997-06-26T00:00:00"/>
    <s v="1011001"/>
    <s v="1901345"/>
    <m/>
    <n v="1"/>
  </r>
  <r>
    <x v="1"/>
    <s v="3003285529"/>
    <s v="610982"/>
    <s v="106814476"/>
    <s v="1028600"/>
    <s v="005"/>
    <d v="1993-07-29T00:00:00"/>
    <s v="1009208"/>
    <s v="1000763"/>
    <s v="1014974"/>
    <s v=""/>
  </r>
  <r>
    <x v="1"/>
    <s v="3003285530"/>
    <s v="611103"/>
    <s v="106814476"/>
    <s v="1078700"/>
    <s v="000"/>
    <d v="1975-02-07T00:00:00"/>
    <s v="1258219"/>
    <s v="1935341"/>
    <m/>
    <n v="1"/>
  </r>
  <r>
    <x v="1"/>
    <s v="3003285531"/>
    <s v="611271"/>
    <s v="106814476"/>
    <s v="1078700"/>
    <s v="000"/>
    <d v="1990-03-12T00:00:00"/>
    <s v="1900014"/>
    <s v="1003032"/>
    <m/>
    <n v="1"/>
  </r>
  <r>
    <x v="1"/>
    <s v="3003285532"/>
    <s v="611871"/>
    <s v="106814476"/>
    <s v="1028500"/>
    <s v="004"/>
    <d v="1993-07-13T00:00:00"/>
    <s v="1001830"/>
    <s v="1031899"/>
    <m/>
    <n v="1"/>
  </r>
  <r>
    <x v="1"/>
    <s v="3003285533"/>
    <s v="877"/>
    <s v="106814476"/>
    <s v="1028900"/>
    <s v="003"/>
    <d v="2004-10-18T00:00:00"/>
    <s v="3001913"/>
    <s v="3001925"/>
    <m/>
    <n v="1"/>
  </r>
  <r>
    <x v="1"/>
    <s v="3003285534"/>
    <s v="1023429"/>
    <s v="106814476"/>
    <s v="1028700"/>
    <s v="001"/>
    <d v="2011-06-06T00:00:00"/>
    <s v="1935528"/>
    <m/>
    <m/>
    <s v=""/>
  </r>
  <r>
    <x v="1"/>
    <s v="3003285535"/>
    <s v="1028653"/>
    <s v="106814476"/>
    <s v="1078600"/>
    <s v="000"/>
    <d v="2011-03-29T00:00:00"/>
    <s v="3001540"/>
    <m/>
    <m/>
    <n v="1"/>
  </r>
  <r>
    <x v="1"/>
    <s v="3003285536"/>
    <s v="1025116"/>
    <s v="106814476"/>
    <s v="1078900"/>
    <s v="000"/>
    <d v="2011-08-08T00:00:00"/>
    <s v="3054613"/>
    <m/>
    <m/>
    <n v="1"/>
  </r>
  <r>
    <x v="1"/>
    <s v="3003285537"/>
    <s v="1025851"/>
    <s v="106814476"/>
    <s v="1078900"/>
    <s v="000"/>
    <d v="2011-10-10T00:00:00"/>
    <s v="1714811"/>
    <m/>
    <m/>
    <n v="1"/>
  </r>
  <r>
    <x v="1"/>
    <s v="3003285538"/>
    <s v="1029931"/>
    <s v="106814476"/>
    <s v="1078900"/>
    <s v="000"/>
    <d v="2012-01-23T00:00:00"/>
    <s v="1001985"/>
    <m/>
    <m/>
    <n v="1"/>
  </r>
  <r>
    <x v="1"/>
    <s v="3003285539"/>
    <s v="1036678"/>
    <s v="106814476"/>
    <s v="1078900"/>
    <s v="000"/>
    <d v="2011-08-19T00:00:00"/>
    <s v="3049298"/>
    <m/>
    <m/>
    <n v="1"/>
  </r>
  <r>
    <x v="1"/>
    <s v="3003285540"/>
    <s v="1038229"/>
    <s v="106814476"/>
    <s v="1028500"/>
    <s v="004"/>
    <d v="2011-11-30T00:00:00"/>
    <s v="1002072"/>
    <m/>
    <m/>
    <n v="1"/>
  </r>
  <r>
    <x v="1"/>
    <s v="3003285541"/>
    <s v="1047239"/>
    <s v="106814476"/>
    <s v="1078900"/>
    <s v="000"/>
    <d v="2013-01-15T00:00:00"/>
    <s v="1013760"/>
    <m/>
    <m/>
    <n v="1"/>
  </r>
  <r>
    <x v="1"/>
    <s v="3003285542"/>
    <s v="1052501"/>
    <s v="106814476"/>
    <s v="1078900"/>
    <s v="000"/>
    <d v="2013-05-29T00:00:00"/>
    <s v="3082100"/>
    <m/>
    <m/>
    <n v="1"/>
  </r>
  <r>
    <x v="1"/>
    <s v="3003285543"/>
    <s v="1053636"/>
    <s v="106814476"/>
    <s v="1078900"/>
    <s v="000"/>
    <d v="2012-11-21T00:00:00"/>
    <s v="3081830"/>
    <m/>
    <m/>
    <n v="1"/>
  </r>
  <r>
    <x v="1"/>
    <s v="3003285544"/>
    <s v="611823"/>
    <s v="106814476"/>
    <s v="0273600"/>
    <s v="000"/>
    <d v="1994-04-21T00:00:00"/>
    <s v="1002352"/>
    <m/>
    <m/>
    <n v="1"/>
  </r>
  <r>
    <x v="1"/>
    <s v="3003285545"/>
    <s v="609961"/>
    <s v="106814476"/>
    <s v="1028500"/>
    <s v="004"/>
    <d v="1997-06-17T00:00:00"/>
    <s v="1044908"/>
    <m/>
    <m/>
    <s v=""/>
  </r>
  <r>
    <x v="1"/>
    <s v="3003285546"/>
    <s v="610040"/>
    <s v="106814476"/>
    <s v="1078500"/>
    <s v="000"/>
    <d v="1993-01-26T00:00:00"/>
    <s v="1296262"/>
    <s v="1701690"/>
    <m/>
    <n v="1"/>
  </r>
  <r>
    <x v="1"/>
    <s v="3003285547"/>
    <s v="610048"/>
    <s v="106814476"/>
    <s v="1078900"/>
    <s v="000"/>
    <d v="1996-11-21T00:00:00"/>
    <s v="1004207"/>
    <m/>
    <m/>
    <n v="1"/>
  </r>
  <r>
    <x v="1"/>
    <s v="3003285548"/>
    <s v="610056"/>
    <s v="106814476"/>
    <s v="1078900"/>
    <s v="000"/>
    <d v="1993-06-28T00:00:00"/>
    <s v="1954053"/>
    <m/>
    <m/>
    <n v="1"/>
  </r>
  <r>
    <x v="1"/>
    <s v="3003285549"/>
    <s v="610063"/>
    <s v="106814476"/>
    <s v="1078500"/>
    <s v="000"/>
    <d v="1987-10-20T00:00:00"/>
    <s v="1704742"/>
    <m/>
    <m/>
    <n v="1"/>
  </r>
  <r>
    <x v="1"/>
    <s v="3003286800"/>
    <s v="610619"/>
    <s v="106814476"/>
    <s v="1078700"/>
    <s v="000"/>
    <d v="1981-10-21T00:00:00"/>
    <s v="1068353"/>
    <s v="1009975"/>
    <m/>
    <n v="1"/>
  </r>
  <r>
    <x v="1"/>
    <s v="3003286801"/>
    <s v="610626"/>
    <s v="106814476"/>
    <s v="1078700"/>
    <s v="000"/>
    <d v="1977-01-28T00:00:00"/>
    <s v="1095073"/>
    <m/>
    <m/>
    <n v="1"/>
  </r>
  <r>
    <x v="1"/>
    <s v="3003286802"/>
    <s v="610651"/>
    <s v="106814476"/>
    <s v="1028700"/>
    <s v="001"/>
    <d v="2016-04-06T00:00:00"/>
    <s v="5029333"/>
    <m/>
    <m/>
    <n v="1"/>
  </r>
  <r>
    <x v="1"/>
    <s v="3003286803"/>
    <s v="610736"/>
    <s v="106814476"/>
    <s v="1078700"/>
    <s v="000"/>
    <d v="2011-01-07T00:00:00"/>
    <s v="3048733"/>
    <m/>
    <m/>
    <n v="1"/>
  </r>
  <r>
    <x v="1"/>
    <s v="3003286804"/>
    <s v="610821"/>
    <s v="106814476"/>
    <s v="1078500"/>
    <s v="000"/>
    <d v="1999-01-19T00:00:00"/>
    <s v="1507272"/>
    <m/>
    <m/>
    <n v="1"/>
  </r>
  <r>
    <x v="1"/>
    <s v="3003286805"/>
    <s v="610828"/>
    <s v="106814476"/>
    <s v="1028500"/>
    <s v="004"/>
    <d v="1991-02-14T00:00:00"/>
    <s v="1012027"/>
    <m/>
    <m/>
    <s v=""/>
  </r>
  <r>
    <x v="1"/>
    <s v="3003286806"/>
    <s v="610835"/>
    <s v="106814476"/>
    <s v="1078500"/>
    <s v="000"/>
    <d v="1997-01-14T00:00:00"/>
    <s v="1722008"/>
    <m/>
    <m/>
    <n v="1"/>
  </r>
  <r>
    <x v="1"/>
    <s v="3003286807"/>
    <s v="610860"/>
    <s v="106814476"/>
    <s v="1078600"/>
    <s v="000"/>
    <d v="1997-06-26T00:00:00"/>
    <s v="1276343"/>
    <m/>
    <m/>
    <n v="1"/>
  </r>
  <r>
    <x v="1"/>
    <s v="3003286808"/>
    <s v="610937"/>
    <s v="106814476"/>
    <s v="1028500"/>
    <s v="004"/>
    <d v="2016-04-06T00:00:00"/>
    <s v="5029334"/>
    <m/>
    <m/>
    <n v="1"/>
  </r>
  <r>
    <x v="1"/>
    <s v="3003286809"/>
    <s v="610953"/>
    <s v="106814476"/>
    <s v="1078600"/>
    <s v="000"/>
    <d v="2000-11-02T00:00:00"/>
    <s v="1247717"/>
    <m/>
    <m/>
    <n v="1"/>
  </r>
  <r>
    <x v="1"/>
    <s v="3003286810"/>
    <s v="611109"/>
    <s v="106814476"/>
    <s v="1078800"/>
    <s v="000"/>
    <d v="2011-04-21T00:00:00"/>
    <s v="3054664"/>
    <m/>
    <m/>
    <n v="1"/>
  </r>
  <r>
    <x v="1"/>
    <s v="3003286811"/>
    <s v="611150"/>
    <s v="106814476"/>
    <s v="1078900"/>
    <s v="000"/>
    <d v="2009-07-22T00:00:00"/>
    <s v="1006254"/>
    <m/>
    <m/>
    <n v="1"/>
  </r>
  <r>
    <x v="1"/>
    <s v="3003286812"/>
    <s v="611157"/>
    <s v="106814476"/>
    <s v="1078900"/>
    <s v="000"/>
    <d v="2009-07-22T00:00:00"/>
    <s v="1014170"/>
    <m/>
    <m/>
    <n v="1"/>
  </r>
  <r>
    <x v="1"/>
    <s v="3003286813"/>
    <s v="611256"/>
    <s v="106814476"/>
    <s v="1078900"/>
    <s v="000"/>
    <d v="2000-11-28T00:00:00"/>
    <s v="1006708"/>
    <m/>
    <m/>
    <n v="1"/>
  </r>
  <r>
    <x v="1"/>
    <s v="3003286814"/>
    <s v="611264"/>
    <s v="106814476"/>
    <s v="1078900"/>
    <s v="000"/>
    <d v="2004-12-08T00:00:00"/>
    <s v="1005600"/>
    <m/>
    <m/>
    <n v="1"/>
  </r>
  <r>
    <x v="1"/>
    <s v="3003286815"/>
    <s v="611335"/>
    <s v="106814476"/>
    <s v="1028700"/>
    <s v="001"/>
    <d v="1990-11-28T00:00:00"/>
    <s v="1015428"/>
    <m/>
    <m/>
    <s v=""/>
  </r>
  <r>
    <x v="1"/>
    <s v="3003286816"/>
    <s v="611387"/>
    <s v="106814476"/>
    <s v="1028900"/>
    <s v="003"/>
    <d v="1995-05-25T00:00:00"/>
    <s v="1990025"/>
    <m/>
    <m/>
    <s v=""/>
  </r>
  <r>
    <x v="1"/>
    <s v="3003286818"/>
    <s v="611658"/>
    <s v="106814476"/>
    <s v="1028700"/>
    <s v="001"/>
    <d v="2016-03-16T00:00:00"/>
    <s v="5029281"/>
    <m/>
    <m/>
    <s v=""/>
  </r>
  <r>
    <x v="1"/>
    <s v="3003286819"/>
    <s v="611661"/>
    <s v="106814476"/>
    <s v="1028700"/>
    <s v="001"/>
    <d v="1996-11-22T00:00:00"/>
    <s v="1008219"/>
    <m/>
    <m/>
    <s v=""/>
  </r>
  <r>
    <x v="1"/>
    <s v="3003286820"/>
    <s v="611665"/>
    <s v="106814476"/>
    <s v="1078700"/>
    <s v="000"/>
    <d v="1998-04-09T00:00:00"/>
    <s v="1001787"/>
    <m/>
    <m/>
    <n v="1"/>
  </r>
  <r>
    <x v="1"/>
    <s v="3003286821"/>
    <s v="611690"/>
    <s v="106814476"/>
    <s v="1078700"/>
    <s v="000"/>
    <d v="1994-09-15T00:00:00"/>
    <s v="1991128"/>
    <m/>
    <m/>
    <n v="1"/>
  </r>
  <r>
    <x v="1"/>
    <s v="3003286822"/>
    <s v="611697"/>
    <s v="106814476"/>
    <s v="1078800"/>
    <s v="000"/>
    <d v="1994-09-27T00:00:00"/>
    <s v="1015723"/>
    <m/>
    <m/>
    <n v="1"/>
  </r>
  <r>
    <x v="1"/>
    <s v="3003286823"/>
    <s v="615248"/>
    <s v="106814476"/>
    <s v="1028700"/>
    <s v="001"/>
    <d v="1972-03-28T00:00:00"/>
    <s v="1031958"/>
    <m/>
    <m/>
    <s v=""/>
  </r>
  <r>
    <x v="1"/>
    <s v="3003286824"/>
    <s v="615255"/>
    <s v="106814476"/>
    <s v="1028700"/>
    <s v="001"/>
    <d v="1982-05-20T00:00:00"/>
    <s v="1030843"/>
    <m/>
    <m/>
    <s v=""/>
  </r>
  <r>
    <x v="1"/>
    <s v="3003286825"/>
    <s v="615372"/>
    <s v="106814476"/>
    <s v="1078700"/>
    <s v="000"/>
    <d v="2012-05-23T00:00:00"/>
    <s v="3061467"/>
    <m/>
    <m/>
    <n v="1"/>
  </r>
  <r>
    <x v="1"/>
    <s v="3003286826"/>
    <s v="615458"/>
    <s v="106814476"/>
    <s v="1078700"/>
    <s v="000"/>
    <d v="2008-08-26T00:00:00"/>
    <s v="3046678"/>
    <m/>
    <m/>
    <n v="1"/>
  </r>
  <r>
    <x v="1"/>
    <s v="3003286827"/>
    <s v="615483"/>
    <s v="106814476"/>
    <s v="1078700"/>
    <s v="000"/>
    <d v="2012-02-02T00:00:00"/>
    <s v="1309474"/>
    <m/>
    <m/>
    <n v="1"/>
  </r>
  <r>
    <x v="1"/>
    <s v="3003286828"/>
    <s v="615489"/>
    <s v="106814476"/>
    <s v="1078700"/>
    <s v="000"/>
    <d v="2012-01-20T00:00:00"/>
    <s v="1722488"/>
    <m/>
    <m/>
    <n v="1"/>
  </r>
  <r>
    <x v="1"/>
    <s v="3003286829"/>
    <s v="616670"/>
    <s v="106814476"/>
    <s v="1028700"/>
    <s v="001"/>
    <d v="2012-01-20T00:00:00"/>
    <s v="1016461"/>
    <m/>
    <m/>
    <n v="1"/>
  </r>
  <r>
    <x v="1"/>
    <s v="3003286830"/>
    <s v="717380"/>
    <s v="106814476"/>
    <s v="1028800"/>
    <s v="001"/>
    <d v="2003-02-11T00:00:00"/>
    <s v="1991456"/>
    <m/>
    <m/>
    <n v="1"/>
  </r>
  <r>
    <x v="1"/>
    <s v="3003286831"/>
    <s v="241887"/>
    <s v="106814476"/>
    <s v="1028900"/>
    <s v="003"/>
    <d v="2003-01-10T00:00:00"/>
    <s v="1009409"/>
    <m/>
    <m/>
    <s v=""/>
  </r>
  <r>
    <x v="1"/>
    <s v="3003286832"/>
    <s v="618776"/>
    <s v="106814476"/>
    <s v="1078600"/>
    <s v="000"/>
    <d v="1989-04-05T00:00:00"/>
    <s v="1003530"/>
    <m/>
    <m/>
    <n v="1"/>
  </r>
  <r>
    <x v="1"/>
    <s v="3003286833"/>
    <s v="618788"/>
    <s v="106814476"/>
    <s v="1078600"/>
    <s v="000"/>
    <d v="1989-04-05T00:00:00"/>
    <s v="1008444"/>
    <m/>
    <m/>
    <n v="1"/>
  </r>
  <r>
    <x v="1"/>
    <s v="3003286834"/>
    <s v="618794"/>
    <s v="106814476"/>
    <s v="1078600"/>
    <s v="000"/>
    <d v="1989-04-07T00:00:00"/>
    <s v="1010777"/>
    <m/>
    <m/>
    <n v="1"/>
  </r>
  <r>
    <x v="1"/>
    <s v="3003286835"/>
    <s v="618801"/>
    <s v="106814476"/>
    <s v="1078600"/>
    <s v="000"/>
    <d v="1989-04-07T00:00:00"/>
    <s v="1010768"/>
    <m/>
    <m/>
    <n v="1"/>
  </r>
  <r>
    <x v="1"/>
    <s v="3003286836"/>
    <s v="618808"/>
    <s v="106814476"/>
    <s v="1078600"/>
    <s v="000"/>
    <d v="2016-02-10T00:00:00"/>
    <s v="5029152"/>
    <m/>
    <m/>
    <n v="1"/>
  </r>
  <r>
    <x v="1"/>
    <s v="3003286837"/>
    <s v="811257"/>
    <s v="106814476"/>
    <s v="1028600"/>
    <s v="005"/>
    <d v="2004-07-21T00:00:00"/>
    <s v="3001748"/>
    <m/>
    <m/>
    <s v=""/>
  </r>
  <r>
    <x v="1"/>
    <s v="3003286838"/>
    <s v="609999"/>
    <s v="106814476"/>
    <s v="1078500"/>
    <s v="000"/>
    <d v="2011-09-19T00:00:00"/>
    <s v="3056341"/>
    <m/>
    <m/>
    <n v="1"/>
  </r>
  <r>
    <x v="1"/>
    <s v="3003286839"/>
    <s v="610020"/>
    <s v="106814476"/>
    <s v="1028500"/>
    <s v="004"/>
    <d v="2011-08-16T00:00:00"/>
    <s v="3055576"/>
    <m/>
    <m/>
    <s v=""/>
  </r>
  <r>
    <x v="1"/>
    <s v="3003286840"/>
    <s v="610026"/>
    <s v="106814476"/>
    <s v="1028500"/>
    <s v="004"/>
    <d v="2011-08-16T00:00:00"/>
    <s v="3055575"/>
    <m/>
    <m/>
    <s v=""/>
  </r>
  <r>
    <x v="1"/>
    <s v="3003286841"/>
    <s v="610591"/>
    <s v="106814476"/>
    <s v="1078700"/>
    <s v="000"/>
    <d v="2009-02-25T00:00:00"/>
    <s v="1995225"/>
    <m/>
    <m/>
    <n v="1"/>
  </r>
  <r>
    <x v="1"/>
    <s v="3003286842"/>
    <s v="1024920"/>
    <s v="106814476"/>
    <s v="1078600"/>
    <s v="000"/>
    <d v="2010-10-21T00:00:00"/>
    <s v="3046987"/>
    <m/>
    <m/>
    <n v="1"/>
  </r>
  <r>
    <x v="1"/>
    <s v="3003286843"/>
    <s v="1002166"/>
    <s v="106814476"/>
    <s v="1078600"/>
    <s v="000"/>
    <d v="2009-04-06T00:00:00"/>
    <s v="3048938"/>
    <m/>
    <m/>
    <n v="1"/>
  </r>
  <r>
    <x v="1"/>
    <s v="3003286844"/>
    <s v="611135"/>
    <s v="106814476"/>
    <s v="1028900"/>
    <s v="003"/>
    <d v="2010-11-05T00:00:00"/>
    <s v="3043017"/>
    <m/>
    <m/>
    <n v="1"/>
  </r>
  <r>
    <x v="1"/>
    <s v="3003286845"/>
    <s v="1003467"/>
    <s v="106814476"/>
    <s v="1078700"/>
    <s v="000"/>
    <d v="2009-12-29T00:00:00"/>
    <s v="3046834"/>
    <m/>
    <m/>
    <n v="1"/>
  </r>
  <r>
    <x v="1"/>
    <s v="3003286846"/>
    <s v="1003697"/>
    <s v="106814476"/>
    <s v="1028700"/>
    <s v="001"/>
    <d v="2010-01-15T00:00:00"/>
    <s v="3046844"/>
    <m/>
    <m/>
    <s v=""/>
  </r>
  <r>
    <x v="1"/>
    <s v="3003286847"/>
    <s v="1075668"/>
    <s v="106814476"/>
    <s v="1028600"/>
    <s v="005"/>
    <d v="2013-08-02T00:00:00"/>
    <s v="3082481"/>
    <m/>
    <m/>
    <s v=""/>
  </r>
  <r>
    <x v="1"/>
    <s v="3003286848"/>
    <s v="1075669"/>
    <s v="106814476"/>
    <s v="1028600"/>
    <s v="005"/>
    <d v="2013-08-02T00:00:00"/>
    <s v="3082482"/>
    <m/>
    <m/>
    <s v=""/>
  </r>
  <r>
    <x v="1"/>
    <s v="3003286849"/>
    <s v="1033390"/>
    <s v="106814476"/>
    <s v="1028600"/>
    <s v="005"/>
    <d v="2011-05-27T00:00:00"/>
    <s v="1009785"/>
    <m/>
    <m/>
    <n v="1"/>
  </r>
  <r>
    <x v="1"/>
    <s v="3003286850"/>
    <s v="918580"/>
    <s v="106814476"/>
    <s v="1078800"/>
    <s v="000"/>
    <d v="2006-12-05T00:00:00"/>
    <s v="3001854"/>
    <m/>
    <m/>
    <n v="1"/>
  </r>
  <r>
    <x v="1"/>
    <s v="3003286851"/>
    <s v="1008574"/>
    <s v="106814476"/>
    <s v="1028500"/>
    <s v="004"/>
    <d v="2009-07-31T00:00:00"/>
    <s v="1029006"/>
    <m/>
    <m/>
    <s v=""/>
  </r>
  <r>
    <x v="1"/>
    <s v="3003286852"/>
    <s v="1009506"/>
    <s v="106814476"/>
    <s v="1078900"/>
    <s v="000"/>
    <d v="2009-08-21T00:00:00"/>
    <s v="1901134"/>
    <m/>
    <m/>
    <n v="1"/>
  </r>
  <r>
    <x v="1"/>
    <s v="3003286853"/>
    <s v="1002377"/>
    <s v="106814476"/>
    <s v="1078800"/>
    <s v="000"/>
    <d v="2009-10-26T00:00:00"/>
    <s v="1992249"/>
    <m/>
    <m/>
    <n v="1"/>
  </r>
  <r>
    <x v="1"/>
    <s v="3003286854"/>
    <s v="989744"/>
    <s v="106814476"/>
    <s v="1078800"/>
    <s v="000"/>
    <d v="2009-10-26T00:00:00"/>
    <s v="1000571"/>
    <m/>
    <m/>
    <n v="1"/>
  </r>
  <r>
    <x v="1"/>
    <s v="3003286855"/>
    <s v="994734"/>
    <s v="106814476"/>
    <s v="1078800"/>
    <s v="000"/>
    <d v="2008-10-31T00:00:00"/>
    <s v="3001974"/>
    <m/>
    <m/>
    <n v="1"/>
  </r>
  <r>
    <x v="1"/>
    <s v="3003286856"/>
    <s v="999284"/>
    <s v="106814476"/>
    <s v="1078800"/>
    <s v="000"/>
    <d v="2009-04-27T00:00:00"/>
    <s v="3048864"/>
    <m/>
    <m/>
    <n v="1"/>
  </r>
  <r>
    <x v="1"/>
    <s v="3003286857"/>
    <s v="1017861"/>
    <s v="106814476"/>
    <s v="1078500"/>
    <s v="000"/>
    <d v="2010-04-06T00:00:00"/>
    <s v="3001844"/>
    <m/>
    <m/>
    <n v="1"/>
  </r>
  <r>
    <x v="1"/>
    <s v="3003286858"/>
    <s v="1003387"/>
    <s v="106814476"/>
    <s v="1078900"/>
    <s v="000"/>
    <d v="2009-08-31T00:00:00"/>
    <s v="3048905"/>
    <m/>
    <m/>
    <n v="1"/>
  </r>
  <r>
    <x v="1"/>
    <s v="3003286859"/>
    <s v="1003420"/>
    <s v="106814476"/>
    <s v="1078900"/>
    <s v="000"/>
    <d v="2009-08-31T00:00:00"/>
    <s v="1992174"/>
    <m/>
    <m/>
    <n v="1"/>
  </r>
  <r>
    <x v="1"/>
    <s v="3003286860"/>
    <s v="1003421"/>
    <s v="106814476"/>
    <s v="1078900"/>
    <s v="000"/>
    <d v="2009-09-16T00:00:00"/>
    <s v="3048993"/>
    <m/>
    <m/>
    <n v="1"/>
  </r>
  <r>
    <x v="1"/>
    <s v="3003286861"/>
    <s v="1003418"/>
    <s v="106814476"/>
    <s v="1078900"/>
    <s v="000"/>
    <d v="2009-12-29T00:00:00"/>
    <s v="3049099"/>
    <m/>
    <m/>
    <n v="1"/>
  </r>
  <r>
    <x v="1"/>
    <s v="3003286862"/>
    <s v="1003419"/>
    <s v="106814476"/>
    <s v="1028900"/>
    <s v="003"/>
    <d v="2009-11-30T00:00:00"/>
    <s v="3049055"/>
    <m/>
    <m/>
    <n v="1"/>
  </r>
  <r>
    <x v="1"/>
    <s v="3003286863"/>
    <s v="1003506"/>
    <s v="106814476"/>
    <s v="1078900"/>
    <s v="000"/>
    <d v="2010-08-31T00:00:00"/>
    <s v="1992108"/>
    <m/>
    <m/>
    <n v="1"/>
  </r>
  <r>
    <x v="1"/>
    <s v="3003286864"/>
    <s v="1003504"/>
    <s v="106814476"/>
    <s v="1078900"/>
    <s v="000"/>
    <d v="2010-03-11T00:00:00"/>
    <s v="3049057"/>
    <m/>
    <m/>
    <n v="1"/>
  </r>
  <r>
    <x v="1"/>
    <s v="3003286865"/>
    <s v="1019005"/>
    <s v="106814476"/>
    <s v="1078900"/>
    <s v="000"/>
    <d v="2010-07-21T00:00:00"/>
    <s v="3049255"/>
    <m/>
    <m/>
    <n v="1"/>
  </r>
  <r>
    <x v="1"/>
    <s v="3003286866"/>
    <s v="1019006"/>
    <s v="106814476"/>
    <s v="1078900"/>
    <s v="000"/>
    <d v="2010-07-21T00:00:00"/>
    <s v="3049246"/>
    <m/>
    <m/>
    <n v="1"/>
  </r>
  <r>
    <x v="1"/>
    <s v="3003286867"/>
    <s v="1022468"/>
    <s v="106814476"/>
    <s v="1078800"/>
    <s v="000"/>
    <d v="2010-09-21T00:00:00"/>
    <s v="3049264"/>
    <m/>
    <m/>
    <n v="1"/>
  </r>
  <r>
    <x v="1"/>
    <s v="3003286868"/>
    <s v="1028057"/>
    <s v="106814476"/>
    <s v="1078700"/>
    <s v="000"/>
    <d v="2012-09-06T00:00:00"/>
    <s v="3081858"/>
    <m/>
    <m/>
    <n v="1"/>
  </r>
  <r>
    <x v="1"/>
    <s v="3003286869"/>
    <s v="1018044"/>
    <s v="106814476"/>
    <s v="1078800"/>
    <s v="000"/>
    <d v="2010-12-22T00:00:00"/>
    <s v="3049274"/>
    <m/>
    <m/>
    <n v="1"/>
  </r>
  <r>
    <x v="1"/>
    <s v="3003286870"/>
    <s v="1028056"/>
    <s v="106814476"/>
    <s v="1078700"/>
    <s v="000"/>
    <d v="2011-02-22T00:00:00"/>
    <s v="3047061"/>
    <m/>
    <m/>
    <n v="1"/>
  </r>
  <r>
    <x v="1"/>
    <s v="3003286871"/>
    <s v="1023852"/>
    <s v="106814476"/>
    <s v="1078700"/>
    <s v="000"/>
    <d v="2011-04-18T00:00:00"/>
    <s v="3054564"/>
    <m/>
    <m/>
    <n v="1"/>
  </r>
  <r>
    <x v="1"/>
    <s v="3003286872"/>
    <s v="1023266"/>
    <s v="106814476"/>
    <s v="1078900"/>
    <s v="000"/>
    <d v="2011-05-16T00:00:00"/>
    <s v="3054631"/>
    <m/>
    <m/>
    <n v="1"/>
  </r>
  <r>
    <x v="1"/>
    <s v="3003286873"/>
    <s v="1023265"/>
    <s v="106814476"/>
    <s v="1078900"/>
    <s v="000"/>
    <d v="2011-05-16T00:00:00"/>
    <s v="3054634"/>
    <m/>
    <m/>
    <n v="1"/>
  </r>
  <r>
    <x v="1"/>
    <s v="3003286874"/>
    <s v="1028616"/>
    <s v="106814476"/>
    <s v="1028900"/>
    <s v="003"/>
    <d v="2011-03-16T00:00:00"/>
    <s v="1935551"/>
    <m/>
    <m/>
    <n v="1"/>
  </r>
  <r>
    <x v="1"/>
    <s v="3003286875"/>
    <s v="1023350"/>
    <s v="106814476"/>
    <s v="1078900"/>
    <s v="000"/>
    <d v="2011-01-04T00:00:00"/>
    <s v="3048834"/>
    <m/>
    <m/>
    <n v="1"/>
  </r>
  <r>
    <x v="1"/>
    <s v="3003286876"/>
    <s v="1023349"/>
    <s v="106814476"/>
    <s v="1078900"/>
    <s v="000"/>
    <d v="2011-05-17T00:00:00"/>
    <s v="3054632"/>
    <m/>
    <m/>
    <n v="1"/>
  </r>
  <r>
    <x v="1"/>
    <s v="3003286877"/>
    <s v="1041118"/>
    <s v="106814476"/>
    <s v="1078900"/>
    <s v="000"/>
    <d v="2012-03-14T00:00:00"/>
    <s v="3060394"/>
    <m/>
    <m/>
    <n v="1"/>
  </r>
  <r>
    <x v="1"/>
    <s v="3003286878"/>
    <s v="1025249"/>
    <s v="106814476"/>
    <s v="1078700"/>
    <s v="000"/>
    <d v="2011-04-29T00:00:00"/>
    <s v="3049188"/>
    <m/>
    <m/>
    <n v="1"/>
  </r>
  <r>
    <x v="1"/>
    <s v="3003286880"/>
    <s v="1024522"/>
    <s v="106814476"/>
    <s v="1078500"/>
    <s v="000"/>
    <d v="2011-06-09T00:00:00"/>
    <s v="3054620"/>
    <m/>
    <m/>
    <n v="1"/>
  </r>
  <r>
    <x v="1"/>
    <s v="3003286881"/>
    <s v="1026525"/>
    <s v="106814476"/>
    <s v="1078500"/>
    <s v="000"/>
    <d v="2011-04-18T00:00:00"/>
    <s v="3048712"/>
    <m/>
    <m/>
    <n v="1"/>
  </r>
  <r>
    <x v="1"/>
    <s v="3003286882"/>
    <s v="1028491"/>
    <s v="106814476"/>
    <s v="1028500"/>
    <s v="004"/>
    <d v="2012-08-24T00:00:00"/>
    <s v="3063059"/>
    <s v="4308027"/>
    <m/>
    <n v="1"/>
  </r>
  <r>
    <x v="1"/>
    <s v="3003286883"/>
    <s v="1002368"/>
    <s v="106814475"/>
    <s v="1078900"/>
    <s v="000"/>
    <d v="2015-08-29T00:00:00"/>
    <s v="6207286"/>
    <m/>
    <m/>
    <n v="1"/>
  </r>
  <r>
    <x v="1"/>
    <s v="3003286884"/>
    <s v="762900"/>
    <s v="106814475"/>
    <s v="1078600"/>
    <s v="000"/>
    <d v="2015-08-26T00:00:00"/>
    <s v="6207859"/>
    <m/>
    <m/>
    <n v="1"/>
  </r>
  <r>
    <x v="1"/>
    <s v="3003286885"/>
    <s v="762901"/>
    <s v="106814475"/>
    <s v="1078600"/>
    <s v="000"/>
    <d v="2015-08-26T00:00:00"/>
    <s v="6207861"/>
    <m/>
    <m/>
    <n v="1"/>
  </r>
  <r>
    <x v="1"/>
    <s v="3003286886"/>
    <s v="762917"/>
    <s v="106814475"/>
    <s v="1078600"/>
    <s v="000"/>
    <d v="2015-09-12T00:00:00"/>
    <s v="6207371"/>
    <m/>
    <m/>
    <n v="1"/>
  </r>
  <r>
    <x v="1"/>
    <s v="3003286887"/>
    <s v="756881"/>
    <s v="106814475"/>
    <s v="1078500"/>
    <s v="000"/>
    <d v="2015-08-26T00:00:00"/>
    <s v="6207897"/>
    <m/>
    <m/>
    <n v="1"/>
  </r>
  <r>
    <x v="1"/>
    <s v="3003286888"/>
    <s v="762876"/>
    <s v="106814475"/>
    <s v="1050000"/>
    <s v="000"/>
    <d v="2007-08-28T00:00:00"/>
    <s v="4273879"/>
    <m/>
    <m/>
    <s v=""/>
  </r>
  <r>
    <x v="1"/>
    <s v="3003286889"/>
    <s v="762887"/>
    <s v="106814475"/>
    <s v=""/>
    <s v=""/>
    <m/>
    <s v=""/>
    <m/>
    <m/>
    <s v=""/>
  </r>
  <r>
    <x v="1"/>
    <s v="3003286890"/>
    <s v="762894"/>
    <s v="106814475"/>
    <s v="1078600"/>
    <s v="000"/>
    <d v="2015-09-01T00:00:00"/>
    <s v="6207833"/>
    <m/>
    <m/>
    <n v="1"/>
  </r>
  <r>
    <x v="1"/>
    <s v="3003286891"/>
    <s v="762918"/>
    <s v="106814475"/>
    <s v="1078600"/>
    <s v="000"/>
    <d v="2015-10-12T00:00:00"/>
    <s v="6207048"/>
    <m/>
    <m/>
    <n v="1"/>
  </r>
  <r>
    <x v="1"/>
    <s v="3003286892"/>
    <s v="762922"/>
    <s v="106814475"/>
    <s v="1078600"/>
    <s v="000"/>
    <d v="2015-08-27T00:00:00"/>
    <s v="6207848"/>
    <m/>
    <m/>
    <n v="1"/>
  </r>
  <r>
    <x v="1"/>
    <s v="3003286893"/>
    <s v="756930"/>
    <s v="106814475"/>
    <s v="1078500"/>
    <s v="000"/>
    <d v="2015-08-27T00:00:00"/>
    <s v="6207863"/>
    <m/>
    <m/>
    <n v="1"/>
  </r>
  <r>
    <x v="1"/>
    <s v="3003286894"/>
    <s v="762949"/>
    <s v="106814475"/>
    <s v="1050000"/>
    <s v="000"/>
    <d v="2009-04-10T00:00:00"/>
    <s v="4269444"/>
    <m/>
    <m/>
    <s v=""/>
  </r>
  <r>
    <x v="1"/>
    <s v="3003286895"/>
    <s v="762952"/>
    <s v="106814475"/>
    <s v="1078800"/>
    <s v="000"/>
    <d v="2015-09-03T00:00:00"/>
    <s v="6207426"/>
    <m/>
    <m/>
    <n v="1"/>
  </r>
  <r>
    <x v="1"/>
    <s v="3003286896"/>
    <s v="762953"/>
    <s v="106814475"/>
    <s v="1078800"/>
    <s v="000"/>
    <d v="2015-09-03T00:00:00"/>
    <s v="6207425"/>
    <m/>
    <m/>
    <n v="1"/>
  </r>
  <r>
    <x v="1"/>
    <s v="3003286897"/>
    <s v="762954"/>
    <s v="106814475"/>
    <s v="1050000"/>
    <s v="000"/>
    <d v="2008-07-02T00:00:00"/>
    <s v="4221355"/>
    <m/>
    <m/>
    <s v=""/>
  </r>
  <r>
    <x v="1"/>
    <s v="3003286898"/>
    <s v="762955"/>
    <s v="106814475"/>
    <s v="1050000"/>
    <s v="000"/>
    <d v="2007-08-03T00:00:00"/>
    <s v="4273866"/>
    <m/>
    <m/>
    <s v=""/>
  </r>
  <r>
    <x v="1"/>
    <s v="3003286899"/>
    <s v="762956"/>
    <s v="106814475"/>
    <s v="1050000"/>
    <s v="000"/>
    <d v="2010-09-17T00:00:00"/>
    <s v="4356519"/>
    <m/>
    <m/>
    <s v=""/>
  </r>
  <r>
    <x v="1"/>
    <s v="3003286900"/>
    <s v="762968"/>
    <s v="106814475"/>
    <s v="1078800"/>
    <s v="000"/>
    <d v="2015-09-02T00:00:00"/>
    <s v="6207865"/>
    <m/>
    <m/>
    <n v="1"/>
  </r>
  <r>
    <x v="1"/>
    <s v="3003286901"/>
    <s v="762986"/>
    <s v="106814475"/>
    <s v="1078900"/>
    <s v="000"/>
    <d v="2015-09-02T00:00:00"/>
    <s v="6207270"/>
    <m/>
    <m/>
    <n v="1"/>
  </r>
  <r>
    <x v="1"/>
    <s v="3003286902"/>
    <s v="756883"/>
    <s v="106814475"/>
    <s v="1078500"/>
    <s v="000"/>
    <d v="2015-08-26T00:00:00"/>
    <s v="6207872"/>
    <m/>
    <m/>
    <n v="1"/>
  </r>
  <r>
    <x v="1"/>
    <s v="3003286903"/>
    <s v="803322"/>
    <s v="106814475"/>
    <s v="1078500"/>
    <s v="000"/>
    <d v="2015-08-27T00:00:00"/>
    <s v="6207829"/>
    <m/>
    <m/>
    <n v="1"/>
  </r>
  <r>
    <x v="1"/>
    <s v="3003286904"/>
    <s v="764045"/>
    <s v="106814475"/>
    <s v="1078500"/>
    <s v="000"/>
    <d v="2015-08-28T00:00:00"/>
    <s v="6207328"/>
    <m/>
    <m/>
    <n v="1"/>
  </r>
  <r>
    <x v="1"/>
    <s v="3003286905"/>
    <s v="764055"/>
    <s v="106814475"/>
    <s v="1028700"/>
    <s v="001"/>
    <d v="2015-09-09T00:00:00"/>
    <s v="6207348"/>
    <m/>
    <m/>
    <n v="1"/>
  </r>
  <r>
    <x v="1"/>
    <s v="3003286906"/>
    <s v="764065"/>
    <s v="106814475"/>
    <s v="1050000"/>
    <s v="000"/>
    <d v="2010-02-26T00:00:00"/>
    <s v="4328240"/>
    <m/>
    <m/>
    <s v=""/>
  </r>
  <r>
    <x v="1"/>
    <s v="3003286907"/>
    <s v="756990"/>
    <s v="106814475"/>
    <s v="1078500"/>
    <s v="000"/>
    <d v="2015-08-27T00:00:00"/>
    <s v="6207877"/>
    <m/>
    <m/>
    <n v="1"/>
  </r>
  <r>
    <x v="1"/>
    <s v="3003286908"/>
    <s v="764133"/>
    <s v="106814475"/>
    <s v="1078600"/>
    <s v="000"/>
    <d v="2015-09-01T00:00:00"/>
    <s v="6207247"/>
    <m/>
    <m/>
    <n v="1"/>
  </r>
  <r>
    <x v="1"/>
    <s v="3003286909"/>
    <s v="764134"/>
    <s v="106814475"/>
    <s v="1050000"/>
    <s v="000"/>
    <d v="2007-09-18T00:00:00"/>
    <s v="4090636"/>
    <m/>
    <m/>
    <s v=""/>
  </r>
  <r>
    <x v="1"/>
    <s v="3003286911"/>
    <s v="764192"/>
    <s v="106814475"/>
    <s v="1078700"/>
    <s v="000"/>
    <d v="2015-09-10T00:00:00"/>
    <s v="6207377"/>
    <m/>
    <m/>
    <n v="1"/>
  </r>
  <r>
    <x v="1"/>
    <s v="3003286912"/>
    <s v="764200"/>
    <s v="106814475"/>
    <s v="1078700"/>
    <s v="000"/>
    <d v="2015-09-03T00:00:00"/>
    <s v="6207401"/>
    <m/>
    <m/>
    <n v="1"/>
  </r>
  <r>
    <x v="1"/>
    <s v="3003286913"/>
    <s v="764205"/>
    <s v="106814475"/>
    <s v="1078700"/>
    <s v="000"/>
    <d v="2015-09-03T00:00:00"/>
    <s v="6207410"/>
    <m/>
    <m/>
    <n v="1"/>
  </r>
  <r>
    <x v="1"/>
    <s v="3003286914"/>
    <s v="764217"/>
    <s v="106814475"/>
    <s v="1078800"/>
    <s v="000"/>
    <d v="2015-09-03T00:00:00"/>
    <s v="6207302"/>
    <m/>
    <m/>
    <n v="1"/>
  </r>
  <r>
    <x v="1"/>
    <s v="3003286915"/>
    <s v="764220"/>
    <s v="106814475"/>
    <s v="1078800"/>
    <s v="000"/>
    <d v="2015-09-03T00:00:00"/>
    <s v="6207381"/>
    <m/>
    <m/>
    <n v="1"/>
  </r>
  <r>
    <x v="1"/>
    <s v="3003286916"/>
    <s v="756890"/>
    <s v="106814475"/>
    <s v="1078500"/>
    <s v="000"/>
    <d v="2015-08-29T00:00:00"/>
    <s v="6207309"/>
    <m/>
    <m/>
    <n v="1"/>
  </r>
  <r>
    <x v="1"/>
    <s v="3003286917"/>
    <s v="1001110"/>
    <s v="106814475"/>
    <s v="1028900"/>
    <s v="003"/>
    <d v="2009-06-25T00:00:00"/>
    <s v="4308056"/>
    <m/>
    <m/>
    <s v=""/>
  </r>
  <r>
    <x v="1"/>
    <s v="3003286918"/>
    <s v="1035503"/>
    <s v="106814475"/>
    <s v="1050000"/>
    <s v="000"/>
    <d v="2015-05-29T00:00:00"/>
    <s v="4606782"/>
    <m/>
    <m/>
    <s v=""/>
  </r>
  <r>
    <x v="1"/>
    <s v="3003286919"/>
    <s v="1011468"/>
    <s v="106814475"/>
    <s v="1050000"/>
    <s v="000"/>
    <d v="2014-05-23T00:00:00"/>
    <s v="4582552"/>
    <m/>
    <m/>
    <s v=""/>
  </r>
  <r>
    <x v="1"/>
    <s v="3003286920"/>
    <s v="1011467"/>
    <s v="106814475"/>
    <s v="1050000"/>
    <s v="000"/>
    <d v="2014-05-23T00:00:00"/>
    <s v="4582555"/>
    <m/>
    <m/>
    <s v=""/>
  </r>
  <r>
    <x v="1"/>
    <s v="3003286921"/>
    <s v="1003941"/>
    <s v="106814475"/>
    <s v="1050000"/>
    <s v="000"/>
    <d v="2015-05-29T00:00:00"/>
    <s v="4606780"/>
    <m/>
    <m/>
    <s v=""/>
  </r>
  <r>
    <x v="1"/>
    <s v="3003286922"/>
    <s v="1017488"/>
    <s v="106814475"/>
    <s v="1050000"/>
    <s v="000"/>
    <d v="2015-06-08T00:00:00"/>
    <s v="4606756"/>
    <m/>
    <m/>
    <s v=""/>
  </r>
  <r>
    <x v="1"/>
    <s v="3003286923"/>
    <s v="1017382"/>
    <s v="106814475"/>
    <s v="1078900"/>
    <s v="000"/>
    <d v="2015-08-31T00:00:00"/>
    <s v="6207303"/>
    <m/>
    <m/>
    <n v="1"/>
  </r>
  <r>
    <x v="1"/>
    <s v="3003286924"/>
    <s v="1017383"/>
    <s v="106814475"/>
    <s v="1078900"/>
    <s v="000"/>
    <d v="2015-08-31T00:00:00"/>
    <s v="6207305"/>
    <m/>
    <m/>
    <n v="1"/>
  </r>
  <r>
    <x v="1"/>
    <s v="3003286925"/>
    <s v="1018685"/>
    <s v="106814475"/>
    <s v="1078900"/>
    <s v="000"/>
    <d v="2015-09-01T00:00:00"/>
    <s v="6207289"/>
    <m/>
    <m/>
    <n v="1"/>
  </r>
  <r>
    <x v="1"/>
    <s v="3003286926"/>
    <s v="1018684"/>
    <s v="106814475"/>
    <s v="1078900"/>
    <s v="000"/>
    <d v="2015-09-01T00:00:00"/>
    <s v="6208150"/>
    <m/>
    <m/>
    <n v="1"/>
  </r>
  <r>
    <x v="1"/>
    <s v="3003286927"/>
    <s v="1024362"/>
    <s v="106814475"/>
    <s v="1078600"/>
    <s v="000"/>
    <d v="2015-08-26T00:00:00"/>
    <s v="6207860"/>
    <m/>
    <m/>
    <n v="1"/>
  </r>
  <r>
    <x v="1"/>
    <s v="3003286928"/>
    <s v="816942"/>
    <s v="106814475"/>
    <s v="1050000"/>
    <s v="000"/>
    <d v="2007-10-09T00:00:00"/>
    <s v="4273881"/>
    <m/>
    <m/>
    <s v=""/>
  </r>
  <r>
    <x v="1"/>
    <s v="3003286929"/>
    <s v="611682"/>
    <s v="106814476"/>
    <s v="1028700"/>
    <s v="001"/>
    <d v="1998-06-30T00:00:00"/>
    <s v="1009116"/>
    <s v="1727670"/>
    <s v="1009833"/>
    <s v=""/>
  </r>
  <r>
    <x v="1"/>
    <s v="3003290600"/>
    <s v="611027"/>
    <s v="106814475"/>
    <s v="1078900"/>
    <s v="000"/>
    <d v="2015-09-02T00:00:00"/>
    <s v="6099282"/>
    <m/>
    <m/>
    <n v="1"/>
  </r>
  <r>
    <x v="1"/>
    <s v="3003290601"/>
    <s v="611095"/>
    <s v="106814475"/>
    <s v="1078900"/>
    <s v="000"/>
    <d v="2015-09-09T00:00:00"/>
    <s v="6091007"/>
    <m/>
    <m/>
    <n v="1"/>
  </r>
  <r>
    <x v="1"/>
    <s v="3003290602"/>
    <s v="611127"/>
    <s v="106814475"/>
    <s v="1078900"/>
    <s v="000"/>
    <d v="2015-09-03T00:00:00"/>
    <s v="6099281"/>
    <m/>
    <m/>
    <n v="1"/>
  </r>
  <r>
    <x v="1"/>
    <s v="3003290603"/>
    <s v="891165"/>
    <s v="106814475"/>
    <s v="1078600"/>
    <s v="000"/>
    <d v="2015-08-27T00:00:00"/>
    <s v="6208600"/>
    <m/>
    <m/>
    <n v="1"/>
  </r>
  <r>
    <x v="1"/>
    <s v="3003290604"/>
    <s v="1020035"/>
    <s v="106814475"/>
    <s v="1078900"/>
    <s v="000"/>
    <d v="2015-08-29T00:00:00"/>
    <s v="6207285"/>
    <m/>
    <m/>
    <n v="1"/>
  </r>
  <r>
    <x v="1"/>
    <s v="3003290605"/>
    <s v="764034"/>
    <s v="106814475"/>
    <s v="1078500"/>
    <s v="000"/>
    <d v="2015-08-28T00:00:00"/>
    <s v="6130635"/>
    <m/>
    <m/>
    <n v="1"/>
  </r>
  <r>
    <x v="1"/>
    <s v="3003290606"/>
    <s v="823444"/>
    <s v="106814475"/>
    <s v="1078500"/>
    <s v="000"/>
    <d v="2015-08-28T00:00:00"/>
    <s v="6130634"/>
    <m/>
    <m/>
    <n v="1"/>
  </r>
  <r>
    <x v="1"/>
    <s v="3003290607"/>
    <s v="764035"/>
    <s v="106814475"/>
    <s v="1078500"/>
    <s v="000"/>
    <d v="2015-08-28T00:00:00"/>
    <s v="6130633"/>
    <m/>
    <m/>
    <n v="1"/>
  </r>
  <r>
    <x v="1"/>
    <s v="3003290608"/>
    <s v="762612"/>
    <s v="106814475"/>
    <s v="1078700"/>
    <s v="000"/>
    <d v="2015-09-10T00:00:00"/>
    <s v="6207363"/>
    <m/>
    <m/>
    <n v="1"/>
  </r>
  <r>
    <x v="1"/>
    <s v="3003290610"/>
    <s v="762890"/>
    <s v="106814475"/>
    <s v="1078600"/>
    <s v="000"/>
    <d v="2015-09-01T00:00:00"/>
    <s v="6207834"/>
    <m/>
    <m/>
    <n v="1"/>
  </r>
  <r>
    <x v="1"/>
    <s v="3003290611"/>
    <s v="985861"/>
    <s v="106814475"/>
    <s v="1078800"/>
    <s v="000"/>
    <d v="2015-09-03T00:00:00"/>
    <s v="6136058"/>
    <m/>
    <m/>
    <n v="1"/>
  </r>
  <r>
    <x v="1"/>
    <s v="3003290612"/>
    <s v="762919"/>
    <s v="106814475"/>
    <s v="1078600"/>
    <s v="000"/>
    <d v="2015-08-27T00:00:00"/>
    <s v="6142498"/>
    <m/>
    <m/>
    <n v="1"/>
  </r>
  <r>
    <x v="1"/>
    <s v="3003290613"/>
    <s v="762920"/>
    <s v="106814475"/>
    <s v="1078600"/>
    <s v="000"/>
    <d v="2015-08-27T00:00:00"/>
    <s v="6207850"/>
    <m/>
    <m/>
    <n v="1"/>
  </r>
  <r>
    <x v="1"/>
    <s v="3003290614"/>
    <s v="762931"/>
    <s v="106814475"/>
    <s v="1078900"/>
    <s v="000"/>
    <d v="2015-08-27T00:00:00"/>
    <s v="6208679"/>
    <m/>
    <m/>
    <n v="1"/>
  </r>
  <r>
    <x v="1"/>
    <s v="3003290615"/>
    <s v="762932"/>
    <s v="106814475"/>
    <s v="1078900"/>
    <s v="000"/>
    <d v="2015-08-27T00:00:00"/>
    <s v="6208644"/>
    <m/>
    <m/>
    <n v="1"/>
  </r>
  <r>
    <x v="1"/>
    <s v="3003290616"/>
    <s v="762933"/>
    <s v="106814475"/>
    <s v="1078900"/>
    <s v="000"/>
    <d v="2015-08-27T00:00:00"/>
    <s v="6208645"/>
    <m/>
    <m/>
    <n v="1"/>
  </r>
  <r>
    <x v="1"/>
    <s v="3003290617"/>
    <s v="762934"/>
    <s v="106814475"/>
    <s v="1078900"/>
    <s v="000"/>
    <d v="2015-08-27T00:00:00"/>
    <s v="6208646"/>
    <m/>
    <m/>
    <n v="1"/>
  </r>
  <r>
    <x v="1"/>
    <s v="3003290618"/>
    <s v="762936"/>
    <s v="106814475"/>
    <s v="1078900"/>
    <s v="000"/>
    <d v="2015-08-27T00:00:00"/>
    <s v="6208680"/>
    <m/>
    <m/>
    <n v="1"/>
  </r>
  <r>
    <x v="1"/>
    <s v="3003290619"/>
    <s v="762937"/>
    <s v="106814475"/>
    <s v="1078900"/>
    <s v="000"/>
    <d v="2015-08-27T00:00:00"/>
    <s v="6208681"/>
    <m/>
    <m/>
    <n v="1"/>
  </r>
  <r>
    <x v="1"/>
    <s v="3003290620"/>
    <s v="762938"/>
    <s v="106814475"/>
    <s v="1078900"/>
    <s v="000"/>
    <d v="2015-08-27T00:00:00"/>
    <s v="6208682"/>
    <m/>
    <m/>
    <n v="1"/>
  </r>
  <r>
    <x v="1"/>
    <s v="3003290621"/>
    <s v="762939"/>
    <s v="106814475"/>
    <s v="1078900"/>
    <s v="000"/>
    <d v="2015-08-27T00:00:00"/>
    <s v="6208607"/>
    <m/>
    <m/>
    <n v="1"/>
  </r>
  <r>
    <x v="1"/>
    <s v="3003290622"/>
    <s v="762940"/>
    <s v="106814475"/>
    <s v="1078900"/>
    <s v="000"/>
    <d v="2015-08-27T00:00:00"/>
    <s v="6208608"/>
    <m/>
    <m/>
    <n v="1"/>
  </r>
  <r>
    <x v="1"/>
    <s v="3003290623"/>
    <s v="756920"/>
    <s v="106814475"/>
    <s v="1078500"/>
    <s v="000"/>
    <d v="2015-08-27T00:00:00"/>
    <s v="6207839"/>
    <m/>
    <m/>
    <n v="1"/>
  </r>
  <r>
    <x v="1"/>
    <s v="3003290624"/>
    <s v="756921"/>
    <s v="106814475"/>
    <s v="1078500"/>
    <s v="000"/>
    <d v="2015-08-26T00:00:00"/>
    <s v="6207868"/>
    <m/>
    <m/>
    <n v="1"/>
  </r>
  <r>
    <x v="1"/>
    <s v="3003290625"/>
    <s v="756922"/>
    <s v="106814475"/>
    <s v="1028500"/>
    <s v="004"/>
    <d v="2009-07-29T00:00:00"/>
    <s v="2823190"/>
    <m/>
    <m/>
    <s v=""/>
  </r>
  <r>
    <x v="1"/>
    <s v="3003290626"/>
    <s v="756925"/>
    <s v="106814475"/>
    <s v="1078500"/>
    <s v="000"/>
    <d v="2015-08-27T00:00:00"/>
    <s v="6207840"/>
    <m/>
    <m/>
    <n v="1"/>
  </r>
  <r>
    <x v="1"/>
    <s v="3003290627"/>
    <s v="756926"/>
    <s v="106814475"/>
    <s v="1078500"/>
    <s v="000"/>
    <d v="2015-08-27T00:00:00"/>
    <s v="6207866"/>
    <m/>
    <m/>
    <n v="1"/>
  </r>
  <r>
    <x v="1"/>
    <s v="3003290628"/>
    <s v="756927"/>
    <s v="106814475"/>
    <s v="1078500"/>
    <s v="000"/>
    <d v="2015-08-27T00:00:00"/>
    <s v="6207864"/>
    <m/>
    <m/>
    <n v="1"/>
  </r>
  <r>
    <x v="1"/>
    <s v="3003290629"/>
    <s v="756929"/>
    <s v="106814475"/>
    <s v="1078500"/>
    <s v="000"/>
    <d v="2015-08-29T00:00:00"/>
    <s v="6207823"/>
    <m/>
    <m/>
    <n v="1"/>
  </r>
  <r>
    <x v="1"/>
    <s v="3003290630"/>
    <s v="117275"/>
    <s v="106814475"/>
    <s v="1078800"/>
    <s v="000"/>
    <d v="2015-08-27T00:00:00"/>
    <s v="6208668"/>
    <m/>
    <m/>
    <n v="1"/>
  </r>
  <r>
    <x v="1"/>
    <s v="3003290632"/>
    <s v="762967"/>
    <s v="106814475"/>
    <s v="1078800"/>
    <s v="000"/>
    <d v="2015-09-02T00:00:00"/>
    <s v="6207436"/>
    <m/>
    <m/>
    <n v="1"/>
  </r>
  <r>
    <x v="1"/>
    <s v="3003290633"/>
    <s v="762969"/>
    <s v="106814475"/>
    <s v="1078800"/>
    <s v="000"/>
    <d v="2015-09-02T00:00:00"/>
    <s v="6207263"/>
    <m/>
    <m/>
    <n v="1"/>
  </r>
  <r>
    <x v="1"/>
    <s v="3003290634"/>
    <s v="762970"/>
    <s v="106814475"/>
    <s v="1078800"/>
    <s v="000"/>
    <d v="2015-09-02T00:00:00"/>
    <s v="6207827"/>
    <m/>
    <m/>
    <n v="1"/>
  </r>
  <r>
    <x v="1"/>
    <s v="3003290635"/>
    <s v="756933"/>
    <s v="106814475"/>
    <s v="1078500"/>
    <s v="000"/>
    <d v="2015-08-26T00:00:00"/>
    <s v="6207890"/>
    <m/>
    <m/>
    <n v="1"/>
  </r>
  <r>
    <x v="1"/>
    <s v="3003290636"/>
    <s v="756934"/>
    <s v="106814475"/>
    <s v="1078500"/>
    <s v="000"/>
    <d v="2015-08-26T00:00:00"/>
    <s v="6207888"/>
    <m/>
    <m/>
    <n v="1"/>
  </r>
  <r>
    <x v="1"/>
    <s v="3003290637"/>
    <s v="756935"/>
    <s v="106814475"/>
    <s v="1078500"/>
    <s v="000"/>
    <d v="2015-08-26T00:00:00"/>
    <s v="6207870"/>
    <m/>
    <m/>
    <n v="1"/>
  </r>
  <r>
    <x v="1"/>
    <s v="3003290638"/>
    <s v="756940"/>
    <s v="106814475"/>
    <s v="1078500"/>
    <s v="000"/>
    <d v="2015-08-26T00:00:00"/>
    <s v="6207889"/>
    <m/>
    <m/>
    <n v="1"/>
  </r>
  <r>
    <x v="1"/>
    <s v="3003290639"/>
    <s v="762987"/>
    <s v="106814475"/>
    <s v="1028900"/>
    <s v="003"/>
    <d v="2004-01-23T00:00:00"/>
    <s v="4050841"/>
    <m/>
    <m/>
    <s v=""/>
  </r>
  <r>
    <x v="1"/>
    <s v="3003290640"/>
    <s v="762988"/>
    <s v="106814475"/>
    <s v="1078900"/>
    <s v="000"/>
    <d v="2015-08-31T00:00:00"/>
    <s v="6207304"/>
    <m/>
    <m/>
    <n v="1"/>
  </r>
  <r>
    <x v="1"/>
    <s v="3003290641"/>
    <s v="756941"/>
    <s v="106814475"/>
    <s v="1078500"/>
    <s v="000"/>
    <d v="2015-08-29T00:00:00"/>
    <s v="6207825"/>
    <m/>
    <m/>
    <n v="1"/>
  </r>
  <r>
    <x v="1"/>
    <s v="3003290642"/>
    <s v="756943"/>
    <s v="106814475"/>
    <s v="1078500"/>
    <s v="000"/>
    <d v="2015-09-02T00:00:00"/>
    <s v="6098883"/>
    <m/>
    <m/>
    <n v="1"/>
  </r>
  <r>
    <x v="1"/>
    <s v="3003290643"/>
    <s v="756944"/>
    <s v="106814475"/>
    <s v="1078500"/>
    <s v="000"/>
    <d v="2015-08-26T00:00:00"/>
    <s v="6207874"/>
    <m/>
    <m/>
    <n v="1"/>
  </r>
  <r>
    <x v="1"/>
    <s v="3003290644"/>
    <s v="756945"/>
    <s v="106814475"/>
    <s v="1078500"/>
    <s v="000"/>
    <d v="2015-08-26T00:00:00"/>
    <s v="6209135"/>
    <m/>
    <m/>
    <n v="1"/>
  </r>
  <r>
    <x v="1"/>
    <s v="3003290645"/>
    <s v="756886"/>
    <s v="106814475"/>
    <s v="1078500"/>
    <s v="000"/>
    <d v="2015-08-29T00:00:00"/>
    <s v="6207307"/>
    <m/>
    <m/>
    <n v="1"/>
  </r>
  <r>
    <x v="1"/>
    <s v="3003290646"/>
    <s v="762992"/>
    <s v="106814475"/>
    <s v="1078900"/>
    <s v="000"/>
    <d v="2015-08-29T00:00:00"/>
    <s v="6207264"/>
    <m/>
    <m/>
    <n v="1"/>
  </r>
  <r>
    <x v="1"/>
    <s v="3003290647"/>
    <s v="762993"/>
    <s v="106814475"/>
    <s v="1078900"/>
    <s v="000"/>
    <d v="2015-08-29T00:00:00"/>
    <s v="6207845"/>
    <m/>
    <m/>
    <n v="1"/>
  </r>
  <r>
    <x v="1"/>
    <s v="3003290648"/>
    <s v="762994"/>
    <s v="106814475"/>
    <s v="1078900"/>
    <s v="000"/>
    <d v="2015-09-03T00:00:00"/>
    <s v="6090957"/>
    <m/>
    <m/>
    <n v="1"/>
  </r>
  <r>
    <x v="1"/>
    <s v="3003290649"/>
    <s v="763004"/>
    <s v="106814475"/>
    <s v="1078900"/>
    <s v="000"/>
    <d v="2015-09-10T00:00:00"/>
    <s v="6207352"/>
    <m/>
    <m/>
    <n v="1"/>
  </r>
  <r>
    <x v="1"/>
    <s v="3003290650"/>
    <s v="776067"/>
    <s v="106814475"/>
    <s v="1078900"/>
    <s v="000"/>
    <d v="2015-08-27T00:00:00"/>
    <s v="6208625"/>
    <m/>
    <m/>
    <n v="1"/>
  </r>
  <r>
    <x v="1"/>
    <s v="3003290651"/>
    <s v="756981"/>
    <s v="106814475"/>
    <s v="1078500"/>
    <s v="000"/>
    <d v="2015-08-26T00:00:00"/>
    <s v="6209291"/>
    <m/>
    <m/>
    <n v="1"/>
  </r>
  <r>
    <x v="1"/>
    <s v="3003290652"/>
    <s v="756982"/>
    <s v="106814475"/>
    <s v="1078500"/>
    <s v="000"/>
    <d v="2015-08-27T00:00:00"/>
    <s v="6207841"/>
    <m/>
    <m/>
    <n v="1"/>
  </r>
  <r>
    <x v="1"/>
    <s v="3003290653"/>
    <s v="763015"/>
    <s v="106814475"/>
    <s v="1078500"/>
    <s v="000"/>
    <d v="2015-08-26T00:00:00"/>
    <s v="6209108"/>
    <m/>
    <m/>
    <n v="1"/>
  </r>
  <r>
    <x v="1"/>
    <s v="3003290654"/>
    <s v="824286"/>
    <s v="106814475"/>
    <s v="1078500"/>
    <s v="000"/>
    <d v="2015-08-26T00:00:00"/>
    <s v="6209137"/>
    <m/>
    <m/>
    <n v="1"/>
  </r>
  <r>
    <x v="1"/>
    <s v="3003290655"/>
    <s v="763016"/>
    <s v="106814475"/>
    <s v="1078500"/>
    <s v="000"/>
    <d v="2015-08-27T00:00:00"/>
    <s v="6207851"/>
    <m/>
    <m/>
    <n v="1"/>
  </r>
  <r>
    <x v="1"/>
    <s v="3003290656"/>
    <s v="763017"/>
    <s v="106814475"/>
    <s v="1078500"/>
    <s v="000"/>
    <d v="2015-08-27T00:00:00"/>
    <s v="6207854"/>
    <m/>
    <m/>
    <n v="1"/>
  </r>
  <r>
    <x v="1"/>
    <s v="3003290657"/>
    <s v="763018"/>
    <s v="106814475"/>
    <s v="1078500"/>
    <s v="000"/>
    <d v="2015-08-27T00:00:00"/>
    <s v="6099297"/>
    <m/>
    <m/>
    <n v="1"/>
  </r>
  <r>
    <x v="1"/>
    <s v="3003290658"/>
    <s v="763020"/>
    <s v="106814475"/>
    <s v="1078500"/>
    <s v="000"/>
    <d v="2015-08-27T00:00:00"/>
    <s v="6207830"/>
    <m/>
    <m/>
    <n v="1"/>
  </r>
  <r>
    <x v="1"/>
    <s v="3003290659"/>
    <s v="763021"/>
    <s v="106814475"/>
    <s v="1078500"/>
    <s v="000"/>
    <d v="2015-08-26T00:00:00"/>
    <s v="6209136"/>
    <m/>
    <m/>
    <n v="1"/>
  </r>
  <r>
    <x v="1"/>
    <s v="3003290660"/>
    <s v="1072077"/>
    <s v="106814475"/>
    <s v="1078500"/>
    <s v="000"/>
    <d v="2015-08-28T00:00:00"/>
    <s v="6130632"/>
    <m/>
    <m/>
    <n v="1"/>
  </r>
  <r>
    <x v="1"/>
    <s v="3003290661"/>
    <s v="764040"/>
    <s v="106814475"/>
    <s v="1078500"/>
    <s v="000"/>
    <d v="2015-08-29T00:00:00"/>
    <s v="6208121"/>
    <m/>
    <m/>
    <n v="1"/>
  </r>
  <r>
    <x v="1"/>
    <s v="3003290662"/>
    <s v="764043"/>
    <s v="106814475"/>
    <s v="1078500"/>
    <s v="000"/>
    <d v="2015-08-28T00:00:00"/>
    <s v="6140452"/>
    <m/>
    <m/>
    <n v="1"/>
  </r>
  <r>
    <x v="1"/>
    <s v="3003290663"/>
    <s v="764046"/>
    <s v="106814475"/>
    <s v="1078500"/>
    <s v="000"/>
    <d v="2015-08-28T00:00:00"/>
    <s v="6207327"/>
    <m/>
    <m/>
    <n v="1"/>
  </r>
  <r>
    <x v="1"/>
    <s v="3003290664"/>
    <s v="764047"/>
    <s v="106814475"/>
    <s v="1078700"/>
    <s v="000"/>
    <d v="2015-09-03T00:00:00"/>
    <s v="6207402"/>
    <m/>
    <m/>
    <n v="1"/>
  </r>
  <r>
    <x v="1"/>
    <s v="3003290665"/>
    <s v="863617"/>
    <s v="106814475"/>
    <s v="1028700"/>
    <s v="001"/>
    <d v="2011-09-16T00:00:00"/>
    <s v="4009135"/>
    <m/>
    <m/>
    <s v=""/>
  </r>
  <r>
    <x v="1"/>
    <s v="3003290666"/>
    <s v="764049"/>
    <s v="106814475"/>
    <s v="1078700"/>
    <s v="000"/>
    <d v="2015-09-03T00:00:00"/>
    <s v="6207358"/>
    <m/>
    <m/>
    <n v="1"/>
  </r>
  <r>
    <x v="1"/>
    <s v="3003290667"/>
    <s v="172543"/>
    <s v="106814475"/>
    <s v="1078700"/>
    <s v="000"/>
    <d v="2015-09-10T00:00:00"/>
    <s v="6207387"/>
    <m/>
    <m/>
    <n v="1"/>
  </r>
  <r>
    <x v="1"/>
    <s v="3003290668"/>
    <s v="172546"/>
    <s v="106814475"/>
    <s v="1078700"/>
    <s v="000"/>
    <d v="2015-09-09T00:00:00"/>
    <s v="6207027"/>
    <m/>
    <m/>
    <n v="1"/>
  </r>
  <r>
    <x v="1"/>
    <s v="3003290669"/>
    <s v="1020899"/>
    <s v="106814475"/>
    <s v="1078700"/>
    <s v="000"/>
    <d v="2015-12-11T00:00:00"/>
    <s v="6210082"/>
    <m/>
    <m/>
    <n v="1"/>
  </r>
  <r>
    <x v="1"/>
    <s v="3003290670"/>
    <s v="764054"/>
    <s v="106814475"/>
    <s v="1028700"/>
    <s v="001"/>
    <d v="2010-05-10T00:00:00"/>
    <s v="4221296"/>
    <m/>
    <m/>
    <s v=""/>
  </r>
  <r>
    <x v="1"/>
    <s v="3003290671"/>
    <s v="1020901"/>
    <s v="106814475"/>
    <s v="1078700"/>
    <s v="000"/>
    <d v="2015-09-09T00:00:00"/>
    <s v="6207349"/>
    <m/>
    <m/>
    <n v="1"/>
  </r>
  <r>
    <x v="1"/>
    <s v="3003290672"/>
    <s v="764057"/>
    <s v="106814475"/>
    <s v="1078700"/>
    <s v="000"/>
    <d v="2015-09-10T00:00:00"/>
    <s v="6207053"/>
    <m/>
    <m/>
    <n v="1"/>
  </r>
  <r>
    <x v="1"/>
    <s v="3003290673"/>
    <s v="764058"/>
    <s v="106814475"/>
    <s v="1078700"/>
    <s v="000"/>
    <d v="2015-09-02T00:00:00"/>
    <s v="6141126"/>
    <m/>
    <m/>
    <n v="1"/>
  </r>
  <r>
    <x v="1"/>
    <s v="3003290674"/>
    <s v="764059"/>
    <s v="106814475"/>
    <s v="1078700"/>
    <s v="000"/>
    <d v="2015-09-08T00:00:00"/>
    <s v="6207397"/>
    <m/>
    <m/>
    <n v="1"/>
  </r>
  <r>
    <x v="1"/>
    <s v="3003290675"/>
    <s v="764061"/>
    <s v="106814475"/>
    <s v="1078700"/>
    <s v="000"/>
    <d v="2011-09-02T00:00:00"/>
    <s v="3054696"/>
    <s v="6207396"/>
    <m/>
    <n v="1"/>
  </r>
  <r>
    <x v="1"/>
    <s v="3003290676"/>
    <s v="1025290"/>
    <s v="106814475"/>
    <s v="1078700"/>
    <s v="000"/>
    <d v="2015-08-27T00:00:00"/>
    <s v="6208602"/>
    <m/>
    <m/>
    <n v="1"/>
  </r>
  <r>
    <x v="1"/>
    <s v="3003290677"/>
    <s v="756986"/>
    <s v="106814475"/>
    <s v="1078500"/>
    <s v="000"/>
    <d v="2015-08-26T00:00:00"/>
    <s v="6209292"/>
    <m/>
    <m/>
    <n v="1"/>
  </r>
  <r>
    <x v="1"/>
    <s v="3003290678"/>
    <s v="756988"/>
    <s v="106814475"/>
    <s v="1078500"/>
    <s v="000"/>
    <d v="2015-08-27T00:00:00"/>
    <s v="6207837"/>
    <m/>
    <m/>
    <n v="1"/>
  </r>
  <r>
    <x v="1"/>
    <s v="3003290679"/>
    <s v="764121"/>
    <s v="106814475"/>
    <s v="1078600"/>
    <s v="000"/>
    <d v="2015-09-01T00:00:00"/>
    <s v="6207339"/>
    <m/>
    <m/>
    <n v="1"/>
  </r>
  <r>
    <x v="1"/>
    <s v="3003290680"/>
    <s v="764123"/>
    <s v="106814475"/>
    <s v="1078600"/>
    <s v="000"/>
    <d v="2015-08-26T00:00:00"/>
    <s v="6209117"/>
    <m/>
    <m/>
    <n v="1"/>
  </r>
  <r>
    <x v="1"/>
    <s v="3003290681"/>
    <s v="764124"/>
    <s v="106814475"/>
    <s v="1078600"/>
    <s v="000"/>
    <d v="2015-08-28T00:00:00"/>
    <s v="6136463"/>
    <m/>
    <m/>
    <n v="1"/>
  </r>
  <r>
    <x v="1"/>
    <s v="3003290682"/>
    <s v="839350"/>
    <s v="106814475"/>
    <s v="1078600"/>
    <s v="000"/>
    <d v="2015-08-28T00:00:00"/>
    <s v="6136462"/>
    <m/>
    <m/>
    <n v="1"/>
  </r>
  <r>
    <x v="1"/>
    <s v="3003290684"/>
    <s v="764127"/>
    <s v="106814475"/>
    <s v="1078600"/>
    <s v="000"/>
    <d v="2015-09-01T00:00:00"/>
    <s v="6207296"/>
    <m/>
    <m/>
    <n v="1"/>
  </r>
  <r>
    <x v="1"/>
    <s v="3003290685"/>
    <s v="756989"/>
    <s v="106814475"/>
    <s v="1078500"/>
    <s v="000"/>
    <d v="2015-08-27T00:00:00"/>
    <s v="6207835"/>
    <m/>
    <m/>
    <n v="1"/>
  </r>
  <r>
    <x v="1"/>
    <s v="3003290686"/>
    <s v="764131"/>
    <s v="106814475"/>
    <s v="1078600"/>
    <s v="000"/>
    <d v="2015-08-27T00:00:00"/>
    <s v="6208650"/>
    <m/>
    <m/>
    <n v="1"/>
  </r>
  <r>
    <x v="1"/>
    <s v="3003290687"/>
    <s v="764135"/>
    <s v="106814475"/>
    <s v="1078600"/>
    <s v="000"/>
    <d v="2015-08-29T00:00:00"/>
    <s v="6207324"/>
    <m/>
    <m/>
    <n v="1"/>
  </r>
  <r>
    <x v="1"/>
    <s v="3003290688"/>
    <s v="764137"/>
    <s v="106814475"/>
    <s v="1078600"/>
    <s v="000"/>
    <d v="2015-08-29T00:00:00"/>
    <s v="6207325"/>
    <m/>
    <m/>
    <n v="1"/>
  </r>
  <r>
    <x v="1"/>
    <s v="3003290689"/>
    <s v="764138"/>
    <s v="106814475"/>
    <s v="1078600"/>
    <s v="000"/>
    <d v="2015-10-13T00:00:00"/>
    <s v="6207506"/>
    <m/>
    <m/>
    <n v="1"/>
  </r>
  <r>
    <x v="1"/>
    <s v="3003290690"/>
    <s v="756993"/>
    <s v="106814475"/>
    <s v="1078700"/>
    <s v="000"/>
    <d v="2015-09-09T00:00:00"/>
    <s v="6207378"/>
    <m/>
    <m/>
    <n v="1"/>
  </r>
  <r>
    <x v="1"/>
    <s v="3003290691"/>
    <s v="756994"/>
    <s v="106814475"/>
    <s v="1078700"/>
    <s v="000"/>
    <d v="2015-09-03T00:00:00"/>
    <s v="6136059"/>
    <m/>
    <m/>
    <n v="1"/>
  </r>
  <r>
    <x v="1"/>
    <s v="3003290692"/>
    <s v="764166"/>
    <s v="106814475"/>
    <s v="1078900"/>
    <s v="000"/>
    <d v="2015-09-03T00:00:00"/>
    <s v="6163070"/>
    <m/>
    <m/>
    <n v="1"/>
  </r>
  <r>
    <x v="1"/>
    <s v="3003290693"/>
    <s v="764169"/>
    <s v="106814475"/>
    <s v="1078900"/>
    <s v="000"/>
    <d v="2015-09-09T00:00:00"/>
    <s v="6207391"/>
    <m/>
    <m/>
    <n v="1"/>
  </r>
  <r>
    <x v="1"/>
    <s v="3003290694"/>
    <s v="764172"/>
    <s v="106814475"/>
    <s v="1078900"/>
    <s v="000"/>
    <d v="2015-09-09T00:00:00"/>
    <s v="6207367"/>
    <m/>
    <m/>
    <n v="1"/>
  </r>
  <r>
    <x v="1"/>
    <s v="3003290695"/>
    <s v="858754"/>
    <s v="106814475"/>
    <s v="1078900"/>
    <s v="000"/>
    <d v="2015-09-10T00:00:00"/>
    <s v="6207354"/>
    <m/>
    <m/>
    <n v="1"/>
  </r>
  <r>
    <x v="1"/>
    <s v="3003290696"/>
    <s v="757000"/>
    <s v="106814475"/>
    <s v="1078700"/>
    <s v="000"/>
    <d v="2015-09-03T00:00:00"/>
    <s v="6091409"/>
    <m/>
    <m/>
    <n v="1"/>
  </r>
  <r>
    <x v="1"/>
    <s v="3003290697"/>
    <s v="757003"/>
    <s v="106814475"/>
    <s v="1078700"/>
    <s v="000"/>
    <d v="2015-09-03T00:00:00"/>
    <s v="6207399"/>
    <m/>
    <m/>
    <n v="1"/>
  </r>
  <r>
    <x v="1"/>
    <s v="3003290698"/>
    <s v="764187"/>
    <s v="106814475"/>
    <s v="1078900"/>
    <s v="000"/>
    <d v="2015-08-31T00:00:00"/>
    <s v="6207332"/>
    <m/>
    <m/>
    <n v="1"/>
  </r>
  <r>
    <x v="1"/>
    <s v="3003290699"/>
    <s v="611397"/>
    <s v="106814475"/>
    <s v="1078900"/>
    <s v="000"/>
    <d v="2015-08-28T00:00:00"/>
    <s v="6208605"/>
    <m/>
    <m/>
    <n v="1"/>
  </r>
  <r>
    <x v="1"/>
    <s v="3003290700"/>
    <s v="764193"/>
    <s v="106814475"/>
    <s v="1078700"/>
    <s v="000"/>
    <d v="2015-09-11T00:00:00"/>
    <s v="6207390"/>
    <m/>
    <m/>
    <n v="1"/>
  </r>
  <r>
    <x v="1"/>
    <s v="3003290701"/>
    <s v="764194"/>
    <s v="106814475"/>
    <s v="1078700"/>
    <s v="000"/>
    <d v="2015-09-11T00:00:00"/>
    <s v="6207366"/>
    <m/>
    <m/>
    <n v="1"/>
  </r>
  <r>
    <x v="1"/>
    <s v="3003290702"/>
    <s v="764204"/>
    <s v="106814475"/>
    <s v="1078700"/>
    <s v="000"/>
    <d v="2015-09-03T00:00:00"/>
    <s v="6142215"/>
    <m/>
    <m/>
    <n v="1"/>
  </r>
  <r>
    <x v="1"/>
    <s v="3003290703"/>
    <s v="764206"/>
    <s v="106814475"/>
    <s v="1078700"/>
    <s v="000"/>
    <d v="2015-09-03T00:00:00"/>
    <s v="6207407"/>
    <m/>
    <m/>
    <n v="1"/>
  </r>
  <r>
    <x v="1"/>
    <s v="3003290704"/>
    <s v="1082157"/>
    <s v="106814475"/>
    <s v="1078700"/>
    <s v="000"/>
    <d v="2015-09-03T00:00:00"/>
    <s v="6207384"/>
    <m/>
    <m/>
    <n v="1"/>
  </r>
  <r>
    <x v="1"/>
    <s v="3003290705"/>
    <s v="764211"/>
    <s v="106814475"/>
    <s v="1078700"/>
    <s v="000"/>
    <d v="2015-08-26T00:00:00"/>
    <s v="6209113"/>
    <m/>
    <m/>
    <n v="1"/>
  </r>
  <r>
    <x v="1"/>
    <s v="3003290706"/>
    <s v="764212"/>
    <s v="106814475"/>
    <s v="1078700"/>
    <s v="000"/>
    <d v="2015-09-03T00:00:00"/>
    <s v="6207386"/>
    <m/>
    <m/>
    <n v="1"/>
  </r>
  <r>
    <x v="1"/>
    <s v="3003290707"/>
    <s v="764213"/>
    <s v="106814475"/>
    <s v="1078800"/>
    <s v="000"/>
    <d v="2015-09-02T00:00:00"/>
    <s v="6207415"/>
    <m/>
    <m/>
    <n v="1"/>
  </r>
  <r>
    <x v="1"/>
    <s v="3003290708"/>
    <s v="764218"/>
    <s v="106814475"/>
    <s v="1078800"/>
    <s v="000"/>
    <d v="2015-09-03T00:00:00"/>
    <s v="6207301"/>
    <m/>
    <m/>
    <n v="1"/>
  </r>
  <r>
    <x v="1"/>
    <s v="3003290709"/>
    <s v="764219"/>
    <s v="106814475"/>
    <s v="1078800"/>
    <s v="000"/>
    <d v="2015-09-03T00:00:00"/>
    <s v="6207299"/>
    <m/>
    <m/>
    <n v="1"/>
  </r>
  <r>
    <x v="1"/>
    <s v="3003290710"/>
    <s v="764221"/>
    <s v="106814475"/>
    <s v="1078800"/>
    <s v="000"/>
    <d v="2015-09-03T00:00:00"/>
    <s v="6207379"/>
    <m/>
    <m/>
    <n v="1"/>
  </r>
  <r>
    <x v="1"/>
    <s v="3003290711"/>
    <s v="764229"/>
    <s v="106814475"/>
    <s v="1078800"/>
    <s v="000"/>
    <d v="2015-09-03T00:00:00"/>
    <s v="6207405"/>
    <m/>
    <m/>
    <n v="1"/>
  </r>
  <r>
    <x v="1"/>
    <s v="3003290713"/>
    <s v="757152"/>
    <s v="106814475"/>
    <s v="1078600"/>
    <s v="000"/>
    <d v="2015-08-27T00:00:00"/>
    <s v="6207847"/>
    <m/>
    <m/>
    <n v="1"/>
  </r>
  <r>
    <x v="1"/>
    <s v="3003290714"/>
    <s v="757154"/>
    <s v="106814475"/>
    <s v="1078600"/>
    <s v="000"/>
    <d v="2015-08-27T00:00:00"/>
    <s v="6207849"/>
    <m/>
    <m/>
    <n v="1"/>
  </r>
  <r>
    <x v="1"/>
    <s v="3003290715"/>
    <s v="757162"/>
    <s v="106814475"/>
    <s v="1078700"/>
    <s v="000"/>
    <d v="2015-12-09T00:00:00"/>
    <s v="6212038"/>
    <m/>
    <m/>
    <n v="1"/>
  </r>
  <r>
    <x v="1"/>
    <s v="3003290716"/>
    <s v="757163"/>
    <s v="106814475"/>
    <s v="1078700"/>
    <s v="000"/>
    <d v="2015-09-11T00:00:00"/>
    <s v="6208030"/>
    <m/>
    <m/>
    <n v="1"/>
  </r>
  <r>
    <x v="1"/>
    <s v="3003290717"/>
    <s v="760010"/>
    <s v="106814475"/>
    <s v="1078700"/>
    <s v="000"/>
    <d v="2015-09-11T00:00:00"/>
    <s v="6208029"/>
    <m/>
    <m/>
    <n v="1"/>
  </r>
  <r>
    <x v="1"/>
    <s v="3003290718"/>
    <s v="239890"/>
    <s v="106814475"/>
    <s v="1078700"/>
    <s v="000"/>
    <d v="2015-08-26T00:00:00"/>
    <s v="6209110"/>
    <m/>
    <m/>
    <n v="1"/>
  </r>
  <r>
    <x v="1"/>
    <s v="3003290719"/>
    <s v="239895"/>
    <s v="106814475"/>
    <s v="1078700"/>
    <s v="000"/>
    <d v="2015-09-12T00:00:00"/>
    <s v="6207432"/>
    <m/>
    <m/>
    <n v="1"/>
  </r>
  <r>
    <x v="1"/>
    <s v="3003290720"/>
    <s v="239969"/>
    <s v="106814475"/>
    <s v="1078800"/>
    <s v="000"/>
    <d v="2015-09-15T00:00:00"/>
    <s v="6208035"/>
    <m/>
    <m/>
    <n v="1"/>
  </r>
  <r>
    <x v="1"/>
    <s v="3003290721"/>
    <s v="241639"/>
    <s v="106814475"/>
    <s v="1078900"/>
    <s v="000"/>
    <d v="2015-09-11T00:00:00"/>
    <s v="6137206"/>
    <m/>
    <m/>
    <n v="1"/>
  </r>
  <r>
    <x v="1"/>
    <s v="3003290722"/>
    <s v="762882"/>
    <s v="106814475"/>
    <s v="1078600"/>
    <s v="000"/>
    <d v="2015-08-29T00:00:00"/>
    <s v="6207320"/>
    <m/>
    <m/>
    <n v="1"/>
  </r>
  <r>
    <x v="1"/>
    <s v="3003290723"/>
    <s v="762883"/>
    <s v="106814475"/>
    <s v="1078600"/>
    <s v="000"/>
    <d v="2015-08-29T00:00:00"/>
    <s v="6207319"/>
    <m/>
    <m/>
    <n v="1"/>
  </r>
  <r>
    <x v="1"/>
    <s v="3003290724"/>
    <s v="762884"/>
    <s v="106814475"/>
    <s v="1078600"/>
    <s v="000"/>
    <d v="2015-08-26T00:00:00"/>
    <s v="6208629"/>
    <m/>
    <m/>
    <n v="1"/>
  </r>
  <r>
    <x v="1"/>
    <s v="3003290725"/>
    <s v="762885"/>
    <s v="106814475"/>
    <s v="1078600"/>
    <s v="000"/>
    <d v="2015-08-26T00:00:00"/>
    <s v="6208628"/>
    <m/>
    <m/>
    <n v="1"/>
  </r>
  <r>
    <x v="1"/>
    <s v="3003290726"/>
    <s v="843554"/>
    <s v="106814475"/>
    <s v="1078600"/>
    <s v="000"/>
    <d v="2015-08-29T00:00:00"/>
    <s v="6207321"/>
    <m/>
    <m/>
    <n v="1"/>
  </r>
  <r>
    <x v="1"/>
    <s v="3003290727"/>
    <s v="762886"/>
    <s v="106814475"/>
    <s v="1078600"/>
    <s v="000"/>
    <d v="2015-08-29T00:00:00"/>
    <s v="6207298"/>
    <m/>
    <m/>
    <n v="1"/>
  </r>
  <r>
    <x v="1"/>
    <s v="3003290728"/>
    <s v="760003"/>
    <s v="106814475"/>
    <s v="1078700"/>
    <s v="000"/>
    <d v="2015-09-03T00:00:00"/>
    <s v="6136117"/>
    <m/>
    <m/>
    <n v="1"/>
  </r>
  <r>
    <x v="1"/>
    <s v="3003290729"/>
    <s v="760033"/>
    <s v="106814475"/>
    <s v="1078700"/>
    <s v="000"/>
    <d v="2015-09-10T00:00:00"/>
    <s v="6208096"/>
    <m/>
    <m/>
    <n v="1"/>
  </r>
  <r>
    <x v="1"/>
    <s v="3003290730"/>
    <s v="760034"/>
    <s v="106814475"/>
    <s v="1078700"/>
    <s v="000"/>
    <d v="2015-08-26T00:00:00"/>
    <s v="6209109"/>
    <m/>
    <m/>
    <n v="1"/>
  </r>
  <r>
    <x v="1"/>
    <s v="3003290731"/>
    <s v="761654"/>
    <s v="106814475"/>
    <s v="1078500"/>
    <s v="000"/>
    <d v="2015-08-31T00:00:00"/>
    <s v="6131853"/>
    <m/>
    <m/>
    <n v="1"/>
  </r>
  <r>
    <x v="1"/>
    <s v="3003290732"/>
    <s v="1113124"/>
    <s v="106814475"/>
    <s v="1078600"/>
    <s v="000"/>
    <d v="2015-10-12T00:00:00"/>
    <s v="6207768"/>
    <m/>
    <m/>
    <n v="1"/>
  </r>
  <r>
    <x v="1"/>
    <s v="3003290733"/>
    <s v="762927"/>
    <s v="106814475"/>
    <s v="1078600"/>
    <s v="000"/>
    <d v="2015-09-26T00:00:00"/>
    <s v="6091367"/>
    <m/>
    <m/>
    <n v="1"/>
  </r>
  <r>
    <x v="1"/>
    <s v="3003290734"/>
    <s v="762961"/>
    <s v="106814475"/>
    <s v="1078800"/>
    <s v="000"/>
    <d v="2015-09-02T00:00:00"/>
    <s v="6207420"/>
    <m/>
    <m/>
    <n v="1"/>
  </r>
  <r>
    <x v="1"/>
    <s v="3003290735"/>
    <s v="762991"/>
    <s v="106814475"/>
    <s v="1078900"/>
    <s v="000"/>
    <d v="2015-08-29T00:00:00"/>
    <s v="6207265"/>
    <m/>
    <m/>
    <n v="1"/>
  </r>
  <r>
    <x v="1"/>
    <s v="3003290736"/>
    <s v="763019"/>
    <s v="106814475"/>
    <s v="1078500"/>
    <s v="000"/>
    <d v="2015-08-27T00:00:00"/>
    <s v="6099298"/>
    <m/>
    <m/>
    <n v="1"/>
  </r>
  <r>
    <x v="1"/>
    <s v="3003290737"/>
    <s v="763022"/>
    <s v="106814475"/>
    <s v="1078500"/>
    <s v="000"/>
    <d v="2015-08-26T00:00:00"/>
    <s v="6207857"/>
    <m/>
    <m/>
    <n v="1"/>
  </r>
  <r>
    <x v="1"/>
    <s v="3003290738"/>
    <s v="764032"/>
    <s v="106814475"/>
    <s v="1078500"/>
    <s v="000"/>
    <d v="2015-08-26T00:00:00"/>
    <s v="6207852"/>
    <m/>
    <m/>
    <n v="1"/>
  </r>
  <r>
    <x v="1"/>
    <s v="3003290739"/>
    <s v="764033"/>
    <s v="106814475"/>
    <s v="1078500"/>
    <s v="000"/>
    <d v="2015-08-28T00:00:00"/>
    <s v="6137938"/>
    <m/>
    <m/>
    <n v="1"/>
  </r>
  <r>
    <x v="1"/>
    <s v="3003290740"/>
    <s v="764038"/>
    <s v="106814475"/>
    <s v="1078500"/>
    <s v="000"/>
    <d v="2015-08-26T00:00:00"/>
    <s v="6207894"/>
    <m/>
    <m/>
    <n v="1"/>
  </r>
  <r>
    <x v="1"/>
    <s v="3003290741"/>
    <s v="764039"/>
    <s v="106814475"/>
    <s v="1078500"/>
    <s v="000"/>
    <d v="2015-08-26T00:00:00"/>
    <s v="6207855"/>
    <m/>
    <m/>
    <n v="1"/>
  </r>
  <r>
    <x v="1"/>
    <s v="3003290742"/>
    <s v="764051"/>
    <s v="106814475"/>
    <s v="1078700"/>
    <s v="000"/>
    <d v="2015-09-09T00:00:00"/>
    <s v="6207365"/>
    <m/>
    <m/>
    <n v="1"/>
  </r>
  <r>
    <x v="1"/>
    <s v="3003290743"/>
    <s v="764095"/>
    <s v="106814475"/>
    <s v="1078600"/>
    <s v="000"/>
    <d v="2015-08-29T00:00:00"/>
    <s v="6207323"/>
    <m/>
    <m/>
    <n v="1"/>
  </r>
  <r>
    <x v="1"/>
    <s v="3003290744"/>
    <s v="764110"/>
    <s v="106814475"/>
    <s v="1078600"/>
    <s v="000"/>
    <d v="2015-08-28T00:00:00"/>
    <s v="6136461"/>
    <m/>
    <m/>
    <n v="1"/>
  </r>
  <r>
    <x v="1"/>
    <s v="3003290745"/>
    <s v="975210"/>
    <s v="106814475"/>
    <s v="1078900"/>
    <s v="000"/>
    <d v="2015-08-31T00:00:00"/>
    <s v="6098886"/>
    <m/>
    <m/>
    <n v="1"/>
  </r>
  <r>
    <x v="1"/>
    <s v="3003290746"/>
    <s v="764151"/>
    <s v="106814475"/>
    <s v="1078900"/>
    <s v="000"/>
    <d v="2015-09-09T00:00:00"/>
    <s v="6207393"/>
    <m/>
    <m/>
    <n v="1"/>
  </r>
  <r>
    <x v="1"/>
    <s v="3003290747"/>
    <s v="764165"/>
    <s v="106814475"/>
    <s v="1078900"/>
    <s v="000"/>
    <d v="2015-08-28T00:00:00"/>
    <s v="6208603"/>
    <m/>
    <m/>
    <n v="1"/>
  </r>
  <r>
    <x v="1"/>
    <s v="3003290748"/>
    <s v="842558"/>
    <s v="106814475"/>
    <s v="1078900"/>
    <s v="000"/>
    <d v="2015-09-03T00:00:00"/>
    <s v="6141844"/>
    <m/>
    <m/>
    <n v="1"/>
  </r>
  <r>
    <x v="1"/>
    <s v="3003290749"/>
    <s v="764168"/>
    <s v="106814475"/>
    <s v="1078900"/>
    <s v="000"/>
    <d v="2015-09-09T00:00:00"/>
    <s v="6134488"/>
    <m/>
    <m/>
    <n v="1"/>
  </r>
  <r>
    <x v="1"/>
    <s v="3003290750"/>
    <s v="842398"/>
    <s v="106814475"/>
    <s v="1078900"/>
    <s v="000"/>
    <d v="2015-09-09T00:00:00"/>
    <s v="6134491"/>
    <m/>
    <m/>
    <n v="1"/>
  </r>
  <r>
    <x v="1"/>
    <s v="3003290751"/>
    <s v="852709"/>
    <s v="106814475"/>
    <s v="1078900"/>
    <s v="000"/>
    <d v="2015-09-11T00:00:00"/>
    <s v="6088685"/>
    <m/>
    <m/>
    <n v="1"/>
  </r>
  <r>
    <x v="1"/>
    <s v="3003290752"/>
    <s v="764196"/>
    <s v="106814475"/>
    <s v="1078700"/>
    <s v="000"/>
    <d v="2015-08-26T00:00:00"/>
    <s v="6209086"/>
    <m/>
    <m/>
    <n v="1"/>
  </r>
  <r>
    <x v="1"/>
    <s v="3003290753"/>
    <s v="764197"/>
    <s v="106814475"/>
    <s v="1078700"/>
    <s v="000"/>
    <d v="2015-08-26T00:00:00"/>
    <s v="6209118"/>
    <m/>
    <m/>
    <n v="1"/>
  </r>
  <r>
    <x v="1"/>
    <s v="3003290754"/>
    <s v="764224"/>
    <s v="106814475"/>
    <s v="1078800"/>
    <s v="000"/>
    <d v="2015-09-03T00:00:00"/>
    <s v="6207380"/>
    <m/>
    <m/>
    <n v="1"/>
  </r>
  <r>
    <x v="1"/>
    <s v="3003290755"/>
    <s v="764225"/>
    <s v="106814475"/>
    <s v="1078800"/>
    <s v="000"/>
    <d v="2015-09-01T00:00:00"/>
    <s v="6098850"/>
    <m/>
    <m/>
    <n v="1"/>
  </r>
  <r>
    <x v="1"/>
    <s v="3003290756"/>
    <s v="764226"/>
    <s v="106814475"/>
    <s v="1028800"/>
    <s v="001"/>
    <d v="2015-12-02T00:00:00"/>
    <s v="6210523"/>
    <m/>
    <m/>
    <n v="1"/>
  </r>
  <r>
    <x v="1"/>
    <s v="3003290757"/>
    <s v="764227"/>
    <s v="106814475"/>
    <s v="1078800"/>
    <s v="000"/>
    <d v="2015-08-26T00:00:00"/>
    <s v="6209112"/>
    <m/>
    <m/>
    <n v="1"/>
  </r>
  <r>
    <x v="1"/>
    <s v="3003290759"/>
    <s v="770547"/>
    <s v="106814475"/>
    <s v="1078500"/>
    <s v="000"/>
    <d v="2015-08-29T00:00:00"/>
    <s v="6207308"/>
    <m/>
    <m/>
    <n v="1"/>
  </r>
  <r>
    <x v="1"/>
    <s v="3003290760"/>
    <s v="794925"/>
    <s v="106814475"/>
    <s v="1078600"/>
    <s v="000"/>
    <d v="2015-09-08T00:00:00"/>
    <s v="6207258"/>
    <m/>
    <m/>
    <n v="1"/>
  </r>
  <r>
    <x v="1"/>
    <s v="3003290761"/>
    <s v="800038"/>
    <s v="106814475"/>
    <s v="1078900"/>
    <s v="000"/>
    <d v="2015-08-31T00:00:00"/>
    <s v="6137580"/>
    <m/>
    <m/>
    <n v="1"/>
  </r>
  <r>
    <x v="1"/>
    <s v="3003290762"/>
    <s v="863743"/>
    <s v="106814475"/>
    <s v="1078900"/>
    <s v="000"/>
    <d v="2015-09-09T00:00:00"/>
    <s v="6134490"/>
    <m/>
    <m/>
    <n v="1"/>
  </r>
  <r>
    <x v="1"/>
    <s v="3003290763"/>
    <s v="800808"/>
    <s v="106814475"/>
    <s v="1078900"/>
    <s v="000"/>
    <d v="2015-08-26T00:00:00"/>
    <s v="6209141"/>
    <m/>
    <m/>
    <n v="1"/>
  </r>
  <r>
    <x v="1"/>
    <s v="3003290764"/>
    <s v="803257"/>
    <s v="106814475"/>
    <s v="1078800"/>
    <s v="000"/>
    <d v="2015-08-26T00:00:00"/>
    <s v="6208627"/>
    <m/>
    <m/>
    <n v="1"/>
  </r>
  <r>
    <x v="1"/>
    <s v="3003290765"/>
    <s v="803324"/>
    <s v="106814475"/>
    <s v="1078500"/>
    <s v="000"/>
    <d v="2015-09-02T00:00:00"/>
    <s v="6099279"/>
    <m/>
    <m/>
    <n v="1"/>
  </r>
  <r>
    <x v="1"/>
    <s v="3003290766"/>
    <s v="809633"/>
    <s v="106814475"/>
    <s v="1078600"/>
    <s v="000"/>
    <d v="2015-08-28T00:00:00"/>
    <s v="6113812"/>
    <m/>
    <m/>
    <n v="1"/>
  </r>
  <r>
    <x v="1"/>
    <s v="3003290767"/>
    <s v="809634"/>
    <s v="106814475"/>
    <s v="1078600"/>
    <s v="000"/>
    <d v="2015-08-26T00:00:00"/>
    <s v="6131660"/>
    <m/>
    <m/>
    <n v="1"/>
  </r>
  <r>
    <x v="1"/>
    <s v="3003290768"/>
    <s v="809635"/>
    <s v="106814475"/>
    <s v="1078600"/>
    <s v="000"/>
    <d v="2015-08-26T00:00:00"/>
    <s v="6132205"/>
    <m/>
    <m/>
    <n v="1"/>
  </r>
  <r>
    <x v="1"/>
    <s v="3003290769"/>
    <s v="810492"/>
    <s v="106814475"/>
    <s v="1078600"/>
    <s v="000"/>
    <d v="2015-08-26T00:00:00"/>
    <s v="6207862"/>
    <m/>
    <m/>
    <n v="1"/>
  </r>
  <r>
    <x v="1"/>
    <s v="3003290770"/>
    <s v="811250"/>
    <s v="106814475"/>
    <s v="1078800"/>
    <s v="000"/>
    <d v="2015-09-02T00:00:00"/>
    <s v="6207421"/>
    <m/>
    <m/>
    <n v="1"/>
  </r>
  <r>
    <x v="1"/>
    <s v="3003290771"/>
    <s v="811251"/>
    <s v="106814475"/>
    <s v="1078500"/>
    <s v="000"/>
    <d v="2015-09-02T00:00:00"/>
    <s v="6098885"/>
    <m/>
    <m/>
    <n v="1"/>
  </r>
  <r>
    <x v="1"/>
    <s v="3003290772"/>
    <s v="824290"/>
    <s v="106814475"/>
    <s v="1078900"/>
    <s v="000"/>
    <d v="2015-08-27T00:00:00"/>
    <s v="6208623"/>
    <m/>
    <m/>
    <n v="1"/>
  </r>
  <r>
    <x v="1"/>
    <s v="3003290773"/>
    <s v="824291"/>
    <s v="106814475"/>
    <s v="1078900"/>
    <s v="000"/>
    <d v="2015-08-27T00:00:00"/>
    <s v="6208624"/>
    <m/>
    <m/>
    <n v="1"/>
  </r>
  <r>
    <x v="1"/>
    <s v="3003290774"/>
    <s v="833328"/>
    <s v="106814475"/>
    <s v="1078500"/>
    <s v="000"/>
    <d v="2015-08-31T00:00:00"/>
    <s v="6131855"/>
    <m/>
    <m/>
    <n v="1"/>
  </r>
  <r>
    <x v="1"/>
    <s v="3003290775"/>
    <s v="842041"/>
    <s v="106814475"/>
    <s v="1078900"/>
    <s v="000"/>
    <d v="2015-08-28T00:00:00"/>
    <s v="6208604"/>
    <m/>
    <m/>
    <n v="1"/>
  </r>
  <r>
    <x v="1"/>
    <s v="3003290776"/>
    <s v="844184"/>
    <s v="106814475"/>
    <s v="1078600"/>
    <s v="000"/>
    <d v="2015-08-28T00:00:00"/>
    <s v="6099247"/>
    <m/>
    <m/>
    <n v="1"/>
  </r>
  <r>
    <x v="1"/>
    <s v="3003290777"/>
    <s v="847207"/>
    <s v="106814475"/>
    <s v="1078500"/>
    <s v="000"/>
    <d v="2015-08-26T00:00:00"/>
    <s v="6209138"/>
    <m/>
    <m/>
    <n v="1"/>
  </r>
  <r>
    <x v="1"/>
    <s v="3003290778"/>
    <s v="847208"/>
    <s v="106814475"/>
    <s v="1078900"/>
    <s v="000"/>
    <d v="2015-09-03T00:00:00"/>
    <s v="6136115"/>
    <m/>
    <m/>
    <n v="1"/>
  </r>
  <r>
    <x v="1"/>
    <s v="3003290779"/>
    <s v="848396"/>
    <s v="106814475"/>
    <s v="1050000"/>
    <s v="000"/>
    <d v="2011-01-05T00:00:00"/>
    <s v="4090235"/>
    <m/>
    <m/>
    <s v=""/>
  </r>
  <r>
    <x v="1"/>
    <s v="3003290780"/>
    <s v="855973"/>
    <s v="106814475"/>
    <s v="1078500"/>
    <s v="000"/>
    <d v="2015-09-02T00:00:00"/>
    <s v="6163071"/>
    <m/>
    <m/>
    <n v="1"/>
  </r>
  <r>
    <x v="1"/>
    <s v="3003290781"/>
    <s v="864196"/>
    <s v="106814475"/>
    <s v="1078500"/>
    <s v="000"/>
    <d v="2015-09-01T00:00:00"/>
    <s v="6139237"/>
    <m/>
    <m/>
    <n v="1"/>
  </r>
  <r>
    <x v="1"/>
    <s v="3003290782"/>
    <s v="864197"/>
    <s v="106814475"/>
    <s v="1078500"/>
    <s v="000"/>
    <d v="2015-09-01T00:00:00"/>
    <s v="6137581"/>
    <m/>
    <m/>
    <n v="1"/>
  </r>
  <r>
    <x v="1"/>
    <s v="3003290783"/>
    <s v="864202"/>
    <s v="106814475"/>
    <s v="1078700"/>
    <s v="000"/>
    <d v="2015-09-02T00:00:00"/>
    <s v="6141742"/>
    <m/>
    <m/>
    <n v="1"/>
  </r>
  <r>
    <x v="1"/>
    <s v="3003290784"/>
    <s v="864204"/>
    <s v="106814475"/>
    <s v="1078700"/>
    <s v="000"/>
    <d v="2015-09-02T00:00:00"/>
    <s v="6141740"/>
    <m/>
    <m/>
    <n v="1"/>
  </r>
  <r>
    <x v="1"/>
    <s v="3003290785"/>
    <s v="866121"/>
    <s v="106814475"/>
    <s v="1078800"/>
    <s v="000"/>
    <d v="2015-08-31T00:00:00"/>
    <s v="6129293"/>
    <m/>
    <m/>
    <n v="1"/>
  </r>
  <r>
    <x v="1"/>
    <s v="3003290786"/>
    <s v="911607"/>
    <s v="106814475"/>
    <s v="1078600"/>
    <s v="000"/>
    <d v="2015-08-26T00:00:00"/>
    <s v="6091030"/>
    <m/>
    <m/>
    <n v="1"/>
  </r>
  <r>
    <x v="1"/>
    <s v="3003290788"/>
    <s v="914315"/>
    <s v="106814475"/>
    <s v="1078900"/>
    <s v="000"/>
    <d v="2015-09-02T00:00:00"/>
    <s v="6207828"/>
    <m/>
    <m/>
    <n v="1"/>
  </r>
  <r>
    <x v="1"/>
    <s v="3003290789"/>
    <s v="914316"/>
    <s v="106814475"/>
    <s v="1078900"/>
    <s v="000"/>
    <d v="2015-09-01T00:00:00"/>
    <s v="6207273"/>
    <m/>
    <m/>
    <n v="1"/>
  </r>
  <r>
    <x v="1"/>
    <s v="3003290790"/>
    <s v="915795"/>
    <s v="106814475"/>
    <s v="1078500"/>
    <s v="000"/>
    <d v="2015-08-26T00:00:00"/>
    <s v="6207873"/>
    <m/>
    <m/>
    <n v="1"/>
  </r>
  <r>
    <x v="1"/>
    <s v="3003290791"/>
    <s v="942885"/>
    <s v="106814475"/>
    <s v="1078700"/>
    <s v="000"/>
    <d v="2015-09-11T00:00:00"/>
    <s v="6142213"/>
    <m/>
    <m/>
    <n v="1"/>
  </r>
  <r>
    <x v="1"/>
    <s v="3003290792"/>
    <s v="985967"/>
    <s v="106814475"/>
    <s v="1078500"/>
    <s v="000"/>
    <d v="2015-08-26T00:00:00"/>
    <s v="6207856"/>
    <m/>
    <m/>
    <n v="1"/>
  </r>
  <r>
    <x v="1"/>
    <s v="3003290793"/>
    <s v="975281"/>
    <s v="106814475"/>
    <s v="1078900"/>
    <s v="000"/>
    <d v="2015-08-31T00:00:00"/>
    <s v="6207275"/>
    <m/>
    <m/>
    <n v="1"/>
  </r>
  <r>
    <x v="1"/>
    <s v="3003290794"/>
    <s v="975284"/>
    <s v="106814475"/>
    <s v="1078900"/>
    <s v="000"/>
    <d v="2015-08-29T00:00:00"/>
    <s v="6207843"/>
    <m/>
    <m/>
    <n v="1"/>
  </r>
  <r>
    <x v="1"/>
    <s v="3003290795"/>
    <s v="979862"/>
    <s v="106814475"/>
    <s v="1078900"/>
    <s v="000"/>
    <d v="2015-09-01T00:00:00"/>
    <s v="6207882"/>
    <m/>
    <m/>
    <n v="1"/>
  </r>
  <r>
    <x v="1"/>
    <s v="3003290796"/>
    <s v="979863"/>
    <s v="106814475"/>
    <s v="1078900"/>
    <s v="000"/>
    <d v="2015-09-01T00:00:00"/>
    <s v="6207880"/>
    <m/>
    <m/>
    <n v="1"/>
  </r>
  <r>
    <x v="1"/>
    <s v="3003290797"/>
    <s v="980130"/>
    <s v="106814475"/>
    <s v="1078600"/>
    <s v="000"/>
    <d v="2015-08-27T00:00:00"/>
    <s v="6208648"/>
    <m/>
    <m/>
    <n v="1"/>
  </r>
  <r>
    <x v="1"/>
    <s v="3003290798"/>
    <s v="988454"/>
    <s v="106814475"/>
    <s v="1078900"/>
    <s v="000"/>
    <d v="2015-09-09T00:00:00"/>
    <s v="6088652"/>
    <m/>
    <m/>
    <n v="1"/>
  </r>
  <r>
    <x v="1"/>
    <s v="3003290799"/>
    <s v="986655"/>
    <s v="106814475"/>
    <s v="1078900"/>
    <s v="000"/>
    <d v="2015-08-27T00:00:00"/>
    <s v="6208658"/>
    <m/>
    <m/>
    <n v="1"/>
  </r>
  <r>
    <x v="1"/>
    <s v="3003290800"/>
    <s v="986653"/>
    <s v="106814475"/>
    <s v="1078900"/>
    <s v="000"/>
    <d v="2015-08-27T00:00:00"/>
    <s v="6208643"/>
    <m/>
    <m/>
    <n v="1"/>
  </r>
  <r>
    <x v="1"/>
    <s v="3003290801"/>
    <s v="989770"/>
    <s v="106814475"/>
    <s v="1078800"/>
    <s v="000"/>
    <d v="2015-09-02T00:00:00"/>
    <s v="6207437"/>
    <m/>
    <m/>
    <n v="1"/>
  </r>
  <r>
    <x v="1"/>
    <s v="3003290802"/>
    <s v="988290"/>
    <s v="106814475"/>
    <s v="1078600"/>
    <s v="000"/>
    <d v="2015-08-29T00:00:00"/>
    <s v="6142185"/>
    <m/>
    <m/>
    <n v="1"/>
  </r>
  <r>
    <x v="1"/>
    <s v="3003290803"/>
    <s v="989562"/>
    <s v="106814475"/>
    <s v="1078800"/>
    <s v="000"/>
    <d v="2015-08-26T00:00:00"/>
    <s v="6209111"/>
    <m/>
    <m/>
    <n v="1"/>
  </r>
  <r>
    <x v="1"/>
    <s v="3003290804"/>
    <s v="991740"/>
    <s v="106814475"/>
    <s v="1078700"/>
    <s v="000"/>
    <d v="2015-09-08T00:00:00"/>
    <s v="6091009"/>
    <m/>
    <m/>
    <n v="1"/>
  </r>
  <r>
    <x v="1"/>
    <s v="3003290805"/>
    <s v="994840"/>
    <s v="106814475"/>
    <s v="1078900"/>
    <s v="000"/>
    <d v="2015-08-31T00:00:00"/>
    <s v="6207334"/>
    <m/>
    <m/>
    <n v="1"/>
  </r>
  <r>
    <x v="1"/>
    <s v="3003290806"/>
    <s v="995433"/>
    <s v="106814475"/>
    <s v="1078900"/>
    <s v="000"/>
    <d v="2015-08-27T00:00:00"/>
    <s v="6091028"/>
    <m/>
    <m/>
    <n v="1"/>
  </r>
  <r>
    <x v="1"/>
    <s v="3003290807"/>
    <s v="997538"/>
    <s v="106814475"/>
    <s v="1078600"/>
    <s v="000"/>
    <d v="2015-09-01T00:00:00"/>
    <s v="6207297"/>
    <m/>
    <m/>
    <n v="1"/>
  </r>
  <r>
    <x v="1"/>
    <s v="3003290808"/>
    <s v="1002394"/>
    <s v="106814475"/>
    <s v="1050000"/>
    <s v="000"/>
    <d v="2011-01-05T00:00:00"/>
    <s v="4356533"/>
    <m/>
    <m/>
    <s v=""/>
  </r>
  <r>
    <x v="1"/>
    <s v="3003290809"/>
    <s v="1001111"/>
    <s v="106814475"/>
    <s v="1078900"/>
    <s v="000"/>
    <d v="2015-09-01T00:00:00"/>
    <s v="6207294"/>
    <m/>
    <m/>
    <n v="1"/>
  </r>
  <r>
    <x v="1"/>
    <s v="3003290810"/>
    <s v="1004783"/>
    <s v="106814475"/>
    <s v="1078800"/>
    <s v="000"/>
    <d v="2015-09-02T00:00:00"/>
    <s v="6207435"/>
    <m/>
    <m/>
    <n v="1"/>
  </r>
  <r>
    <x v="1"/>
    <s v="3003290811"/>
    <s v="1010262"/>
    <s v="106814475"/>
    <s v="1078700"/>
    <s v="000"/>
    <d v="2015-09-10T00:00:00"/>
    <s v="6142556"/>
    <m/>
    <m/>
    <n v="1"/>
  </r>
  <r>
    <x v="1"/>
    <s v="3003290812"/>
    <s v="1020666"/>
    <s v="106814475"/>
    <s v="1028700"/>
    <s v="001"/>
    <d v="2010-07-13T00:00:00"/>
    <s v="4347351"/>
    <m/>
    <m/>
    <s v=""/>
  </r>
  <r>
    <x v="1"/>
    <s v="3003290813"/>
    <s v="1018043"/>
    <s v="106814475"/>
    <s v="1078800"/>
    <s v="000"/>
    <d v="2015-09-03T00:00:00"/>
    <s v="6207424"/>
    <m/>
    <m/>
    <n v="1"/>
  </r>
  <r>
    <x v="1"/>
    <s v="3003290814"/>
    <s v="1016795"/>
    <s v="106814475"/>
    <s v="1078700"/>
    <s v="000"/>
    <d v="2015-09-12T00:00:00"/>
    <s v="6207364"/>
    <m/>
    <m/>
    <n v="1"/>
  </r>
  <r>
    <x v="1"/>
    <s v="3003290815"/>
    <s v="1025023"/>
    <s v="106814475"/>
    <s v="1078700"/>
    <s v="000"/>
    <d v="2015-09-11T00:00:00"/>
    <s v="6208028"/>
    <m/>
    <m/>
    <n v="1"/>
  </r>
  <r>
    <x v="1"/>
    <s v="3003290816"/>
    <s v="1018077"/>
    <s v="106814475"/>
    <s v="1078900"/>
    <s v="000"/>
    <d v="2015-08-31T00:00:00"/>
    <s v="6207337"/>
    <m/>
    <m/>
    <n v="1"/>
  </r>
  <r>
    <x v="1"/>
    <s v="3003290817"/>
    <s v="1018085"/>
    <s v="106814475"/>
    <s v="1078600"/>
    <s v="000"/>
    <d v="2015-09-01T00:00:00"/>
    <s v="6207250"/>
    <m/>
    <m/>
    <n v="1"/>
  </r>
  <r>
    <x v="1"/>
    <s v="3003290818"/>
    <s v="1020791"/>
    <s v="106814475"/>
    <s v="1078700"/>
    <s v="000"/>
    <d v="2015-09-10T00:00:00"/>
    <s v="6207356"/>
    <m/>
    <m/>
    <n v="1"/>
  </r>
  <r>
    <x v="1"/>
    <s v="3003290819"/>
    <s v="1024407"/>
    <s v="106814475"/>
    <s v="1078500"/>
    <s v="000"/>
    <d v="2015-08-27T00:00:00"/>
    <s v="6207838"/>
    <m/>
    <m/>
    <n v="1"/>
  </r>
  <r>
    <x v="1"/>
    <s v="3003290820"/>
    <s v="1025117"/>
    <s v="106814475"/>
    <s v="1078900"/>
    <s v="000"/>
    <d v="2015-08-31T00:00:00"/>
    <s v="6207277"/>
    <m/>
    <m/>
    <n v="1"/>
  </r>
  <r>
    <x v="1"/>
    <s v="3003290821"/>
    <s v="1027850"/>
    <s v="106814475"/>
    <s v="1078900"/>
    <s v="000"/>
    <d v="2015-08-29T00:00:00"/>
    <s v="6207290"/>
    <m/>
    <m/>
    <n v="1"/>
  </r>
  <r>
    <x v="1"/>
    <s v="3003290822"/>
    <s v="1025852"/>
    <s v="106814475"/>
    <s v="1078900"/>
    <s v="000"/>
    <d v="2015-08-31T00:00:00"/>
    <s v="6207282"/>
    <m/>
    <m/>
    <n v="1"/>
  </r>
  <r>
    <x v="1"/>
    <s v="3003290823"/>
    <s v="1026498"/>
    <s v="106814475"/>
    <s v="1078500"/>
    <s v="000"/>
    <d v="2015-08-27T00:00:00"/>
    <s v="6207836"/>
    <m/>
    <m/>
    <n v="1"/>
  </r>
  <r>
    <x v="1"/>
    <s v="3003290824"/>
    <s v="1029339"/>
    <s v="106814475"/>
    <s v="1078600"/>
    <s v="000"/>
    <d v="2015-08-27T00:00:00"/>
    <s v="6208667"/>
    <m/>
    <m/>
    <n v="1"/>
  </r>
  <r>
    <x v="1"/>
    <s v="3003290825"/>
    <s v="1029956"/>
    <s v="106814475"/>
    <s v="1078900"/>
    <s v="000"/>
    <d v="2015-09-09T00:00:00"/>
    <s v="6091010"/>
    <m/>
    <m/>
    <n v="1"/>
  </r>
  <r>
    <x v="1"/>
    <s v="3003290826"/>
    <s v="1029850"/>
    <s v="106814475"/>
    <s v="1078900"/>
    <s v="000"/>
    <d v="2015-08-31T00:00:00"/>
    <s v="6207279"/>
    <m/>
    <m/>
    <n v="1"/>
  </r>
  <r>
    <x v="1"/>
    <s v="3003290827"/>
    <s v="1030468"/>
    <s v="106814475"/>
    <s v="1078700"/>
    <s v="000"/>
    <d v="2015-09-02T00:00:00"/>
    <s v="6141741"/>
    <m/>
    <m/>
    <n v="1"/>
  </r>
  <r>
    <x v="1"/>
    <s v="3003290828"/>
    <s v="1030882"/>
    <s v="106814475"/>
    <s v="1078900"/>
    <s v="000"/>
    <d v="2015-08-27T00:00:00"/>
    <s v="6208669"/>
    <m/>
    <m/>
    <n v="1"/>
  </r>
  <r>
    <x v="1"/>
    <s v="3003290829"/>
    <s v="1031494"/>
    <s v="106814475"/>
    <s v="1078700"/>
    <s v="000"/>
    <d v="2015-09-09T00:00:00"/>
    <s v="6207346"/>
    <m/>
    <m/>
    <n v="1"/>
  </r>
  <r>
    <x v="1"/>
    <s v="3003290830"/>
    <s v="1031492"/>
    <s v="106814475"/>
    <s v="1078700"/>
    <s v="000"/>
    <d v="2015-12-07T00:00:00"/>
    <s v="6210524"/>
    <m/>
    <m/>
    <n v="1"/>
  </r>
  <r>
    <x v="1"/>
    <s v="3003290831"/>
    <s v="1031495"/>
    <s v="106814475"/>
    <s v="1078900"/>
    <s v="000"/>
    <d v="2015-09-09T00:00:00"/>
    <s v="6088651"/>
    <m/>
    <m/>
    <n v="1"/>
  </r>
  <r>
    <x v="1"/>
    <s v="3003290832"/>
    <s v="1031960"/>
    <s v="106814475"/>
    <s v="1078500"/>
    <s v="000"/>
    <d v="2015-08-28T00:00:00"/>
    <s v="6132700"/>
    <m/>
    <m/>
    <n v="1"/>
  </r>
  <r>
    <x v="1"/>
    <s v="3003290833"/>
    <s v="1034867"/>
    <s v="106814475"/>
    <s v="1078700"/>
    <s v="000"/>
    <d v="2015-09-12T00:00:00"/>
    <s v="6207411"/>
    <m/>
    <m/>
    <n v="1"/>
  </r>
  <r>
    <x v="1"/>
    <s v="3003290834"/>
    <s v="1034915"/>
    <s v="106814475"/>
    <s v="1078800"/>
    <s v="000"/>
    <d v="2015-09-03T00:00:00"/>
    <s v="6090949"/>
    <m/>
    <m/>
    <n v="1"/>
  </r>
  <r>
    <x v="1"/>
    <s v="3003290835"/>
    <s v="1035014"/>
    <s v="106814475"/>
    <s v="1078700"/>
    <s v="000"/>
    <d v="2015-09-12T00:00:00"/>
    <s v="6207412"/>
    <m/>
    <m/>
    <n v="1"/>
  </r>
  <r>
    <x v="1"/>
    <s v="3003290836"/>
    <s v="1035025"/>
    <s v="106814475"/>
    <s v="1078700"/>
    <s v="000"/>
    <d v="2015-09-12T00:00:00"/>
    <s v="6207413"/>
    <m/>
    <m/>
    <n v="1"/>
  </r>
  <r>
    <x v="1"/>
    <s v="3003290837"/>
    <s v="1038069"/>
    <s v="106814475"/>
    <s v="1078500"/>
    <s v="000"/>
    <d v="2015-08-26T00:00:00"/>
    <s v="6207869"/>
    <m/>
    <m/>
    <n v="1"/>
  </r>
  <r>
    <x v="1"/>
    <s v="3003290838"/>
    <s v="1038068"/>
    <s v="106814475"/>
    <s v="1078500"/>
    <s v="000"/>
    <d v="2015-08-26T00:00:00"/>
    <s v="6207871"/>
    <m/>
    <m/>
    <n v="1"/>
  </r>
  <r>
    <x v="1"/>
    <s v="3003290839"/>
    <s v="1038924"/>
    <s v="106814475"/>
    <s v="1078900"/>
    <s v="000"/>
    <d v="2015-08-29T00:00:00"/>
    <s v="6207313"/>
    <m/>
    <m/>
    <n v="1"/>
  </r>
  <r>
    <x v="1"/>
    <s v="3003290840"/>
    <s v="1043221"/>
    <s v="106814475"/>
    <s v="1078700"/>
    <s v="000"/>
    <d v="2015-08-26T00:00:00"/>
    <s v="6209083"/>
    <m/>
    <m/>
    <n v="1"/>
  </r>
  <r>
    <x v="1"/>
    <s v="3003290841"/>
    <s v="1040679"/>
    <s v="106814475"/>
    <s v="1078900"/>
    <s v="000"/>
    <d v="2015-09-02T00:00:00"/>
    <s v="6207269"/>
    <m/>
    <m/>
    <n v="1"/>
  </r>
  <r>
    <x v="1"/>
    <s v="3003290842"/>
    <s v="1042060"/>
    <s v="106814475"/>
    <s v="1078500"/>
    <s v="000"/>
    <d v="2015-09-01T00:00:00"/>
    <s v="6098884"/>
    <m/>
    <m/>
    <n v="1"/>
  </r>
  <r>
    <x v="1"/>
    <s v="3003290843"/>
    <s v="1042072"/>
    <s v="106814475"/>
    <s v="1078900"/>
    <s v="000"/>
    <d v="2015-08-27T00:00:00"/>
    <s v="6208610"/>
    <m/>
    <m/>
    <n v="1"/>
  </r>
  <r>
    <x v="1"/>
    <s v="3003290844"/>
    <s v="1046337"/>
    <s v="106814475"/>
    <s v="1078600"/>
    <s v="000"/>
    <d v="2015-08-27T00:00:00"/>
    <s v="6208599"/>
    <m/>
    <m/>
    <n v="1"/>
  </r>
  <r>
    <x v="1"/>
    <s v="3003290845"/>
    <s v="1052499"/>
    <s v="106814475"/>
    <s v="1078900"/>
    <s v="000"/>
    <d v="2015-09-01T00:00:00"/>
    <s v="6207292"/>
    <m/>
    <m/>
    <n v="1"/>
  </r>
  <r>
    <x v="1"/>
    <s v="3003290846"/>
    <s v="1053279"/>
    <s v="106814475"/>
    <s v="1028900"/>
    <s v="003"/>
    <d v="2015-02-12T00:00:00"/>
    <s v="4088652"/>
    <s v="4575477"/>
    <m/>
    <s v=""/>
  </r>
  <r>
    <x v="1"/>
    <s v="3003290847"/>
    <s v="1055262"/>
    <s v="106814475"/>
    <s v="1078600"/>
    <s v="000"/>
    <d v="2015-08-26T00:00:00"/>
    <s v="6209294"/>
    <m/>
    <m/>
    <n v="1"/>
  </r>
  <r>
    <x v="1"/>
    <s v="3003290848"/>
    <s v="1057086"/>
    <s v="106814475"/>
    <s v="1078700"/>
    <s v="000"/>
    <d v="2015-09-12T00:00:00"/>
    <s v="6207388"/>
    <m/>
    <m/>
    <n v="1"/>
  </r>
  <r>
    <x v="1"/>
    <s v="3003290849"/>
    <s v="1069324"/>
    <s v="106814475"/>
    <s v="1078900"/>
    <s v="000"/>
    <d v="2015-08-27T00:00:00"/>
    <s v="6208656"/>
    <m/>
    <m/>
    <n v="1"/>
  </r>
  <r>
    <x v="1"/>
    <s v="3003290850"/>
    <s v="985954"/>
    <s v="106814475"/>
    <s v="1078800"/>
    <s v="000"/>
    <d v="2015-08-26T00:00:00"/>
    <s v="6209139"/>
    <m/>
    <m/>
    <n v="1"/>
  </r>
  <r>
    <x v="1"/>
    <s v="3003290851"/>
    <s v="986717"/>
    <s v="106814475"/>
    <s v="1028700"/>
    <s v="001"/>
    <d v="2009-02-23T00:00:00"/>
    <s v="1008530"/>
    <s v="6207357"/>
    <m/>
    <s v=""/>
  </r>
  <r>
    <x v="1"/>
    <s v="3003290852"/>
    <s v="1000455"/>
    <s v="106814475"/>
    <s v="1028900"/>
    <s v="003"/>
    <d v="2016-03-25T00:00:00"/>
    <s v="4620976"/>
    <m/>
    <m/>
    <s v=""/>
  </r>
  <r>
    <x v="1"/>
    <s v="3003290853"/>
    <s v="1004309"/>
    <s v="106814475"/>
    <s v="1078700"/>
    <s v="000"/>
    <d v="2015-09-08T00:00:00"/>
    <s v="6207395"/>
    <m/>
    <m/>
    <n v="1"/>
  </r>
  <r>
    <x v="1"/>
    <s v="3003290854"/>
    <s v="761648"/>
    <s v="106814475"/>
    <s v="0628900"/>
    <s v="007"/>
    <d v="2013-07-09T00:00:00"/>
    <s v="4415985"/>
    <m/>
    <m/>
    <s v=""/>
  </r>
  <r>
    <x v="1"/>
    <s v="3003290856"/>
    <s v="611021"/>
    <s v="106814475"/>
    <s v="0750000"/>
    <s v="000"/>
    <d v="2010-10-19T00:00:00"/>
    <s v="VIR0135"/>
    <s v="4269529"/>
    <s v="4269530"/>
    <s v=""/>
  </r>
  <r>
    <x v="1"/>
    <s v="3003290857"/>
    <s v="891068"/>
    <s v="106814475"/>
    <s v="1078600"/>
    <s v="000"/>
    <d v="2015-08-28T00:00:00"/>
    <s v="6162743"/>
    <m/>
    <m/>
    <n v="1"/>
  </r>
  <r>
    <x v="1"/>
    <s v="3003290862"/>
    <s v="756991"/>
    <s v="106813887"/>
    <s v="1050000"/>
    <s v="000"/>
    <d v="2011-03-30T00:00:00"/>
    <s v="4356548"/>
    <m/>
    <m/>
    <s v=""/>
  </r>
  <r>
    <x v="1"/>
    <s v="3003290863"/>
    <s v="762966"/>
    <s v="106813887"/>
    <s v="1078800"/>
    <s v="000"/>
    <d v="2015-09-03T00:00:00"/>
    <s v="6207403"/>
    <m/>
    <m/>
    <n v="1"/>
  </r>
  <r>
    <x v="1"/>
    <s v="3003290864"/>
    <s v="764126"/>
    <s v="106813888"/>
    <s v="1078600"/>
    <s v="000"/>
    <d v="2015-09-01T00:00:00"/>
    <s v="6207256"/>
    <m/>
    <m/>
    <n v="1"/>
  </r>
  <r>
    <x v="1"/>
    <s v="3003292100"/>
    <s v="1028438"/>
    <s v="106814476"/>
    <s v="1078700"/>
    <s v="000"/>
    <d v="2015-09-11T00:00:00"/>
    <s v="6208027"/>
    <s v="3056193"/>
    <m/>
    <n v="1"/>
  </r>
  <r>
    <x v="1"/>
    <s v="3003292101"/>
    <s v="1022474"/>
    <s v="106814475"/>
    <s v="1078900"/>
    <s v="000"/>
    <d v="2015-08-29T00:00:00"/>
    <s v="6207283"/>
    <s v="1005921"/>
    <m/>
    <n v="1"/>
  </r>
  <r>
    <x v="1"/>
    <s v="3003292106"/>
    <s v="764130"/>
    <s v="106814475"/>
    <s v="1078600"/>
    <s v="000"/>
    <d v="2015-08-29T00:00:00"/>
    <s v="6207322"/>
    <m/>
    <m/>
    <n v="1"/>
  </r>
  <r>
    <x v="1"/>
    <s v="3003292107"/>
    <s v="1052351"/>
    <s v="106814475"/>
    <s v="1078900"/>
    <s v="000"/>
    <d v="2015-08-29T00:00:00"/>
    <s v="6207284"/>
    <m/>
    <m/>
    <n v="1"/>
  </r>
  <r>
    <x v="1"/>
    <s v="3003292108"/>
    <s v="1081372"/>
    <s v="106814476"/>
    <s v="1028800"/>
    <s v="001"/>
    <d v="2014-09-10T00:00:00"/>
    <s v="3082715"/>
    <m/>
    <m/>
    <s v=""/>
  </r>
  <r>
    <x v="1"/>
    <s v="3003292109"/>
    <s v="1025425"/>
    <s v="106813884"/>
    <s v="1078900"/>
    <s v="000"/>
    <d v="2015-08-29T00:00:00"/>
    <s v="6142504"/>
    <m/>
    <m/>
    <n v="1"/>
  </r>
  <r>
    <x v="1"/>
    <s v="3003292112"/>
    <s v="764078"/>
    <s v="106814475"/>
    <s v="1078600"/>
    <s v="000"/>
    <d v="2015-09-02T00:00:00"/>
    <s v="6207342"/>
    <m/>
    <m/>
    <n v="1"/>
  </r>
  <r>
    <x v="0"/>
    <s v="3003292120"/>
    <s v="788033"/>
    <s v="105515018"/>
    <s v="1827305"/>
    <s v="008"/>
    <d v="2014-05-12T00:00:00"/>
    <s v="4574329"/>
    <m/>
    <m/>
    <s v=""/>
  </r>
  <r>
    <x v="1"/>
    <s v="3003309379"/>
    <s v="610252"/>
    <s v="106814476"/>
    <s v="1078900"/>
    <s v="000"/>
    <d v="1995-10-25T00:00:00"/>
    <s v="1991163"/>
    <m/>
    <m/>
    <n v="1"/>
  </r>
  <r>
    <x v="1"/>
    <s v="3003309392"/>
    <s v="609669"/>
    <s v="106814476"/>
    <s v="1028500"/>
    <s v="004"/>
    <d v="1976-10-15T00:00:00"/>
    <s v="1040262"/>
    <s v="1009000"/>
    <m/>
    <s v=""/>
  </r>
  <r>
    <x v="1"/>
    <s v="3003309393"/>
    <s v="611725"/>
    <s v="106814476"/>
    <s v="1028800"/>
    <s v="001"/>
    <d v="1990-07-09T00:00:00"/>
    <s v="1003177"/>
    <s v="1000999"/>
    <m/>
    <s v=""/>
  </r>
  <r>
    <x v="1"/>
    <s v="3003327187"/>
    <s v="611181"/>
    <s v="106814476"/>
    <s v="1028900"/>
    <s v="003"/>
    <d v="1998-04-27T00:00:00"/>
    <s v="1032270"/>
    <m/>
    <m/>
    <s v=""/>
  </r>
  <r>
    <x v="1"/>
    <s v="3003332012"/>
    <s v="1101096"/>
    <s v="106814475"/>
    <s v="1028500"/>
    <s v="004"/>
    <d v="2014-06-21T00:00:00"/>
    <s v="4327057"/>
    <m/>
    <m/>
    <s v=""/>
  </r>
  <r>
    <x v="1"/>
    <s v="3003416655"/>
    <s v="762944"/>
    <s v="106813884"/>
    <s v="1078900"/>
    <s v="000"/>
    <d v="2015-08-31T00:00:00"/>
    <s v="6207333"/>
    <m/>
    <m/>
    <n v="1"/>
  </r>
  <r>
    <x v="1"/>
    <s v="3003416656"/>
    <s v="609718"/>
    <s v="106814472"/>
    <s v="1028900"/>
    <s v="003"/>
    <d v="1998-07-14T00:00:00"/>
    <s v="1014354"/>
    <m/>
    <m/>
    <s v=""/>
  </r>
  <r>
    <x v="1"/>
    <s v="3003417671"/>
    <s v="764228"/>
    <s v="106814190"/>
    <s v="1078800"/>
    <s v="000"/>
    <d v="2015-09-03T00:00:00"/>
    <s v="6207406"/>
    <m/>
    <m/>
    <n v="1"/>
  </r>
  <r>
    <x v="1"/>
    <s v="3003430166"/>
    <s v="1077930"/>
    <s v="106814475"/>
    <s v="1078600"/>
    <s v="000"/>
    <d v="2015-09-15T00:00:00"/>
    <s v="6208036"/>
    <m/>
    <m/>
    <n v="1"/>
  </r>
  <r>
    <x v="1"/>
    <s v="3003433260"/>
    <s v="609800"/>
    <s v="106814476"/>
    <s v="1078500"/>
    <s v="000"/>
    <d v="2013-12-03T00:00:00"/>
    <s v="3074106"/>
    <m/>
    <m/>
    <n v="1"/>
  </r>
  <r>
    <x v="1"/>
    <s v="3003433262"/>
    <s v="1076130"/>
    <s v="106814475"/>
    <s v="1078500"/>
    <s v="000"/>
    <d v="2015-09-01T00:00:00"/>
    <s v="6163069"/>
    <m/>
    <m/>
    <n v="1"/>
  </r>
  <r>
    <x v="1"/>
    <s v="3003433265"/>
    <s v="1011089"/>
    <s v="106814475"/>
    <s v="1078800"/>
    <s v="000"/>
    <d v="2015-09-02T00:00:00"/>
    <s v="6142557"/>
    <m/>
    <m/>
    <n v="1"/>
  </r>
  <r>
    <x v="1"/>
    <s v="3003438169"/>
    <s v="1095115"/>
    <s v="106814476"/>
    <s v="1078900"/>
    <s v="000"/>
    <d v="2014-05-14T00:00:00"/>
    <s v="3082696"/>
    <m/>
    <m/>
    <n v="1"/>
  </r>
  <r>
    <x v="1"/>
    <s v="3003561461"/>
    <s v="1071731"/>
    <s v="106813885"/>
    <s v="1078600"/>
    <s v="000"/>
    <d v="2015-09-01T00:00:00"/>
    <s v="6207832"/>
    <m/>
    <m/>
    <n v="1"/>
  </r>
  <r>
    <x v="1"/>
    <s v="3003609970"/>
    <s v="1052557"/>
    <s v="106814193"/>
    <s v="1078600"/>
    <s v="000"/>
    <d v="2014-08-05T00:00:00"/>
    <s v="3082583"/>
    <m/>
    <m/>
    <n v="1"/>
  </r>
  <r>
    <x v="1"/>
    <s v="3003622983"/>
    <s v="1047854"/>
    <s v="106814475"/>
    <s v="1078800"/>
    <s v="000"/>
    <d v="2015-08-26T00:00:00"/>
    <s v="6209142"/>
    <m/>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2:B23" firstHeaderRow="1" firstDataRow="1" firstDataCol="1"/>
  <pivotFields count="28">
    <pivotField axis="axisRow" dataField="1" showAll="0">
      <items count="9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890"/>
        <item x="924"/>
        <item x="925"/>
        <item x="926"/>
        <item x="927"/>
        <item x="928"/>
        <item t="default"/>
      </items>
    </pivotField>
    <pivotField showAll="0" defaultSubtotal="0"/>
    <pivotField showAll="0" defaultSubtotal="0">
      <items count="1">
        <item x="0"/>
      </items>
    </pivotField>
    <pivotField axis="axisRow" showAll="0">
      <items count="21">
        <item sd="0" x="0"/>
        <item sd="0" x="3"/>
        <item sd="0" x="9"/>
        <item sd="0" x="10"/>
        <item sd="0" x="11"/>
        <item sd="0" x="12"/>
        <item sd="0" x="8"/>
        <item sd="0" x="16"/>
        <item sd="0" x="15"/>
        <item sd="0" x="17"/>
        <item sd="0" x="4"/>
        <item sd="0" x="5"/>
        <item sd="0" x="6"/>
        <item sd="0" x="7"/>
        <item sd="0" x="14"/>
        <item sd="0" x="1"/>
        <item sd="0" x="2"/>
        <item sd="0" x="13"/>
        <item sd="0" x="18"/>
        <item sd="0" x="19"/>
        <item t="default" sd="0"/>
      </items>
    </pivotField>
    <pivotField showAll="0"/>
    <pivotField showAll="0" defaultSubtotal="0"/>
    <pivotField showAll="0" defaultSubtota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777">
        <item x="2"/>
        <item x="84"/>
        <item x="88"/>
        <item x="66"/>
        <item x="188"/>
        <item x="178"/>
        <item x="190"/>
        <item x="133"/>
        <item x="392"/>
        <item x="90"/>
        <item x="430"/>
        <item x="121"/>
        <item x="322"/>
        <item x="340"/>
        <item x="13"/>
        <item x="432"/>
        <item x="102"/>
        <item x="536"/>
        <item x="390"/>
        <item x="342"/>
        <item x="125"/>
        <item x="231"/>
        <item x="207"/>
        <item x="735"/>
        <item x="288"/>
        <item x="391"/>
        <item x="115"/>
        <item x="644"/>
        <item x="374"/>
        <item x="155"/>
        <item x="218"/>
        <item x="294"/>
        <item x="438"/>
        <item x="684"/>
        <item x="49"/>
        <item x="108"/>
        <item x="118"/>
        <item x="156"/>
        <item x="380"/>
        <item x="665"/>
        <item x="439"/>
        <item x="57"/>
        <item x="226"/>
        <item x="627"/>
        <item x="662"/>
        <item x="388"/>
        <item x="419"/>
        <item x="120"/>
        <item x="433"/>
        <item x="418"/>
        <item x="763"/>
        <item x="39"/>
        <item x="747"/>
        <item x="379"/>
        <item x="76"/>
        <item x="224"/>
        <item x="415"/>
        <item x="652"/>
        <item x="435"/>
        <item x="429"/>
        <item x="679"/>
        <item x="104"/>
        <item x="174"/>
        <item x="436"/>
        <item x="522"/>
        <item x="87"/>
        <item x="637"/>
        <item x="112"/>
        <item x="387"/>
        <item x="378"/>
        <item x="74"/>
        <item x="371"/>
        <item x="40"/>
        <item x="80"/>
        <item x="375"/>
        <item x="756"/>
        <item x="525"/>
        <item x="725"/>
        <item x="717"/>
        <item x="372"/>
        <item x="3"/>
        <item x="314"/>
        <item x="667"/>
        <item x="54"/>
        <item x="287"/>
        <item x="437"/>
        <item x="271"/>
        <item x="99"/>
        <item x="38"/>
        <item x="555"/>
        <item x="680"/>
        <item x="100"/>
        <item x="257"/>
        <item x="373"/>
        <item x="58"/>
        <item x="309"/>
        <item x="60"/>
        <item x="431"/>
        <item x="22"/>
        <item x="386"/>
        <item x="27"/>
        <item x="377"/>
        <item x="770"/>
        <item x="362"/>
        <item x="196"/>
        <item x="148"/>
        <item x="320"/>
        <item x="233"/>
        <item x="103"/>
        <item x="394"/>
        <item x="427"/>
        <item x="544"/>
        <item x="423"/>
        <item x="396"/>
        <item x="258"/>
        <item x="113"/>
        <item x="672"/>
        <item x="175"/>
        <item x="67"/>
        <item x="29"/>
        <item x="180"/>
        <item x="376"/>
        <item x="341"/>
        <item x="195"/>
        <item x="416"/>
        <item x="532"/>
        <item x="194"/>
        <item x="742"/>
        <item x="303"/>
        <item x="86"/>
        <item x="177"/>
        <item x="304"/>
        <item x="383"/>
        <item x="28"/>
        <item x="229"/>
        <item x="78"/>
        <item x="147"/>
        <item x="727"/>
        <item x="79"/>
        <item x="678"/>
        <item x="203"/>
        <item x="132"/>
        <item x="421"/>
        <item x="241"/>
        <item x="107"/>
        <item x="228"/>
        <item x="82"/>
        <item x="765"/>
        <item x="382"/>
        <item x="425"/>
        <item x="97"/>
        <item x="401"/>
        <item x="154"/>
        <item x="20"/>
        <item x="222"/>
        <item x="225"/>
        <item x="75"/>
        <item x="4"/>
        <item x="329"/>
        <item x="764"/>
        <item x="152"/>
        <item x="63"/>
        <item x="434"/>
        <item x="110"/>
        <item x="35"/>
        <item x="460"/>
        <item x="724"/>
        <item x="198"/>
        <item x="604"/>
        <item x="444"/>
        <item x="30"/>
        <item x="384"/>
        <item x="632"/>
        <item x="111"/>
        <item x="182"/>
        <item x="213"/>
        <item x="517"/>
        <item x="212"/>
        <item x="236"/>
        <item x="398"/>
        <item x="36"/>
        <item x="651"/>
        <item x="230"/>
        <item x="649"/>
        <item x="81"/>
        <item x="129"/>
        <item x="326"/>
        <item x="197"/>
        <item x="397"/>
        <item x="565"/>
        <item x="172"/>
        <item x="247"/>
        <item x="592"/>
        <item x="366"/>
        <item x="422"/>
        <item x="52"/>
        <item x="18"/>
        <item x="420"/>
        <item x="634"/>
        <item x="219"/>
        <item x="77"/>
        <item x="83"/>
        <item x="344"/>
        <item x="117"/>
        <item x="654"/>
        <item x="109"/>
        <item x="718"/>
        <item x="623"/>
        <item x="105"/>
        <item x="238"/>
        <item x="256"/>
        <item x="659"/>
        <item x="6"/>
        <item x="653"/>
        <item x="601"/>
        <item x="135"/>
        <item x="72"/>
        <item x="315"/>
        <item x="745"/>
        <item x="643"/>
        <item x="552"/>
        <item x="144"/>
        <item x="385"/>
        <item x="106"/>
        <item x="170"/>
        <item x="400"/>
        <item x="381"/>
        <item x="624"/>
        <item x="201"/>
        <item x="516"/>
        <item x="442"/>
        <item x="639"/>
        <item x="561"/>
        <item x="691"/>
        <item x="5"/>
        <item x="41"/>
        <item x="576"/>
        <item x="673"/>
        <item x="668"/>
        <item x="220"/>
        <item x="395"/>
        <item x="681"/>
        <item x="677"/>
        <item x="124"/>
        <item x="185"/>
        <item x="187"/>
        <item x="699"/>
        <item x="774"/>
        <item x="608"/>
        <item x="339"/>
        <item x="535"/>
        <item x="600"/>
        <item x="14"/>
        <item x="670"/>
        <item x="563"/>
        <item x="50"/>
        <item x="616"/>
        <item x="272"/>
        <item x="191"/>
        <item x="467"/>
        <item x="311"/>
        <item x="720"/>
        <item x="26"/>
        <item x="51"/>
        <item x="306"/>
        <item x="766"/>
        <item x="393"/>
        <item x="227"/>
        <item x="557"/>
        <item x="21"/>
        <item x="426"/>
        <item x="737"/>
        <item x="95"/>
        <item x="521"/>
        <item x="741"/>
        <item x="290"/>
        <item x="749"/>
        <item x="34"/>
        <item x="669"/>
        <item x="443"/>
        <item x="636"/>
        <item x="359"/>
        <item x="56"/>
        <item x="146"/>
        <item x="7"/>
        <item x="153"/>
        <item x="284"/>
        <item x="145"/>
        <item x="316"/>
        <item x="161"/>
        <item x="469"/>
        <item x="295"/>
        <item x="523"/>
        <item x="186"/>
        <item x="370"/>
        <item x="736"/>
        <item x="657"/>
        <item x="424"/>
        <item x="675"/>
        <item x="162"/>
        <item x="68"/>
        <item x="364"/>
        <item x="573"/>
        <item x="183"/>
        <item x="666"/>
        <item x="664"/>
        <item x="743"/>
        <item x="635"/>
        <item x="160"/>
        <item x="24"/>
        <item x="1"/>
        <item x="15"/>
        <item x="663"/>
        <item x="458"/>
        <item x="119"/>
        <item x="546"/>
        <item x="130"/>
        <item x="332"/>
        <item x="721"/>
        <item x="520"/>
        <item x="151"/>
        <item x="554"/>
        <item x="759"/>
        <item x="293"/>
        <item x="584"/>
        <item x="237"/>
        <item x="189"/>
        <item x="164"/>
        <item x="92"/>
        <item x="466"/>
        <item x="73"/>
        <item x="459"/>
        <item x="193"/>
        <item x="64"/>
        <item x="70"/>
        <item x="417"/>
        <item x="334"/>
        <item x="402"/>
        <item x="655"/>
        <item x="114"/>
        <item x="530"/>
        <item x="539"/>
        <item x="25"/>
        <item x="305"/>
        <item x="560"/>
        <item x="11"/>
        <item x="587"/>
        <item x="165"/>
        <item x="192"/>
        <item x="137"/>
        <item x="628"/>
        <item x="312"/>
        <item x="69"/>
        <item x="551"/>
        <item x="273"/>
        <item x="91"/>
        <item x="676"/>
        <item x="768"/>
        <item x="464"/>
        <item x="740"/>
        <item x="689"/>
        <item x="690"/>
        <item x="62"/>
        <item x="171"/>
        <item x="17"/>
        <item x="310"/>
        <item x="37"/>
        <item x="176"/>
        <item x="564"/>
        <item x="614"/>
        <item x="16"/>
        <item x="697"/>
        <item x="33"/>
        <item x="605"/>
        <item x="163"/>
        <item x="621"/>
        <item x="647"/>
        <item x="19"/>
        <item x="566"/>
        <item x="693"/>
        <item x="55"/>
        <item x="134"/>
        <item x="585"/>
        <item x="354"/>
        <item x="596"/>
        <item x="588"/>
        <item x="138"/>
        <item x="292"/>
        <item x="674"/>
        <item x="345"/>
        <item x="157"/>
        <item x="733"/>
        <item x="23"/>
        <item x="762"/>
        <item x="625"/>
        <item x="367"/>
        <item x="336"/>
        <item x="217"/>
        <item x="234"/>
        <item x="159"/>
        <item x="529"/>
        <item x="715"/>
        <item x="650"/>
        <item x="538"/>
        <item x="461"/>
        <item x="0"/>
        <item x="583"/>
        <item x="468"/>
        <item x="527"/>
        <item x="253"/>
        <item x="723"/>
        <item x="441"/>
        <item x="463"/>
        <item x="598"/>
        <item x="692"/>
        <item x="570"/>
        <item x="533"/>
        <item x="714"/>
        <item x="595"/>
        <item x="612"/>
        <item x="269"/>
        <item x="268"/>
        <item x="661"/>
        <item x="541"/>
        <item x="210"/>
        <item x="567"/>
        <item x="93"/>
        <item x="694"/>
        <item x="184"/>
        <item x="449"/>
        <item x="181"/>
        <item x="534"/>
        <item x="321"/>
        <item x="167"/>
        <item x="531"/>
        <item x="428"/>
        <item x="710"/>
        <item x="166"/>
        <item x="462"/>
        <item x="450"/>
        <item x="255"/>
        <item x="12"/>
        <item x="642"/>
        <item x="71"/>
        <item x="206"/>
        <item x="223"/>
        <item x="451"/>
        <item x="289"/>
        <item x="61"/>
        <item x="158"/>
        <item x="773"/>
        <item x="96"/>
        <item x="308"/>
        <item x="515"/>
        <item x="302"/>
        <item x="31"/>
        <item x="149"/>
        <item x="319"/>
        <item x="240"/>
        <item x="44"/>
        <item x="399"/>
        <item x="556"/>
        <item x="9"/>
        <item x="43"/>
        <item x="94"/>
        <item x="633"/>
        <item x="260"/>
        <item x="618"/>
        <item x="646"/>
        <item x="656"/>
        <item x="455"/>
        <item x="465"/>
        <item x="296"/>
        <item x="757"/>
        <item x="731"/>
        <item x="569"/>
        <item x="630"/>
        <item x="572"/>
        <item x="452"/>
        <item x="456"/>
        <item x="414"/>
        <item x="368"/>
        <item x="214"/>
        <item x="771"/>
        <item x="746"/>
        <item x="589"/>
        <item x="591"/>
        <item x="116"/>
        <item x="323"/>
        <item x="248"/>
        <item x="141"/>
        <item x="641"/>
        <item x="403"/>
        <item x="685"/>
        <item x="658"/>
        <item x="356"/>
        <item x="660"/>
        <item x="607"/>
        <item x="548"/>
        <item x="696"/>
        <item x="313"/>
        <item x="215"/>
        <item x="8"/>
        <item x="610"/>
        <item x="730"/>
        <item x="631"/>
        <item x="594"/>
        <item x="32"/>
        <item x="617"/>
        <item x="704"/>
        <item x="59"/>
        <item x="754"/>
        <item x="708"/>
        <item x="389"/>
        <item x="168"/>
        <item x="454"/>
        <item x="553"/>
        <item x="528"/>
        <item x="613"/>
        <item x="705"/>
        <item x="574"/>
        <item x="518"/>
        <item x="101"/>
        <item x="645"/>
        <item x="545"/>
        <item x="46"/>
        <item x="744"/>
        <item x="602"/>
        <item x="776"/>
        <item x="348"/>
        <item x="123"/>
        <item x="216"/>
        <item x="346"/>
        <item x="355"/>
        <item x="142"/>
        <item x="547"/>
        <item x="317"/>
        <item x="722"/>
        <item x="283"/>
        <item x="571"/>
        <item x="648"/>
        <item x="202"/>
        <item x="10"/>
        <item x="131"/>
        <item x="593"/>
        <item x="606"/>
        <item x="244"/>
        <item x="537"/>
        <item x="126"/>
        <item x="476"/>
        <item x="629"/>
        <item x="568"/>
        <item x="299"/>
        <item x="549"/>
        <item x="136"/>
        <item x="45"/>
        <item x="578"/>
        <item x="239"/>
        <item x="200"/>
        <item x="307"/>
        <item x="278"/>
        <item x="128"/>
        <item x="577"/>
        <item x="579"/>
        <item x="739"/>
        <item x="732"/>
        <item x="688"/>
        <item x="453"/>
        <item x="285"/>
        <item x="179"/>
        <item x="173"/>
        <item x="85"/>
        <item x="609"/>
        <item x="457"/>
        <item x="640"/>
        <item x="169"/>
        <item x="728"/>
        <item x="682"/>
        <item x="575"/>
        <item x="526"/>
        <item x="638"/>
        <item x="542"/>
        <item x="204"/>
        <item x="550"/>
        <item x="752"/>
        <item x="540"/>
        <item x="729"/>
        <item x="695"/>
        <item x="325"/>
        <item x="42"/>
        <item x="484"/>
        <item x="298"/>
        <item x="626"/>
        <item x="445"/>
        <item x="707"/>
        <item x="755"/>
        <item x="53"/>
        <item x="753"/>
        <item x="208"/>
        <item x="297"/>
        <item x="318"/>
        <item x="719"/>
        <item x="620"/>
        <item x="603"/>
        <item x="686"/>
        <item x="683"/>
        <item x="335"/>
        <item x="338"/>
        <item x="758"/>
        <item x="543"/>
        <item x="558"/>
        <item x="122"/>
        <item x="270"/>
        <item x="246"/>
        <item x="242"/>
        <item x="209"/>
        <item x="232"/>
        <item x="480"/>
        <item x="619"/>
        <item x="562"/>
        <item x="343"/>
        <item x="363"/>
        <item x="331"/>
        <item x="687"/>
        <item x="98"/>
        <item x="276"/>
        <item x="701"/>
        <item x="250"/>
        <item x="448"/>
        <item x="751"/>
        <item x="211"/>
        <item x="597"/>
        <item x="330"/>
        <item x="328"/>
        <item x="671"/>
        <item x="351"/>
        <item x="700"/>
        <item x="726"/>
        <item x="89"/>
        <item x="150"/>
        <item x="47"/>
        <item x="139"/>
        <item x="337"/>
        <item x="369"/>
        <item x="48"/>
        <item x="286"/>
        <item x="252"/>
        <item x="254"/>
        <item x="261"/>
        <item x="221"/>
        <item x="599"/>
        <item x="333"/>
        <item x="353"/>
        <item x="760"/>
        <item x="324"/>
        <item x="712"/>
        <item x="622"/>
        <item x="245"/>
        <item x="716"/>
        <item x="590"/>
        <item x="769"/>
        <item x="473"/>
        <item x="259"/>
        <item x="440"/>
        <item x="559"/>
        <item x="738"/>
        <item x="711"/>
        <item x="734"/>
        <item x="487"/>
        <item x="275"/>
        <item x="698"/>
        <item x="524"/>
        <item x="475"/>
        <item x="499"/>
        <item x="327"/>
        <item x="446"/>
        <item x="140"/>
        <item x="703"/>
        <item x="262"/>
        <item x="199"/>
        <item x="709"/>
        <item x="513"/>
        <item x="267"/>
        <item x="404"/>
        <item x="706"/>
        <item x="490"/>
        <item x="291"/>
        <item x="580"/>
        <item x="767"/>
        <item x="582"/>
        <item x="472"/>
        <item x="347"/>
        <item x="748"/>
        <item x="474"/>
        <item x="498"/>
        <item x="352"/>
        <item x="478"/>
        <item x="263"/>
        <item x="279"/>
        <item x="586"/>
        <item x="713"/>
        <item x="482"/>
        <item x="615"/>
        <item x="412"/>
        <item x="611"/>
        <item x="65"/>
        <item x="483"/>
        <item x="477"/>
        <item x="277"/>
        <item x="493"/>
        <item x="491"/>
        <item x="447"/>
        <item x="489"/>
        <item x="479"/>
        <item x="510"/>
        <item x="519"/>
        <item x="511"/>
        <item x="300"/>
        <item x="127"/>
        <item x="243"/>
        <item x="470"/>
        <item x="502"/>
        <item x="471"/>
        <item x="488"/>
        <item x="280"/>
        <item x="497"/>
        <item x="509"/>
        <item x="251"/>
        <item x="357"/>
        <item x="761"/>
        <item x="481"/>
        <item x="494"/>
        <item x="281"/>
        <item x="506"/>
        <item x="485"/>
        <item x="235"/>
        <item x="405"/>
        <item x="501"/>
        <item x="143"/>
        <item x="413"/>
        <item x="495"/>
        <item x="406"/>
        <item x="500"/>
        <item x="772"/>
        <item x="410"/>
        <item x="409"/>
        <item x="505"/>
        <item x="407"/>
        <item x="514"/>
        <item x="282"/>
        <item x="361"/>
        <item x="492"/>
        <item x="750"/>
        <item x="508"/>
        <item x="486"/>
        <item x="265"/>
        <item x="496"/>
        <item x="264"/>
        <item x="581"/>
        <item x="702"/>
        <item x="249"/>
        <item x="512"/>
        <item x="301"/>
        <item x="350"/>
        <item x="507"/>
        <item x="408"/>
        <item x="504"/>
        <item x="411"/>
        <item x="266"/>
        <item x="358"/>
        <item x="503"/>
        <item x="360"/>
        <item x="349"/>
        <item x="205"/>
        <item x="274"/>
        <item x="365"/>
        <item x="775"/>
      </items>
    </pivotField>
    <pivotField showAll="0" defaultSubtotal="0"/>
    <pivotField showAll="0" defaultSubtotal="0">
      <items count="772">
        <item x="2"/>
        <item x="79"/>
        <item x="82"/>
        <item x="66"/>
        <item x="182"/>
        <item x="105"/>
        <item x="101"/>
        <item x="229"/>
        <item x="22"/>
        <item x="131"/>
        <item x="94"/>
        <item x="426"/>
        <item x="65"/>
        <item x="123"/>
        <item x="78"/>
        <item x="184"/>
        <item x="13"/>
        <item x="74"/>
        <item x="319"/>
        <item x="337"/>
        <item x="99"/>
        <item x="225"/>
        <item x="291"/>
        <item x="534"/>
        <item x="285"/>
        <item x="153"/>
        <item x="339"/>
        <item x="379"/>
        <item x="231"/>
        <item x="213"/>
        <item x="111"/>
        <item x="87"/>
        <item x="523"/>
        <item x="116"/>
        <item x="384"/>
        <item x="311"/>
        <item x="113"/>
        <item x="130"/>
        <item x="383"/>
        <item x="202"/>
        <item x="641"/>
        <item x="433"/>
        <item x="434"/>
        <item x="51"/>
        <item x="375"/>
        <item x="85"/>
        <item x="429"/>
        <item x="54"/>
        <item x="662"/>
        <item x="664"/>
        <item x="221"/>
        <item x="185"/>
        <item x="659"/>
        <item x="410"/>
        <item x="42"/>
        <item x="3"/>
        <item x="374"/>
        <item x="742"/>
        <item x="56"/>
        <item x="6"/>
        <item x="106"/>
        <item x="414"/>
        <item x="73"/>
        <item x="432"/>
        <item x="171"/>
        <item x="217"/>
        <item x="28"/>
        <item x="218"/>
        <item x="110"/>
        <item x="758"/>
        <item x="649"/>
        <item x="425"/>
        <item x="381"/>
        <item x="76"/>
        <item x="676"/>
        <item x="284"/>
        <item x="373"/>
        <item x="635"/>
        <item x="418"/>
        <item x="267"/>
        <item x="723"/>
        <item x="368"/>
        <item x="233"/>
        <item x="369"/>
        <item x="751"/>
        <item x="759"/>
        <item x="190"/>
        <item x="5"/>
        <item x="716"/>
        <item x="380"/>
        <item x="589"/>
        <item x="57"/>
        <item x="670"/>
        <item x="625"/>
        <item x="765"/>
        <item x="191"/>
        <item x="436"/>
        <item x="422"/>
        <item x="40"/>
        <item x="104"/>
        <item x="680"/>
        <item x="146"/>
        <item x="370"/>
        <item x="150"/>
        <item x="677"/>
        <item x="122"/>
        <item x="97"/>
        <item x="372"/>
        <item x="443"/>
        <item x="253"/>
        <item x="173"/>
        <item x="424"/>
        <item x="100"/>
        <item x="175"/>
        <item x="427"/>
        <item x="59"/>
        <item x="622"/>
        <item x="181"/>
        <item x="317"/>
        <item x="390"/>
        <item x="29"/>
        <item x="30"/>
        <item x="338"/>
        <item x="542"/>
        <item x="387"/>
        <item x="411"/>
        <item x="396"/>
        <item x="371"/>
        <item x="416"/>
        <item x="598"/>
        <item x="145"/>
        <item x="254"/>
        <item x="306"/>
        <item x="39"/>
        <item x="216"/>
        <item x="108"/>
        <item x="35"/>
        <item x="301"/>
        <item x="359"/>
        <item x="198"/>
        <item x="737"/>
        <item x="412"/>
        <item x="530"/>
        <item x="38"/>
        <item x="413"/>
        <item x="71"/>
        <item x="77"/>
        <item x="671"/>
        <item x="84"/>
        <item x="62"/>
        <item x="237"/>
        <item x="243"/>
        <item x="208"/>
        <item x="377"/>
        <item x="152"/>
        <item x="189"/>
        <item x="41"/>
        <item x="397"/>
        <item x="119"/>
        <item x="219"/>
        <item x="630"/>
        <item x="300"/>
        <item x="268"/>
        <item x="326"/>
        <item x="142"/>
        <item x="80"/>
        <item x="430"/>
        <item x="24"/>
        <item x="669"/>
        <item x="109"/>
        <item x="632"/>
        <item x="102"/>
        <item x="435"/>
        <item x="555"/>
        <item x="561"/>
        <item x="20"/>
        <item x="103"/>
        <item x="193"/>
        <item x="666"/>
        <item x="656"/>
        <item x="394"/>
        <item x="36"/>
        <item x="21"/>
        <item x="537"/>
        <item x="722"/>
        <item x="232"/>
        <item x="223"/>
        <item x="192"/>
        <item x="520"/>
        <item x="440"/>
        <item x="385"/>
        <item x="207"/>
        <item x="601"/>
        <item x="679"/>
        <item x="417"/>
        <item x="646"/>
        <item x="769"/>
        <item x="107"/>
        <item x="115"/>
        <item x="515"/>
        <item x="75"/>
        <item x="634"/>
        <item x="559"/>
        <item x="95"/>
        <item x="118"/>
        <item x="363"/>
        <item x="431"/>
        <item x="18"/>
        <item x="378"/>
        <item x="651"/>
        <item x="177"/>
        <item x="606"/>
        <item x="514"/>
        <item x="67"/>
        <item x="127"/>
        <item x="323"/>
        <item x="621"/>
        <item x="68"/>
        <item x="46"/>
        <item x="227"/>
        <item x="34"/>
        <item x="155"/>
        <item x="52"/>
        <item x="563"/>
        <item x="33"/>
        <item x="341"/>
        <item x="521"/>
        <item x="15"/>
        <item x="740"/>
        <item x="292"/>
        <item x="761"/>
        <item x="683"/>
        <item x="144"/>
        <item x="376"/>
        <item x="650"/>
        <item x="252"/>
        <item x="23"/>
        <item x="553"/>
        <item x="151"/>
        <item x="196"/>
        <item x="143"/>
        <item x="562"/>
        <item x="717"/>
        <item x="550"/>
        <item x="92"/>
        <item x="27"/>
        <item x="224"/>
        <item x="329"/>
        <item x="336"/>
        <item x="605"/>
        <item x="186"/>
        <item x="133"/>
        <item x="312"/>
        <item x="614"/>
        <item x="733"/>
        <item x="637"/>
        <item x="574"/>
        <item x="428"/>
        <item x="675"/>
        <item x="533"/>
        <item x="539"/>
        <item x="81"/>
        <item x="633"/>
        <item x="361"/>
        <item x="552"/>
        <item x="518"/>
        <item x="665"/>
        <item x="549"/>
        <item x="690"/>
        <item x="180"/>
        <item x="420"/>
        <item x="331"/>
        <item x="678"/>
        <item x="519"/>
        <item x="7"/>
        <item x="652"/>
        <item x="169"/>
        <item x="25"/>
        <item x="531"/>
        <item x="597"/>
        <item x="14"/>
        <item x="158"/>
        <item x="222"/>
        <item x="159"/>
        <item x="688"/>
        <item x="719"/>
        <item x="149"/>
        <item x="308"/>
        <item x="112"/>
        <item x="26"/>
        <item x="269"/>
        <item x="674"/>
        <item x="303"/>
        <item x="136"/>
        <item x="17"/>
        <item x="673"/>
        <item x="117"/>
        <item x="667"/>
        <item x="619"/>
        <item x="290"/>
        <item x="421"/>
        <item x="135"/>
        <item x="183"/>
        <item x="571"/>
        <item x="157"/>
        <item x="31"/>
        <item x="623"/>
        <item x="458"/>
        <item x="11"/>
        <item x="162"/>
        <item x="584"/>
        <item x="128"/>
        <item x="132"/>
        <item x="72"/>
        <item x="281"/>
        <item x="732"/>
        <item x="744"/>
        <item x="532"/>
        <item x="754"/>
        <item x="528"/>
        <item x="287"/>
        <item x="585"/>
        <item x="154"/>
        <item x="16"/>
        <item x="356"/>
        <item x="1"/>
        <item x="389"/>
        <item x="644"/>
        <item x="465"/>
        <item x="160"/>
        <item x="527"/>
        <item x="167"/>
        <item x="529"/>
        <item x="188"/>
        <item x="464"/>
        <item x="689"/>
        <item x="161"/>
        <item x="654"/>
        <item x="313"/>
        <item x="61"/>
        <item x="593"/>
        <item x="661"/>
        <item x="581"/>
        <item x="45"/>
        <item x="265"/>
        <item x="234"/>
        <item x="415"/>
        <item x="351"/>
        <item x="37"/>
        <item x="738"/>
        <item x="419"/>
        <item x="19"/>
        <item x="249"/>
        <item x="172"/>
        <item x="156"/>
        <item x="672"/>
        <item x="168"/>
        <item x="289"/>
        <item x="626"/>
        <item x="333"/>
        <item x="44"/>
        <item x="467"/>
        <item x="264"/>
        <item x="69"/>
        <item x="692"/>
        <item x="70"/>
        <item x="89"/>
        <item x="457"/>
        <item x="302"/>
        <item x="88"/>
        <item x="612"/>
        <item x="179"/>
        <item x="757"/>
        <item x="568"/>
        <item x="736"/>
        <item x="631"/>
        <item x="592"/>
        <item x="307"/>
        <item x="709"/>
        <item x="544"/>
        <item x="438"/>
        <item x="610"/>
        <item x="187"/>
        <item x="205"/>
        <item x="558"/>
        <item x="63"/>
        <item x="713"/>
        <item x="525"/>
        <item x="698"/>
        <item x="309"/>
        <item x="386"/>
        <item x="12"/>
        <item x="760"/>
        <item x="342"/>
        <item x="696"/>
        <item x="658"/>
        <item x="647"/>
        <item x="466"/>
        <item x="693"/>
        <item x="628"/>
        <item x="763"/>
        <item x="32"/>
        <item x="456"/>
        <item x="565"/>
        <item x="176"/>
        <item x="640"/>
        <item x="4"/>
        <item x="564"/>
        <item x="409"/>
        <item x="695"/>
        <item x="730"/>
        <item x="663"/>
        <item x="588"/>
        <item x="178"/>
        <item x="0"/>
        <item x="554"/>
        <item x="163"/>
        <item x="462"/>
        <item x="752"/>
        <item x="439"/>
        <item x="286"/>
        <item x="364"/>
        <item x="212"/>
        <item x="55"/>
        <item x="228"/>
        <item x="643"/>
        <item x="721"/>
        <item x="461"/>
        <item x="536"/>
        <item x="595"/>
        <item x="164"/>
        <item x="382"/>
        <item x="582"/>
        <item x="447"/>
        <item x="60"/>
        <item x="714"/>
        <item x="691"/>
        <item x="9"/>
        <item x="299"/>
        <item x="388"/>
        <item x="251"/>
        <item x="629"/>
        <item x="441"/>
        <item x="93"/>
        <item x="244"/>
        <item x="147"/>
        <item x="653"/>
        <item x="460"/>
        <item x="657"/>
        <item x="450"/>
        <item x="256"/>
        <item x="320"/>
        <item x="293"/>
        <item x="449"/>
        <item x="766"/>
        <item x="567"/>
        <item x="684"/>
        <item x="316"/>
        <item x="90"/>
        <item x="602"/>
        <item x="58"/>
        <item x="526"/>
        <item x="599"/>
        <item x="611"/>
        <item x="704"/>
        <item x="728"/>
        <item x="353"/>
        <item x="648"/>
        <item x="448"/>
        <item x="570"/>
        <item x="608"/>
        <item x="586"/>
        <item x="604"/>
        <item x="615"/>
        <item x="741"/>
        <item x="129"/>
        <item x="768"/>
        <item x="453"/>
        <item x="310"/>
        <item x="639"/>
        <item x="513"/>
        <item x="318"/>
        <item x="616"/>
        <item x="423"/>
        <item x="236"/>
        <item x="463"/>
        <item x="454"/>
        <item x="572"/>
        <item x="703"/>
        <item x="174"/>
        <item x="272"/>
        <item x="114"/>
        <item x="771"/>
        <item x="139"/>
        <item x="577"/>
        <item x="393"/>
        <item x="98"/>
        <item x="8"/>
        <item x="165"/>
        <item x="201"/>
        <item x="591"/>
        <item x="283"/>
        <item x="707"/>
        <item x="280"/>
        <item x="305"/>
        <item x="749"/>
        <item x="282"/>
        <item x="220"/>
        <item x="603"/>
        <item x="209"/>
        <item x="91"/>
        <item x="210"/>
        <item x="545"/>
        <item x="535"/>
        <item x="627"/>
        <item x="345"/>
        <item x="546"/>
        <item x="739"/>
        <item x="655"/>
        <item x="398"/>
        <item x="590"/>
        <item x="642"/>
        <item x="352"/>
        <item x="452"/>
        <item x="121"/>
        <item x="10"/>
        <item x="304"/>
        <item x="727"/>
        <item x="47"/>
        <item x="392"/>
        <item x="124"/>
        <item x="547"/>
        <item x="660"/>
        <item x="211"/>
        <item x="573"/>
        <item x="575"/>
        <item x="543"/>
        <item x="235"/>
        <item x="516"/>
        <item x="275"/>
        <item x="569"/>
        <item x="540"/>
        <item x="343"/>
        <item x="459"/>
        <item x="607"/>
        <item x="367"/>
        <item x="48"/>
        <item x="687"/>
        <item x="195"/>
        <item x="551"/>
        <item x="720"/>
        <item x="140"/>
        <item x="197"/>
        <item x="126"/>
        <item x="735"/>
        <item x="747"/>
        <item x="365"/>
        <item x="729"/>
        <item x="645"/>
        <item x="50"/>
        <item x="638"/>
        <item x="240"/>
        <item x="681"/>
        <item x="538"/>
        <item x="170"/>
        <item x="576"/>
        <item x="566"/>
        <item x="332"/>
        <item x="166"/>
        <item x="482"/>
        <item x="134"/>
        <item x="335"/>
        <item x="83"/>
        <item x="455"/>
        <item x="725"/>
        <item x="624"/>
        <item x="636"/>
        <item x="600"/>
        <item x="474"/>
        <item x="43"/>
        <item x="49"/>
        <item x="238"/>
        <item x="273"/>
        <item x="541"/>
        <item x="360"/>
        <item x="706"/>
        <item x="594"/>
        <item x="548"/>
        <item x="748"/>
        <item x="296"/>
        <item x="682"/>
        <item x="250"/>
        <item x="203"/>
        <item x="617"/>
        <item x="524"/>
        <item x="618"/>
        <item x="694"/>
        <item x="718"/>
        <item x="96"/>
        <item x="86"/>
        <item x="686"/>
        <item x="726"/>
        <item x="334"/>
        <item x="199"/>
        <item x="204"/>
        <item x="214"/>
        <item x="556"/>
        <item x="700"/>
        <item x="685"/>
        <item x="242"/>
        <item x="325"/>
        <item x="314"/>
        <item x="340"/>
        <item x="322"/>
        <item x="266"/>
        <item x="724"/>
        <item x="315"/>
        <item x="120"/>
        <item x="395"/>
        <item x="560"/>
        <item x="148"/>
        <item x="328"/>
        <item x="557"/>
        <item x="478"/>
        <item x="451"/>
        <item x="699"/>
        <item x="330"/>
        <item x="53"/>
        <item x="206"/>
        <item x="755"/>
        <item x="327"/>
        <item x="295"/>
        <item x="348"/>
        <item x="746"/>
        <item x="753"/>
        <item x="248"/>
        <item x="257"/>
        <item x="750"/>
        <item x="442"/>
        <item x="668"/>
        <item x="366"/>
        <item x="241"/>
        <item x="294"/>
        <item x="271"/>
        <item x="697"/>
        <item x="246"/>
        <item x="596"/>
        <item x="620"/>
        <item x="471"/>
        <item x="215"/>
        <item x="321"/>
        <item x="446"/>
        <item x="522"/>
        <item x="587"/>
        <item x="137"/>
        <item x="764"/>
        <item x="731"/>
        <item x="715"/>
        <item x="711"/>
        <item x="255"/>
        <item x="324"/>
        <item x="485"/>
        <item x="710"/>
        <item x="258"/>
        <item x="350"/>
        <item x="734"/>
        <item x="488"/>
        <item x="497"/>
        <item x="263"/>
        <item x="473"/>
        <item x="708"/>
        <item x="762"/>
        <item x="226"/>
        <item x="399"/>
        <item x="511"/>
        <item x="702"/>
        <item x="609"/>
        <item x="259"/>
        <item x="288"/>
        <item x="705"/>
        <item x="444"/>
        <item x="344"/>
        <item x="194"/>
        <item x="472"/>
        <item x="712"/>
        <item x="437"/>
        <item x="276"/>
        <item x="470"/>
        <item x="475"/>
        <item x="138"/>
        <item x="476"/>
        <item x="496"/>
        <item x="613"/>
        <item x="469"/>
        <item x="407"/>
        <item x="509"/>
        <item x="583"/>
        <item x="274"/>
        <item x="349"/>
        <item x="64"/>
        <item x="477"/>
        <item x="517"/>
        <item x="445"/>
        <item x="239"/>
        <item x="508"/>
        <item x="487"/>
        <item x="483"/>
        <item x="486"/>
        <item x="491"/>
        <item x="500"/>
        <item x="480"/>
        <item x="489"/>
        <item x="743"/>
        <item x="481"/>
        <item x="141"/>
        <item x="125"/>
        <item x="391"/>
        <item x="297"/>
        <item x="277"/>
        <item x="495"/>
        <item x="507"/>
        <item x="247"/>
        <item x="578"/>
        <item x="580"/>
        <item x="468"/>
        <item x="492"/>
        <item x="278"/>
        <item x="400"/>
        <item x="354"/>
        <item x="493"/>
        <item x="408"/>
        <item x="756"/>
        <item x="499"/>
        <item x="767"/>
        <item x="402"/>
        <item x="230"/>
        <item x="504"/>
        <item x="401"/>
        <item x="479"/>
        <item x="484"/>
        <item x="490"/>
        <item x="279"/>
        <item x="512"/>
        <item x="498"/>
        <item x="405"/>
        <item x="261"/>
        <item x="745"/>
        <item x="260"/>
        <item x="506"/>
        <item x="503"/>
        <item x="404"/>
        <item x="358"/>
        <item x="494"/>
        <item x="701"/>
        <item x="403"/>
        <item x="510"/>
        <item x="245"/>
        <item x="579"/>
        <item x="347"/>
        <item x="502"/>
        <item x="298"/>
        <item x="505"/>
        <item x="406"/>
        <item x="262"/>
        <item x="355"/>
        <item x="357"/>
        <item x="501"/>
        <item x="346"/>
        <item x="200"/>
        <item x="270"/>
        <item x="362"/>
        <item x="770"/>
      </items>
    </pivotField>
    <pivotField numFmtId="44" showAll="0" defaultSubtotal="0"/>
    <pivotField numFmtId="44" showAll="0" defaultSubtotal="0"/>
    <pivotField showAll="0" defaultSubtotal="0"/>
    <pivotField showAll="0" defaultSubtotal="0"/>
    <pivotField showAll="0" defaultSubtotal="0"/>
  </pivotFields>
  <rowFields count="2">
    <field x="3"/>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Accou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B4" firstHeaderRow="1" firstDataRow="1" firstDataCol="1"/>
  <pivotFields count="11">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3">
    <i>
      <x/>
    </i>
    <i>
      <x v="1"/>
    </i>
    <i t="grand">
      <x/>
    </i>
  </rowItems>
  <colItems count="1">
    <i/>
  </colItems>
  <dataFields count="1">
    <dataField name="Sum of AdvancedMeteringSystem"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K910" totalsRowShown="0" headerRowDxfId="12" dataDxfId="11">
  <autoFilter ref="A1:K910"/>
  <tableColumns count="11">
    <tableColumn id="1" name="Base" dataDxfId="10"/>
    <tableColumn id="2" name="Contract Acct" dataDxfId="9"/>
    <tableColumn id="3" name="Premise" dataDxfId="8"/>
    <tableColumn id="4" name="Bus Partner" dataDxfId="7"/>
    <tableColumn id="5" name="MeterReadingUnit" dataDxfId="6"/>
    <tableColumn id="6" name="NumberForMobileDataEntry" dataDxfId="5"/>
    <tableColumn id="7" name="InstallationDate" dataDxfId="4"/>
    <tableColumn id="8" name="Device #1" dataDxfId="3"/>
    <tableColumn id="9" name="Device #2" dataDxfId="2"/>
    <tableColumn id="10" name="Device #3" dataDxfId="1"/>
    <tableColumn id="11" name="AdvancedMeteringSystem" dataDxfId="0"/>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U1673"/>
  <sheetViews>
    <sheetView showGridLines="0" tabSelected="1" view="pageBreakPreview" zoomScale="80" zoomScaleNormal="67" zoomScaleSheetLayoutView="80" workbookViewId="0">
      <pane xSplit="12" ySplit="4" topLeftCell="BK943" activePane="bottomRight" state="frozen"/>
      <selection pane="topRight" activeCell="H1" sqref="H1"/>
      <selection pane="bottomLeft" activeCell="A6" sqref="A6"/>
      <selection pane="bottomRight" activeCell="I983" sqref="I983"/>
    </sheetView>
  </sheetViews>
  <sheetFormatPr defaultRowHeight="15" x14ac:dyDescent="0.25"/>
  <cols>
    <col min="1" max="1" width="9.140625" customWidth="1"/>
    <col min="2" max="2" width="17.85546875" style="2" customWidth="1"/>
    <col min="3" max="3" width="19.7109375" customWidth="1"/>
    <col min="4" max="4" width="15" customWidth="1"/>
    <col min="5" max="5" width="10.140625" style="63" customWidth="1"/>
    <col min="6" max="6" width="15.7109375" style="63" customWidth="1"/>
    <col min="7" max="7" width="11.42578125" style="63" customWidth="1"/>
    <col min="8" max="8" width="13" style="89" hidden="1" customWidth="1"/>
    <col min="9" max="10" width="19.28515625" style="89" customWidth="1"/>
    <col min="11" max="11" width="10.7109375" customWidth="1"/>
    <col min="12" max="12" width="15.85546875" customWidth="1"/>
    <col min="13" max="13" width="7.85546875" customWidth="1"/>
    <col min="14" max="14" width="8.140625" customWidth="1"/>
    <col min="15" max="15" width="17.42578125" customWidth="1"/>
    <col min="16" max="16" width="17.140625" customWidth="1"/>
    <col min="17" max="18" width="17.42578125" customWidth="1"/>
    <col min="19" max="21" width="17.85546875" customWidth="1"/>
    <col min="22" max="23" width="17.42578125" customWidth="1"/>
    <col min="24" max="64" width="17.85546875" customWidth="1"/>
    <col min="65" max="65" width="4.42578125" customWidth="1"/>
    <col min="66" max="66" width="15.140625" customWidth="1"/>
    <col min="67" max="69" width="15.140625" style="61" customWidth="1"/>
    <col min="70" max="70" width="15.140625" style="63" customWidth="1"/>
    <col min="71" max="71" width="0.140625" customWidth="1"/>
    <col min="72" max="72" width="8.85546875" customWidth="1"/>
    <col min="73" max="73" width="12.140625" customWidth="1"/>
    <col min="74" max="79" width="8.85546875" customWidth="1"/>
  </cols>
  <sheetData>
    <row r="1" spans="1:73" ht="42" customHeight="1" x14ac:dyDescent="0.25">
      <c r="B1" s="207" t="s">
        <v>1934</v>
      </c>
      <c r="C1" s="208"/>
      <c r="D1" s="208"/>
      <c r="E1" s="208"/>
      <c r="F1" s="208"/>
      <c r="G1" s="208"/>
      <c r="H1" s="208"/>
      <c r="I1" s="208"/>
      <c r="J1" s="208"/>
      <c r="K1" s="208"/>
      <c r="L1" s="209"/>
      <c r="M1" s="216" t="s">
        <v>1896</v>
      </c>
      <c r="N1" s="217"/>
      <c r="O1" s="217"/>
      <c r="P1" s="217"/>
      <c r="Q1" s="217"/>
      <c r="R1" s="217"/>
      <c r="S1" s="217"/>
      <c r="T1" s="217"/>
      <c r="U1" s="217"/>
      <c r="V1" s="217"/>
      <c r="W1" s="217"/>
      <c r="X1" s="222"/>
      <c r="Y1" s="222"/>
      <c r="Z1" s="222"/>
      <c r="AA1" s="66"/>
      <c r="AB1" s="66"/>
      <c r="AC1" s="70"/>
      <c r="AD1" s="77"/>
      <c r="AE1" s="83"/>
      <c r="AF1" s="104"/>
      <c r="AG1" s="107"/>
      <c r="AH1" s="109"/>
      <c r="AI1" s="111"/>
      <c r="AJ1" s="113"/>
      <c r="AK1" s="122"/>
      <c r="AL1" s="124"/>
      <c r="AM1" s="126"/>
      <c r="AN1" s="129"/>
      <c r="AO1" s="131"/>
      <c r="AP1" s="134"/>
      <c r="AQ1" s="137"/>
      <c r="AR1" s="143"/>
      <c r="AS1" s="145"/>
      <c r="AT1" s="150"/>
      <c r="AU1" s="152"/>
      <c r="AV1" s="155"/>
      <c r="AW1" s="157"/>
      <c r="AX1" s="159"/>
      <c r="AY1" s="162"/>
      <c r="AZ1" s="171"/>
      <c r="BA1" s="176"/>
      <c r="BB1" s="178"/>
      <c r="BC1" s="182"/>
      <c r="BD1" s="184"/>
      <c r="BE1" s="186"/>
      <c r="BF1" s="188"/>
      <c r="BG1" s="190"/>
      <c r="BH1" s="193"/>
      <c r="BI1" s="195"/>
      <c r="BJ1" s="199"/>
      <c r="BK1" s="201"/>
      <c r="BL1" s="162"/>
      <c r="BM1" s="182"/>
      <c r="BN1" s="203" t="s">
        <v>1890</v>
      </c>
      <c r="BO1" s="204"/>
      <c r="BP1" s="204"/>
      <c r="BQ1" s="204"/>
      <c r="BR1" s="46">
        <v>43435</v>
      </c>
      <c r="BS1" s="72" t="s">
        <v>1927</v>
      </c>
    </row>
    <row r="2" spans="1:73" ht="21" customHeight="1" x14ac:dyDescent="0.35">
      <c r="B2" s="210"/>
      <c r="C2" s="211"/>
      <c r="D2" s="211"/>
      <c r="E2" s="211"/>
      <c r="F2" s="211"/>
      <c r="G2" s="211"/>
      <c r="H2" s="211"/>
      <c r="I2" s="211"/>
      <c r="J2" s="211"/>
      <c r="K2" s="211"/>
      <c r="L2" s="212"/>
      <c r="M2" s="218" t="s">
        <v>1928</v>
      </c>
      <c r="N2" s="219"/>
      <c r="O2" s="219"/>
      <c r="P2" s="219"/>
      <c r="Q2" s="219"/>
      <c r="R2" s="219"/>
      <c r="S2" s="219"/>
      <c r="T2" s="219"/>
      <c r="U2" s="219"/>
      <c r="V2" s="219"/>
      <c r="W2" s="219"/>
      <c r="X2" s="223" t="s">
        <v>5024</v>
      </c>
      <c r="Y2" s="223"/>
      <c r="Z2" s="223"/>
      <c r="AA2" s="65"/>
      <c r="AB2" s="69"/>
      <c r="AC2" s="76"/>
      <c r="AD2" s="76"/>
      <c r="AE2" s="82"/>
      <c r="AF2" s="103"/>
      <c r="AG2" s="106"/>
      <c r="AH2" s="108"/>
      <c r="AI2" s="110"/>
      <c r="AJ2" s="112"/>
      <c r="AK2" s="121"/>
      <c r="AL2" s="123"/>
      <c r="AM2" s="125"/>
      <c r="AN2" s="128"/>
      <c r="AO2" s="130"/>
      <c r="AP2" s="133"/>
      <c r="AQ2" s="136"/>
      <c r="AR2" s="142"/>
      <c r="AS2" s="144"/>
      <c r="AT2" s="149"/>
      <c r="AU2" s="151"/>
      <c r="AV2" s="154"/>
      <c r="AW2" s="156"/>
      <c r="AX2" s="158"/>
      <c r="AY2" s="161"/>
      <c r="AZ2" s="170"/>
      <c r="BA2" s="175"/>
      <c r="BB2" s="177"/>
      <c r="BC2" s="181"/>
      <c r="BD2" s="183"/>
      <c r="BE2" s="185"/>
      <c r="BF2" s="187"/>
      <c r="BG2" s="189"/>
      <c r="BH2" s="192"/>
      <c r="BI2" s="194"/>
      <c r="BJ2" s="198"/>
      <c r="BK2" s="200"/>
      <c r="BL2" s="161"/>
      <c r="BM2" s="181"/>
      <c r="BN2" s="203"/>
      <c r="BO2" s="204"/>
      <c r="BP2" s="204"/>
      <c r="BQ2" s="204"/>
      <c r="BR2" s="74"/>
      <c r="BS2" s="74"/>
    </row>
    <row r="3" spans="1:73" ht="21" x14ac:dyDescent="0.35">
      <c r="B3" s="213"/>
      <c r="C3" s="214"/>
      <c r="D3" s="214"/>
      <c r="E3" s="214"/>
      <c r="F3" s="214"/>
      <c r="G3" s="214"/>
      <c r="H3" s="214"/>
      <c r="I3" s="214"/>
      <c r="J3" s="214"/>
      <c r="K3" s="214"/>
      <c r="L3" s="215"/>
      <c r="M3" s="220" t="s">
        <v>1929</v>
      </c>
      <c r="N3" s="221"/>
      <c r="O3" s="221"/>
      <c r="P3" s="221"/>
      <c r="Q3" s="221"/>
      <c r="R3" s="221"/>
      <c r="S3" s="221"/>
      <c r="T3" s="221"/>
      <c r="U3" s="221"/>
      <c r="V3" s="221"/>
      <c r="W3" s="221"/>
      <c r="X3" s="224" t="s">
        <v>1917</v>
      </c>
      <c r="Y3" s="224"/>
      <c r="Z3" s="224"/>
      <c r="AA3" s="67"/>
      <c r="AB3" s="71"/>
      <c r="AC3" s="76"/>
      <c r="AD3" s="76"/>
      <c r="AE3" s="82"/>
      <c r="AF3" s="103"/>
      <c r="AG3" s="106"/>
      <c r="AH3" s="108"/>
      <c r="AI3" s="110"/>
      <c r="AJ3" s="112"/>
      <c r="AK3" s="121"/>
      <c r="AL3" s="123"/>
      <c r="AM3" s="125"/>
      <c r="AN3" s="128"/>
      <c r="AO3" s="130"/>
      <c r="AP3" s="133"/>
      <c r="AQ3" s="136"/>
      <c r="AR3" s="142"/>
      <c r="AS3" s="144"/>
      <c r="AT3" s="149"/>
      <c r="AU3" s="151"/>
      <c r="AV3" s="154"/>
      <c r="AW3" s="156"/>
      <c r="AX3" s="158"/>
      <c r="AY3" s="161"/>
      <c r="AZ3" s="170"/>
      <c r="BA3" s="175"/>
      <c r="BB3" s="177"/>
      <c r="BC3" s="181"/>
      <c r="BD3" s="183"/>
      <c r="BE3" s="185"/>
      <c r="BF3" s="187"/>
      <c r="BG3" s="189"/>
      <c r="BH3" s="192"/>
      <c r="BI3" s="194"/>
      <c r="BJ3" s="198"/>
      <c r="BK3" s="200"/>
      <c r="BL3" s="161"/>
      <c r="BM3" s="181"/>
      <c r="BN3" s="205"/>
      <c r="BO3" s="206"/>
      <c r="BP3" s="206"/>
      <c r="BQ3" s="206"/>
      <c r="BR3" s="75"/>
      <c r="BS3" s="75"/>
    </row>
    <row r="4" spans="1:73" s="4" customFormat="1" ht="40.5" customHeight="1" x14ac:dyDescent="0.25">
      <c r="A4" s="4" t="s">
        <v>1926</v>
      </c>
      <c r="B4" s="58" t="s">
        <v>1839</v>
      </c>
      <c r="C4" s="58" t="s">
        <v>1912</v>
      </c>
      <c r="D4" s="58" t="s">
        <v>1888</v>
      </c>
      <c r="E4" s="58" t="s">
        <v>4988</v>
      </c>
      <c r="F4" s="58" t="s">
        <v>1838</v>
      </c>
      <c r="G4" s="58" t="s">
        <v>1837</v>
      </c>
      <c r="H4" s="88" t="s">
        <v>2167</v>
      </c>
      <c r="I4" s="88" t="s">
        <v>2168</v>
      </c>
      <c r="J4" s="88" t="s">
        <v>5026</v>
      </c>
      <c r="K4" s="58" t="s">
        <v>1836</v>
      </c>
      <c r="L4" s="58"/>
      <c r="M4" s="46">
        <v>41913</v>
      </c>
      <c r="N4" s="46">
        <v>41944</v>
      </c>
      <c r="O4" s="46">
        <v>41974</v>
      </c>
      <c r="P4" s="46">
        <v>42005</v>
      </c>
      <c r="Q4" s="46">
        <v>42036</v>
      </c>
      <c r="R4" s="46">
        <v>42064</v>
      </c>
      <c r="S4" s="46">
        <v>42095</v>
      </c>
      <c r="T4" s="46">
        <v>42125</v>
      </c>
      <c r="U4" s="46">
        <v>42156</v>
      </c>
      <c r="V4" s="46">
        <v>42186</v>
      </c>
      <c r="W4" s="46">
        <v>42217</v>
      </c>
      <c r="X4" s="46">
        <v>42248</v>
      </c>
      <c r="Y4" s="46">
        <v>42278</v>
      </c>
      <c r="Z4" s="46">
        <v>42309</v>
      </c>
      <c r="AA4" s="46">
        <v>42339</v>
      </c>
      <c r="AB4" s="46">
        <v>42370</v>
      </c>
      <c r="AC4" s="46">
        <v>42401</v>
      </c>
      <c r="AD4" s="46">
        <v>42430</v>
      </c>
      <c r="AE4" s="46">
        <v>42461</v>
      </c>
      <c r="AF4" s="46">
        <v>42491</v>
      </c>
      <c r="AG4" s="46">
        <v>42522</v>
      </c>
      <c r="AH4" s="46">
        <v>42552</v>
      </c>
      <c r="AI4" s="46">
        <v>42583</v>
      </c>
      <c r="AJ4" s="46">
        <v>42614</v>
      </c>
      <c r="AK4" s="46">
        <v>42644</v>
      </c>
      <c r="AL4" s="46">
        <v>42675</v>
      </c>
      <c r="AM4" s="46">
        <v>42705</v>
      </c>
      <c r="AN4" s="46">
        <v>42736</v>
      </c>
      <c r="AO4" s="46">
        <v>42767</v>
      </c>
      <c r="AP4" s="138">
        <v>42795</v>
      </c>
      <c r="AQ4" s="138">
        <v>42826</v>
      </c>
      <c r="AR4" s="138">
        <v>42856</v>
      </c>
      <c r="AS4" s="138">
        <v>42887</v>
      </c>
      <c r="AT4" s="138">
        <v>42917</v>
      </c>
      <c r="AU4" s="138">
        <v>42948</v>
      </c>
      <c r="AV4" s="138">
        <v>42979</v>
      </c>
      <c r="AW4" s="138">
        <v>43009</v>
      </c>
      <c r="AX4" s="138">
        <v>43040</v>
      </c>
      <c r="AY4" s="138">
        <v>43070</v>
      </c>
      <c r="AZ4" s="138">
        <v>43101</v>
      </c>
      <c r="BA4" s="138">
        <v>43132</v>
      </c>
      <c r="BB4" s="138">
        <v>43160</v>
      </c>
      <c r="BC4" s="138">
        <v>43191</v>
      </c>
      <c r="BD4" s="138">
        <v>43221</v>
      </c>
      <c r="BE4" s="138">
        <v>43252</v>
      </c>
      <c r="BF4" s="138">
        <v>43282</v>
      </c>
      <c r="BG4" s="138">
        <v>43313</v>
      </c>
      <c r="BH4" s="138">
        <v>43344</v>
      </c>
      <c r="BI4" s="138">
        <v>43374</v>
      </c>
      <c r="BJ4" s="138">
        <v>43405</v>
      </c>
      <c r="BK4" s="138">
        <v>43435</v>
      </c>
      <c r="BL4" s="138">
        <v>43466</v>
      </c>
      <c r="BM4" s="138">
        <v>43252</v>
      </c>
      <c r="BN4" s="7" t="s">
        <v>1891</v>
      </c>
      <c r="BO4" s="73" t="s">
        <v>1923</v>
      </c>
      <c r="BP4" s="73" t="s">
        <v>1924</v>
      </c>
      <c r="BQ4" s="73" t="s">
        <v>1925</v>
      </c>
      <c r="BR4" s="7" t="s">
        <v>1921</v>
      </c>
      <c r="BS4" s="7" t="s">
        <v>1922</v>
      </c>
    </row>
    <row r="5" spans="1:73" x14ac:dyDescent="0.25">
      <c r="A5">
        <v>1</v>
      </c>
      <c r="B5" s="52" t="s">
        <v>1834</v>
      </c>
      <c r="C5" s="48" t="s">
        <v>1834</v>
      </c>
      <c r="D5" s="80">
        <v>441.07</v>
      </c>
      <c r="E5" s="98" t="s">
        <v>2186</v>
      </c>
      <c r="F5" s="84" t="s">
        <v>17</v>
      </c>
      <c r="G5" s="84">
        <v>105515018</v>
      </c>
      <c r="H5" s="87">
        <v>4374467</v>
      </c>
      <c r="I5" s="196">
        <v>4374467</v>
      </c>
      <c r="J5" s="87">
        <v>6345278</v>
      </c>
      <c r="K5" s="47" t="s">
        <v>16</v>
      </c>
      <c r="L5" s="47" t="s">
        <v>1833</v>
      </c>
      <c r="M5" s="38"/>
      <c r="N5" s="38"/>
      <c r="O5" s="50">
        <v>502.14</v>
      </c>
      <c r="P5" s="50">
        <v>518.62</v>
      </c>
      <c r="Q5" s="50">
        <v>467.1</v>
      </c>
      <c r="R5" s="50">
        <v>446.81</v>
      </c>
      <c r="S5" s="50">
        <v>410.39</v>
      </c>
      <c r="T5" s="50">
        <v>411.76</v>
      </c>
      <c r="U5" s="50">
        <v>485.98</v>
      </c>
      <c r="V5" s="51">
        <v>517.25</v>
      </c>
      <c r="W5" s="51">
        <v>489.62</v>
      </c>
      <c r="X5" s="51">
        <v>535.64</v>
      </c>
      <c r="Y5" s="51">
        <v>430.68</v>
      </c>
      <c r="Z5" s="51">
        <v>446</v>
      </c>
      <c r="AA5" s="51">
        <v>659.88</v>
      </c>
      <c r="AB5" s="51">
        <v>639.35</v>
      </c>
      <c r="AC5" s="51">
        <v>558.48</v>
      </c>
      <c r="AD5" s="51">
        <v>512.74</v>
      </c>
      <c r="AE5" s="51">
        <v>413.02</v>
      </c>
      <c r="AF5" s="51">
        <v>441.07</v>
      </c>
      <c r="AG5" s="51">
        <v>511.6</v>
      </c>
      <c r="AH5" s="51">
        <v>499.1</v>
      </c>
      <c r="AI5" s="51">
        <v>508.86</v>
      </c>
      <c r="AJ5" s="51">
        <v>555.48</v>
      </c>
      <c r="AK5" s="51">
        <v>429.43</v>
      </c>
      <c r="AL5" s="51">
        <v>477.71</v>
      </c>
      <c r="AM5" s="51">
        <v>743.12</v>
      </c>
      <c r="AN5" s="51">
        <v>771.21</v>
      </c>
      <c r="AO5" s="51">
        <v>628.20000000000005</v>
      </c>
      <c r="AP5" s="135">
        <v>543.29999999999995</v>
      </c>
      <c r="AQ5" s="51">
        <v>521.1</v>
      </c>
      <c r="AR5" s="51">
        <v>481.74</v>
      </c>
      <c r="AS5" s="51">
        <v>574.91</v>
      </c>
      <c r="AT5" s="51">
        <v>566.87</v>
      </c>
      <c r="AU5" s="51">
        <v>581.22</v>
      </c>
      <c r="AV5" s="51">
        <v>434.89</v>
      </c>
      <c r="AW5" s="51">
        <v>336.12</v>
      </c>
      <c r="AX5" s="51">
        <v>462.63</v>
      </c>
      <c r="AY5" s="51">
        <v>469.96</v>
      </c>
      <c r="AZ5" s="51">
        <v>619.62</v>
      </c>
      <c r="BA5" s="51">
        <v>437.63</v>
      </c>
      <c r="BB5" s="51">
        <v>352.48</v>
      </c>
      <c r="BC5" s="51">
        <v>351.91</v>
      </c>
      <c r="BD5" s="51">
        <v>376.11</v>
      </c>
      <c r="BE5" s="51">
        <v>464.9</v>
      </c>
      <c r="BF5" s="51">
        <v>459.71</v>
      </c>
      <c r="BG5" s="51">
        <v>414.79</v>
      </c>
      <c r="BH5" s="51">
        <v>338.39</v>
      </c>
      <c r="BI5" s="51">
        <v>362.01</v>
      </c>
      <c r="BJ5" s="51">
        <v>525.03</v>
      </c>
      <c r="BK5" s="51">
        <v>490.37</v>
      </c>
      <c r="BL5" s="51">
        <v>592.79999999999995</v>
      </c>
      <c r="BM5" s="51"/>
      <c r="BN5" s="9"/>
      <c r="BO5" s="62">
        <v>269.11</v>
      </c>
      <c r="BP5" s="62">
        <v>743.12</v>
      </c>
      <c r="BQ5" s="62">
        <f t="shared" ref="BQ5:BQ68" si="0">AVERAGE(BO5:BP5)</f>
        <v>506.11500000000001</v>
      </c>
      <c r="BR5" s="64" t="str">
        <f t="shared" ref="BR5:BR68" si="1">IF(AND(INDEX($A$5:$BL$967,MATCH(A5,$A$5:$A$967,0),MATCH($BR$1,$A$4:$BL$4,0))&gt;=BO5,INDEX($A$5:$BL$967,MATCH(A5,$A$5:$A$967,0),MATCH($BR$1,$A$4:$BL$4,0))&lt;=BP5),"YES","NO")</f>
        <v>YES</v>
      </c>
      <c r="BS5" s="9" t="e">
        <f t="shared" ref="BS5:BS68" si="2">IF(INDEX($A$5:$AO$967,MATCH(A5,$A$5:$A$967,0),MATCH($BR$1,$A$4:$AO$4,0))&lt;BO5,"Latest cost is lower than expected",IF(INDEX($A$5:$AO$967,MATCH(A5,$A$5:$A$967,0),MATCH($BR$1,$A$4:$AO$4,0))&gt;BP5,"Latest cost is higher than expected",""))</f>
        <v>#N/A</v>
      </c>
    </row>
    <row r="6" spans="1:73" x14ac:dyDescent="0.25">
      <c r="A6">
        <v>2</v>
      </c>
      <c r="B6" s="52" t="s">
        <v>1832</v>
      </c>
      <c r="C6" s="48" t="s">
        <v>1832</v>
      </c>
      <c r="D6" s="80">
        <v>245.24</v>
      </c>
      <c r="E6" s="98" t="s">
        <v>2186</v>
      </c>
      <c r="F6" s="84" t="s">
        <v>17</v>
      </c>
      <c r="G6" s="84">
        <v>105515018</v>
      </c>
      <c r="H6" s="87" t="s">
        <v>1939</v>
      </c>
      <c r="I6" s="196" t="s">
        <v>1939</v>
      </c>
      <c r="J6" s="87">
        <v>6582619</v>
      </c>
      <c r="K6" s="47" t="s">
        <v>16</v>
      </c>
      <c r="L6" s="47" t="s">
        <v>1831</v>
      </c>
      <c r="M6" s="38"/>
      <c r="N6" s="38"/>
      <c r="O6" s="50">
        <v>262.02999999999997</v>
      </c>
      <c r="P6" s="50">
        <v>193.51</v>
      </c>
      <c r="Q6" s="50">
        <v>145.18</v>
      </c>
      <c r="R6" s="50">
        <v>273.49</v>
      </c>
      <c r="S6" s="50">
        <v>281.75</v>
      </c>
      <c r="T6" s="50">
        <v>217.38</v>
      </c>
      <c r="U6" s="50">
        <v>309.38</v>
      </c>
      <c r="V6" s="51">
        <v>321.17</v>
      </c>
      <c r="W6" s="51">
        <v>317.93</v>
      </c>
      <c r="X6" s="51">
        <v>309.11</v>
      </c>
      <c r="Y6" s="51">
        <v>265.42</v>
      </c>
      <c r="Z6" s="51">
        <v>244.32</v>
      </c>
      <c r="AA6" s="51">
        <v>266.20999999999998</v>
      </c>
      <c r="AB6" s="51">
        <v>213.65</v>
      </c>
      <c r="AC6" s="51">
        <v>242.31</v>
      </c>
      <c r="AD6" s="51">
        <v>244.52</v>
      </c>
      <c r="AE6" s="51">
        <v>247.11</v>
      </c>
      <c r="AF6" s="51">
        <v>245.24</v>
      </c>
      <c r="AG6" s="51">
        <v>359.25</v>
      </c>
      <c r="AH6" s="51">
        <v>308.44</v>
      </c>
      <c r="AI6" s="51">
        <v>316.07</v>
      </c>
      <c r="AJ6" s="51">
        <v>334.71</v>
      </c>
      <c r="AK6" s="51">
        <v>270.12</v>
      </c>
      <c r="AL6" s="51">
        <v>260.95</v>
      </c>
      <c r="AM6" s="51">
        <v>140.25</v>
      </c>
      <c r="AN6" s="51">
        <v>225.98</v>
      </c>
      <c r="AO6" s="51">
        <v>265.2</v>
      </c>
      <c r="AP6" s="135">
        <v>253.33</v>
      </c>
      <c r="AQ6" s="51">
        <v>270.83</v>
      </c>
      <c r="AR6" s="51">
        <v>279.72000000000003</v>
      </c>
      <c r="AS6" s="51">
        <v>339.51</v>
      </c>
      <c r="AT6" s="51">
        <v>320.17</v>
      </c>
      <c r="AU6" s="51">
        <v>335.78</v>
      </c>
      <c r="AV6" s="51">
        <v>307.98</v>
      </c>
      <c r="AW6" s="51">
        <v>262.47000000000003</v>
      </c>
      <c r="AX6" s="51">
        <v>268.61</v>
      </c>
      <c r="AY6" s="51">
        <v>232.3</v>
      </c>
      <c r="AZ6" s="51">
        <v>255.36</v>
      </c>
      <c r="BA6" s="51">
        <v>252.39</v>
      </c>
      <c r="BB6" s="51">
        <v>266.58</v>
      </c>
      <c r="BC6" s="51">
        <v>270.52999999999997</v>
      </c>
      <c r="BD6" s="51">
        <v>299.58</v>
      </c>
      <c r="BE6" s="51">
        <v>328.47</v>
      </c>
      <c r="BF6" s="51">
        <v>332.4</v>
      </c>
      <c r="BG6" s="51">
        <v>310.95999999999998</v>
      </c>
      <c r="BH6" s="51">
        <v>284.38</v>
      </c>
      <c r="BI6" s="51">
        <v>255.98</v>
      </c>
      <c r="BJ6" s="51">
        <v>287.95999999999998</v>
      </c>
      <c r="BK6" s="51">
        <v>234.43</v>
      </c>
      <c r="BL6" s="51">
        <v>260.16000000000003</v>
      </c>
      <c r="BM6" s="51"/>
      <c r="BN6" s="9"/>
      <c r="BO6" s="62">
        <v>140.25</v>
      </c>
      <c r="BP6" s="62">
        <v>339.51</v>
      </c>
      <c r="BQ6" s="62">
        <f t="shared" si="0"/>
        <v>239.88</v>
      </c>
      <c r="BR6" s="64" t="str">
        <f t="shared" si="1"/>
        <v>YES</v>
      </c>
      <c r="BS6" s="9" t="e">
        <f t="shared" si="2"/>
        <v>#N/A</v>
      </c>
    </row>
    <row r="7" spans="1:73" x14ac:dyDescent="0.25">
      <c r="A7">
        <v>3</v>
      </c>
      <c r="B7" s="52" t="s">
        <v>1830</v>
      </c>
      <c r="C7" s="48" t="s">
        <v>1830</v>
      </c>
      <c r="D7" s="80">
        <v>8.75</v>
      </c>
      <c r="E7" s="98" t="s">
        <v>2186</v>
      </c>
      <c r="F7" s="84" t="s">
        <v>17</v>
      </c>
      <c r="G7" s="84">
        <v>105515018</v>
      </c>
      <c r="H7" s="87">
        <v>4408116</v>
      </c>
      <c r="I7" s="196">
        <v>4408116</v>
      </c>
      <c r="J7" s="87">
        <v>4408116</v>
      </c>
      <c r="K7" s="47" t="s">
        <v>16</v>
      </c>
      <c r="L7" s="47" t="s">
        <v>1829</v>
      </c>
      <c r="M7" s="38"/>
      <c r="N7" s="38"/>
      <c r="O7" s="50">
        <v>8.75</v>
      </c>
      <c r="P7" s="50">
        <v>8.75</v>
      </c>
      <c r="Q7" s="50">
        <v>8.75</v>
      </c>
      <c r="R7" s="50">
        <v>8.75</v>
      </c>
      <c r="S7" s="50">
        <v>8.75</v>
      </c>
      <c r="T7" s="50">
        <v>8.75</v>
      </c>
      <c r="U7" s="50">
        <v>8.75</v>
      </c>
      <c r="V7" s="51">
        <v>8.75</v>
      </c>
      <c r="W7" s="51">
        <v>8.75</v>
      </c>
      <c r="X7" s="51">
        <v>8.75</v>
      </c>
      <c r="Y7" s="51">
        <v>8.75</v>
      </c>
      <c r="Z7" s="51">
        <v>8.75</v>
      </c>
      <c r="AA7" s="51">
        <v>8.75</v>
      </c>
      <c r="AB7" s="51">
        <v>8.75</v>
      </c>
      <c r="AC7" s="51">
        <v>8.75</v>
      </c>
      <c r="AD7" s="51">
        <v>8.75</v>
      </c>
      <c r="AE7" s="51">
        <v>8.75</v>
      </c>
      <c r="AF7" s="51">
        <v>8.75</v>
      </c>
      <c r="AG7" s="51">
        <v>8.75</v>
      </c>
      <c r="AH7" s="51">
        <v>8.75</v>
      </c>
      <c r="AI7" s="51">
        <v>8.75</v>
      </c>
      <c r="AJ7" s="51">
        <v>8.75</v>
      </c>
      <c r="AK7" s="51">
        <v>8.75</v>
      </c>
      <c r="AL7" s="51">
        <v>8.75</v>
      </c>
      <c r="AM7" s="51">
        <v>8.75</v>
      </c>
      <c r="AN7" s="51">
        <v>8.75</v>
      </c>
      <c r="AO7" s="51">
        <v>8.75</v>
      </c>
      <c r="AP7" s="135">
        <v>8.75</v>
      </c>
      <c r="AQ7" s="51">
        <v>8.75</v>
      </c>
      <c r="AR7" s="51">
        <v>8.75</v>
      </c>
      <c r="AS7" s="51">
        <v>8.75</v>
      </c>
      <c r="AT7" s="51">
        <v>8.75</v>
      </c>
      <c r="AU7" s="51">
        <v>8.75</v>
      </c>
      <c r="AV7" s="51">
        <v>8.75</v>
      </c>
      <c r="AW7" s="51">
        <v>8.75</v>
      </c>
      <c r="AX7" s="51">
        <v>8.75</v>
      </c>
      <c r="AY7" s="51">
        <v>8.75</v>
      </c>
      <c r="AZ7" s="51">
        <v>8.75</v>
      </c>
      <c r="BA7" s="51">
        <v>8.75</v>
      </c>
      <c r="BB7" s="51">
        <v>8.75</v>
      </c>
      <c r="BC7" s="51">
        <v>8.75</v>
      </c>
      <c r="BD7" s="51">
        <v>8.75</v>
      </c>
      <c r="BE7" s="51">
        <v>8.75</v>
      </c>
      <c r="BF7" s="51">
        <v>8.75</v>
      </c>
      <c r="BG7" s="51">
        <v>8.75</v>
      </c>
      <c r="BH7" s="51">
        <v>8.75</v>
      </c>
      <c r="BI7" s="51">
        <v>8.75</v>
      </c>
      <c r="BJ7" s="51">
        <v>8.75</v>
      </c>
      <c r="BK7" s="51">
        <v>8.75</v>
      </c>
      <c r="BL7" s="51">
        <v>8.75</v>
      </c>
      <c r="BM7" s="51"/>
      <c r="BN7" s="9"/>
      <c r="BO7" s="62">
        <v>8.25</v>
      </c>
      <c r="BP7" s="62">
        <v>8.75</v>
      </c>
      <c r="BQ7" s="62">
        <f t="shared" si="0"/>
        <v>8.5</v>
      </c>
      <c r="BR7" s="64" t="str">
        <f t="shared" si="1"/>
        <v>YES</v>
      </c>
      <c r="BS7" s="9" t="e">
        <f t="shared" si="2"/>
        <v>#N/A</v>
      </c>
      <c r="BU7" s="61"/>
    </row>
    <row r="8" spans="1:73" x14ac:dyDescent="0.25">
      <c r="A8">
        <v>4</v>
      </c>
      <c r="B8" s="52" t="s">
        <v>1828</v>
      </c>
      <c r="C8" s="48" t="s">
        <v>1828</v>
      </c>
      <c r="D8" s="80">
        <v>8.75</v>
      </c>
      <c r="E8" s="98" t="s">
        <v>2186</v>
      </c>
      <c r="F8" s="84" t="s">
        <v>17</v>
      </c>
      <c r="G8" s="84">
        <v>105515018</v>
      </c>
      <c r="H8" s="87" t="s">
        <v>1940</v>
      </c>
      <c r="I8" s="196" t="s">
        <v>1940</v>
      </c>
      <c r="J8" s="87" t="s">
        <v>1940</v>
      </c>
      <c r="K8" s="47" t="s">
        <v>16</v>
      </c>
      <c r="L8" s="47" t="s">
        <v>1827</v>
      </c>
      <c r="M8" s="38"/>
      <c r="N8" s="38"/>
      <c r="O8" s="50">
        <v>8.75</v>
      </c>
      <c r="P8" s="50">
        <v>8.75</v>
      </c>
      <c r="Q8" s="50">
        <v>8.75</v>
      </c>
      <c r="R8" s="50">
        <v>8.75</v>
      </c>
      <c r="S8" s="50">
        <v>8.75</v>
      </c>
      <c r="T8" s="50">
        <v>8.75</v>
      </c>
      <c r="U8" s="50">
        <v>8.75</v>
      </c>
      <c r="V8" s="51">
        <v>8.75</v>
      </c>
      <c r="W8" s="51">
        <v>8.75</v>
      </c>
      <c r="X8" s="51">
        <v>8.75</v>
      </c>
      <c r="Y8" s="51">
        <v>8.75</v>
      </c>
      <c r="Z8" s="51">
        <v>8.75</v>
      </c>
      <c r="AA8" s="51">
        <v>8.75</v>
      </c>
      <c r="AB8" s="51">
        <v>8.75</v>
      </c>
      <c r="AC8" s="51">
        <v>8.75</v>
      </c>
      <c r="AD8" s="51">
        <v>8.75</v>
      </c>
      <c r="AE8" s="51">
        <v>8.75</v>
      </c>
      <c r="AF8" s="51">
        <v>8.75</v>
      </c>
      <c r="AG8" s="51">
        <v>8.75</v>
      </c>
      <c r="AH8" s="51">
        <v>8.75</v>
      </c>
      <c r="AI8" s="51">
        <v>8.75</v>
      </c>
      <c r="AJ8" s="51">
        <v>8.75</v>
      </c>
      <c r="AK8" s="51">
        <v>8.75</v>
      </c>
      <c r="AL8" s="51">
        <v>8.75</v>
      </c>
      <c r="AM8" s="51">
        <v>8.75</v>
      </c>
      <c r="AN8" s="51">
        <v>8.75</v>
      </c>
      <c r="AO8" s="51">
        <v>8.75</v>
      </c>
      <c r="AP8" s="135">
        <v>8.75</v>
      </c>
      <c r="AQ8" s="51">
        <v>8.75</v>
      </c>
      <c r="AR8" s="51">
        <v>8.75</v>
      </c>
      <c r="AS8" s="51">
        <v>8.75</v>
      </c>
      <c r="AT8" s="51">
        <v>8.75</v>
      </c>
      <c r="AU8" s="51">
        <v>8.75</v>
      </c>
      <c r="AV8" s="51">
        <v>8.75</v>
      </c>
      <c r="AW8" s="51">
        <v>8.75</v>
      </c>
      <c r="AX8" s="51">
        <v>8.75</v>
      </c>
      <c r="AY8" s="51">
        <v>8.75</v>
      </c>
      <c r="AZ8" s="51">
        <v>8.75</v>
      </c>
      <c r="BA8" s="51">
        <v>8.75</v>
      </c>
      <c r="BB8" s="51">
        <v>8.75</v>
      </c>
      <c r="BC8" s="51">
        <v>8.75</v>
      </c>
      <c r="BD8" s="51">
        <v>8.75</v>
      </c>
      <c r="BE8" s="51">
        <v>8.75</v>
      </c>
      <c r="BF8" s="51">
        <v>8.75</v>
      </c>
      <c r="BG8" s="51">
        <v>8.75</v>
      </c>
      <c r="BH8" s="51">
        <v>8.75</v>
      </c>
      <c r="BI8" s="51">
        <v>8.75</v>
      </c>
      <c r="BJ8" s="51">
        <v>8.75</v>
      </c>
      <c r="BK8" s="51">
        <v>8.75</v>
      </c>
      <c r="BL8" s="51">
        <v>8.75</v>
      </c>
      <c r="BM8" s="51"/>
      <c r="BN8" s="9"/>
      <c r="BO8" s="62">
        <v>8.25</v>
      </c>
      <c r="BP8" s="62">
        <v>8.75</v>
      </c>
      <c r="BQ8" s="62">
        <f t="shared" si="0"/>
        <v>8.5</v>
      </c>
      <c r="BR8" s="64" t="str">
        <f t="shared" si="1"/>
        <v>YES</v>
      </c>
      <c r="BS8" s="9" t="e">
        <f t="shared" si="2"/>
        <v>#N/A</v>
      </c>
      <c r="BU8" s="61"/>
    </row>
    <row r="9" spans="1:73" x14ac:dyDescent="0.25">
      <c r="A9">
        <v>5</v>
      </c>
      <c r="B9" s="52" t="s">
        <v>1826</v>
      </c>
      <c r="C9" s="48" t="s">
        <v>1826</v>
      </c>
      <c r="D9" s="80">
        <v>8.75</v>
      </c>
      <c r="E9" s="98" t="s">
        <v>4988</v>
      </c>
      <c r="F9" s="84" t="s">
        <v>17</v>
      </c>
      <c r="G9" s="84">
        <v>105515018</v>
      </c>
      <c r="H9" s="87">
        <v>4027306</v>
      </c>
      <c r="I9" s="196">
        <v>4027306</v>
      </c>
      <c r="J9" s="87">
        <v>6301880</v>
      </c>
      <c r="K9" s="47" t="s">
        <v>16</v>
      </c>
      <c r="L9" s="47" t="s">
        <v>1825</v>
      </c>
      <c r="M9" s="38"/>
      <c r="N9" s="38"/>
      <c r="O9" s="50">
        <v>8.75</v>
      </c>
      <c r="P9" s="50">
        <v>8.75</v>
      </c>
      <c r="Q9" s="50">
        <v>8.75</v>
      </c>
      <c r="R9" s="50">
        <v>8.75</v>
      </c>
      <c r="S9" s="50">
        <v>8.75</v>
      </c>
      <c r="T9" s="50">
        <v>8.75</v>
      </c>
      <c r="U9" s="50">
        <v>8.75</v>
      </c>
      <c r="V9" s="51">
        <v>8.75</v>
      </c>
      <c r="W9" s="51">
        <v>8.75</v>
      </c>
      <c r="X9" s="51">
        <v>8.75</v>
      </c>
      <c r="Y9" s="51">
        <v>8.75</v>
      </c>
      <c r="Z9" s="51">
        <v>8.75</v>
      </c>
      <c r="AA9" s="51">
        <v>8.75</v>
      </c>
      <c r="AB9" s="51">
        <v>8.75</v>
      </c>
      <c r="AC9" s="51">
        <v>8.75</v>
      </c>
      <c r="AD9" s="51">
        <v>8.75</v>
      </c>
      <c r="AE9" s="51">
        <v>8.75</v>
      </c>
      <c r="AF9" s="51">
        <v>8.75</v>
      </c>
      <c r="AG9" s="51">
        <v>8.75</v>
      </c>
      <c r="AH9" s="51">
        <v>8.75</v>
      </c>
      <c r="AI9" s="51">
        <v>8.75</v>
      </c>
      <c r="AJ9" s="51">
        <v>8.75</v>
      </c>
      <c r="AK9" s="51">
        <v>8.75</v>
      </c>
      <c r="AL9" s="51">
        <v>8.75</v>
      </c>
      <c r="AM9" s="51">
        <v>8.75</v>
      </c>
      <c r="AN9" s="51">
        <v>8.75</v>
      </c>
      <c r="AO9" s="132">
        <v>8.75</v>
      </c>
      <c r="AP9" s="139">
        <v>8.75</v>
      </c>
      <c r="AQ9" s="132">
        <v>8.75</v>
      </c>
      <c r="AR9" s="132">
        <v>8.75</v>
      </c>
      <c r="AS9" s="132">
        <v>8.75</v>
      </c>
      <c r="AT9" s="132">
        <v>8.75</v>
      </c>
      <c r="AU9" s="132">
        <v>8.75</v>
      </c>
      <c r="AV9" s="132">
        <v>8.75</v>
      </c>
      <c r="AW9" s="132">
        <v>8.75</v>
      </c>
      <c r="AX9" s="132">
        <v>8.75</v>
      </c>
      <c r="AY9" s="132">
        <v>8.75</v>
      </c>
      <c r="AZ9" s="132">
        <v>8.75</v>
      </c>
      <c r="BA9" s="132">
        <v>8.75</v>
      </c>
      <c r="BB9" s="132">
        <v>8.75</v>
      </c>
      <c r="BC9" s="132">
        <v>8.75</v>
      </c>
      <c r="BD9" s="132">
        <v>8.75</v>
      </c>
      <c r="BE9" s="132">
        <v>8.75</v>
      </c>
      <c r="BF9" s="132">
        <v>8.75</v>
      </c>
      <c r="BG9" s="132">
        <v>8.75</v>
      </c>
      <c r="BH9" s="132">
        <v>8.75</v>
      </c>
      <c r="BI9" s="132">
        <v>8.75</v>
      </c>
      <c r="BJ9" s="132">
        <v>8.75</v>
      </c>
      <c r="BK9" s="132">
        <v>8.75</v>
      </c>
      <c r="BL9" s="132">
        <v>8.75</v>
      </c>
      <c r="BM9" s="132"/>
      <c r="BN9" s="9"/>
      <c r="BO9" s="62">
        <v>8.25</v>
      </c>
      <c r="BP9" s="62">
        <v>8.75</v>
      </c>
      <c r="BQ9" s="62">
        <f t="shared" si="0"/>
        <v>8.5</v>
      </c>
      <c r="BR9" s="64" t="str">
        <f t="shared" si="1"/>
        <v>YES</v>
      </c>
      <c r="BS9" s="9" t="e">
        <f t="shared" si="2"/>
        <v>#N/A</v>
      </c>
      <c r="BU9" s="61"/>
    </row>
    <row r="10" spans="1:73" x14ac:dyDescent="0.25">
      <c r="A10">
        <v>6</v>
      </c>
      <c r="B10" s="52" t="s">
        <v>1824</v>
      </c>
      <c r="C10" s="48" t="s">
        <v>1824</v>
      </c>
      <c r="D10" s="80">
        <v>121.79</v>
      </c>
      <c r="E10" s="98" t="s">
        <v>4988</v>
      </c>
      <c r="F10" s="84" t="s">
        <v>17</v>
      </c>
      <c r="G10" s="84">
        <v>105515018</v>
      </c>
      <c r="H10" s="87">
        <v>4408476</v>
      </c>
      <c r="I10" s="196">
        <v>4408476</v>
      </c>
      <c r="J10" s="87">
        <v>6301660</v>
      </c>
      <c r="K10" s="47" t="s">
        <v>16</v>
      </c>
      <c r="L10" s="47" t="s">
        <v>1823</v>
      </c>
      <c r="M10" s="38"/>
      <c r="N10" s="38"/>
      <c r="O10" s="50">
        <v>24.75</v>
      </c>
      <c r="P10" s="50">
        <v>24.75</v>
      </c>
      <c r="Q10" s="50">
        <v>64.75</v>
      </c>
      <c r="R10" s="50">
        <v>48.75</v>
      </c>
      <c r="S10" s="50">
        <v>24.75</v>
      </c>
      <c r="T10" s="50">
        <v>24.75</v>
      </c>
      <c r="U10" s="50">
        <v>175.45</v>
      </c>
      <c r="V10" s="51">
        <v>109.12</v>
      </c>
      <c r="W10" s="51">
        <v>195.51</v>
      </c>
      <c r="X10" s="51">
        <v>29.33</v>
      </c>
      <c r="Y10" s="51">
        <v>41.84</v>
      </c>
      <c r="Z10" s="51">
        <v>20.09</v>
      </c>
      <c r="AA10" s="51">
        <v>16.75</v>
      </c>
      <c r="AB10" s="51">
        <v>105.93</v>
      </c>
      <c r="AC10" s="51">
        <v>148.22</v>
      </c>
      <c r="AD10" s="51">
        <v>41.87</v>
      </c>
      <c r="AE10" s="51">
        <v>59.24</v>
      </c>
      <c r="AF10" s="51">
        <v>121.79</v>
      </c>
      <c r="AG10" s="51">
        <v>169.73</v>
      </c>
      <c r="AH10" s="51">
        <v>209.59</v>
      </c>
      <c r="AI10" s="51">
        <v>143.44999999999999</v>
      </c>
      <c r="AJ10" s="51">
        <v>133.16</v>
      </c>
      <c r="AK10" s="51">
        <v>95.1</v>
      </c>
      <c r="AL10" s="51">
        <v>61.6</v>
      </c>
      <c r="AM10" s="51">
        <v>20.75</v>
      </c>
      <c r="AN10" s="51">
        <v>96.22</v>
      </c>
      <c r="AO10" s="51">
        <v>43.79</v>
      </c>
      <c r="AP10" s="135">
        <v>37.630000000000003</v>
      </c>
      <c r="AQ10" s="51">
        <v>38.450000000000003</v>
      </c>
      <c r="AR10" s="51">
        <v>62.84</v>
      </c>
      <c r="AS10" s="51">
        <v>161.15</v>
      </c>
      <c r="AT10" s="51">
        <v>203.31</v>
      </c>
      <c r="AU10" s="51">
        <v>65.81</v>
      </c>
      <c r="AV10" s="51">
        <v>11.21</v>
      </c>
      <c r="AW10" s="51">
        <v>20.75</v>
      </c>
      <c r="AX10" s="51">
        <v>32.75</v>
      </c>
      <c r="AY10" s="51">
        <v>20.75</v>
      </c>
      <c r="AZ10" s="51">
        <v>329.93</v>
      </c>
      <c r="BA10" s="51">
        <v>62.64</v>
      </c>
      <c r="BB10" s="51">
        <v>65.040000000000006</v>
      </c>
      <c r="BC10" s="51">
        <v>32.22</v>
      </c>
      <c r="BD10" s="51">
        <v>222.96</v>
      </c>
      <c r="BE10" s="51">
        <v>156.54</v>
      </c>
      <c r="BF10" s="51">
        <v>50.56</v>
      </c>
      <c r="BG10" s="51">
        <v>10.95</v>
      </c>
      <c r="BH10" s="51">
        <v>41.57</v>
      </c>
      <c r="BI10" s="51">
        <v>20.75</v>
      </c>
      <c r="BJ10" s="51">
        <v>20.75</v>
      </c>
      <c r="BK10" s="51">
        <v>20.75</v>
      </c>
      <c r="BL10" s="51">
        <v>20.75</v>
      </c>
      <c r="BM10" s="51"/>
      <c r="BN10" s="9"/>
      <c r="BO10" s="62">
        <v>11.35</v>
      </c>
      <c r="BP10" s="62">
        <v>329.93</v>
      </c>
      <c r="BQ10" s="62">
        <f t="shared" si="0"/>
        <v>170.64000000000001</v>
      </c>
      <c r="BR10" s="64" t="str">
        <f t="shared" si="1"/>
        <v>YES</v>
      </c>
      <c r="BS10" s="9" t="e">
        <f t="shared" si="2"/>
        <v>#N/A</v>
      </c>
      <c r="BU10" s="61"/>
    </row>
    <row r="11" spans="1:73" x14ac:dyDescent="0.25">
      <c r="A11">
        <v>7</v>
      </c>
      <c r="B11" s="52" t="s">
        <v>1822</v>
      </c>
      <c r="C11" s="48" t="s">
        <v>1822</v>
      </c>
      <c r="D11" s="80">
        <v>444.4</v>
      </c>
      <c r="E11" s="98" t="s">
        <v>4988</v>
      </c>
      <c r="F11" s="84" t="s">
        <v>17</v>
      </c>
      <c r="G11" s="84">
        <v>105515018</v>
      </c>
      <c r="H11" s="87" t="s">
        <v>1941</v>
      </c>
      <c r="I11" s="196" t="s">
        <v>1941</v>
      </c>
      <c r="J11" s="87">
        <v>6162306</v>
      </c>
      <c r="K11" s="47" t="s">
        <v>16</v>
      </c>
      <c r="L11" s="47" t="s">
        <v>1821</v>
      </c>
      <c r="M11" s="38"/>
      <c r="N11" s="38"/>
      <c r="O11" s="50">
        <v>112.75</v>
      </c>
      <c r="P11" s="50">
        <v>266.14999999999998</v>
      </c>
      <c r="Q11" s="50">
        <v>236.69</v>
      </c>
      <c r="R11" s="50">
        <v>198.19</v>
      </c>
      <c r="S11" s="50">
        <v>119.13</v>
      </c>
      <c r="T11" s="50">
        <v>78.63</v>
      </c>
      <c r="U11" s="50">
        <v>197.14</v>
      </c>
      <c r="V11" s="51">
        <v>48.06</v>
      </c>
      <c r="W11" s="51">
        <v>273.64999999999998</v>
      </c>
      <c r="X11" s="51">
        <v>66.44</v>
      </c>
      <c r="Y11" s="51">
        <v>126.96</v>
      </c>
      <c r="Z11" s="51">
        <v>435.14</v>
      </c>
      <c r="AA11" s="51">
        <v>143.5</v>
      </c>
      <c r="AB11" s="51">
        <v>98.73</v>
      </c>
      <c r="AC11" s="51">
        <v>303.81</v>
      </c>
      <c r="AD11" s="51">
        <v>416.68</v>
      </c>
      <c r="AE11" s="51">
        <v>250.03</v>
      </c>
      <c r="AF11" s="51">
        <v>444.4</v>
      </c>
      <c r="AG11" s="51">
        <v>329.68</v>
      </c>
      <c r="AH11" s="51">
        <v>218.03</v>
      </c>
      <c r="AI11" s="51">
        <v>250.82</v>
      </c>
      <c r="AJ11" s="51">
        <v>254.22</v>
      </c>
      <c r="AK11" s="51">
        <v>349.73</v>
      </c>
      <c r="AL11" s="51">
        <v>366.34</v>
      </c>
      <c r="AM11" s="51">
        <v>202.61</v>
      </c>
      <c r="AN11" s="51">
        <v>103.91</v>
      </c>
      <c r="AO11" s="51">
        <v>105.18</v>
      </c>
      <c r="AP11" s="135">
        <v>70.47</v>
      </c>
      <c r="AQ11" s="51">
        <v>56.75</v>
      </c>
      <c r="AR11" s="51">
        <v>509.08</v>
      </c>
      <c r="AS11" s="51">
        <v>337.2</v>
      </c>
      <c r="AT11" s="51">
        <v>150.69</v>
      </c>
      <c r="AU11" s="51">
        <v>124.04</v>
      </c>
      <c r="AV11" s="51">
        <v>26.03</v>
      </c>
      <c r="AW11" s="51">
        <v>81.33</v>
      </c>
      <c r="AX11" s="51">
        <v>123.61</v>
      </c>
      <c r="AY11" s="51">
        <v>102.73</v>
      </c>
      <c r="AZ11" s="51">
        <v>177.59</v>
      </c>
      <c r="BA11" s="51">
        <v>72.75</v>
      </c>
      <c r="BB11" s="51">
        <v>48.75</v>
      </c>
      <c r="BC11" s="51">
        <v>48.75</v>
      </c>
      <c r="BD11" s="51">
        <v>423.28</v>
      </c>
      <c r="BE11" s="51">
        <v>314.11</v>
      </c>
      <c r="BF11" s="51">
        <v>15.05</v>
      </c>
      <c r="BG11" s="51">
        <v>25.99</v>
      </c>
      <c r="BH11" s="51">
        <v>79.5</v>
      </c>
      <c r="BI11" s="51">
        <v>74.89</v>
      </c>
      <c r="BJ11" s="51">
        <v>349.14</v>
      </c>
      <c r="BK11" s="51">
        <v>120.75</v>
      </c>
      <c r="BL11" s="51">
        <v>104.01</v>
      </c>
      <c r="BM11" s="51"/>
      <c r="BN11" s="9"/>
      <c r="BO11" s="62">
        <v>39.409999999999997</v>
      </c>
      <c r="BP11" s="62">
        <v>444.4</v>
      </c>
      <c r="BQ11" s="62">
        <f t="shared" si="0"/>
        <v>241.90499999999997</v>
      </c>
      <c r="BR11" s="64" t="str">
        <f t="shared" si="1"/>
        <v>YES</v>
      </c>
      <c r="BS11" s="9" t="e">
        <f t="shared" si="2"/>
        <v>#N/A</v>
      </c>
      <c r="BU11" s="61"/>
    </row>
    <row r="12" spans="1:73" x14ac:dyDescent="0.25">
      <c r="A12">
        <v>8</v>
      </c>
      <c r="B12" s="52" t="s">
        <v>1820</v>
      </c>
      <c r="C12" s="48" t="s">
        <v>1820</v>
      </c>
      <c r="D12" s="80">
        <v>229.5</v>
      </c>
      <c r="E12" s="98" t="s">
        <v>4988</v>
      </c>
      <c r="F12" s="84" t="s">
        <v>17</v>
      </c>
      <c r="G12" s="84">
        <v>105515018</v>
      </c>
      <c r="H12" s="87">
        <v>4415531</v>
      </c>
      <c r="I12" s="196">
        <v>4415531</v>
      </c>
      <c r="J12" s="87">
        <v>6301869</v>
      </c>
      <c r="K12" s="47" t="s">
        <v>16</v>
      </c>
      <c r="L12" s="47" t="s">
        <v>1819</v>
      </c>
      <c r="M12" s="38"/>
      <c r="N12" s="38"/>
      <c r="O12" s="50">
        <v>20.75</v>
      </c>
      <c r="P12" s="50">
        <v>20.75</v>
      </c>
      <c r="Q12" s="50">
        <v>20.75</v>
      </c>
      <c r="R12" s="50">
        <v>20.75</v>
      </c>
      <c r="S12" s="50">
        <v>220.39</v>
      </c>
      <c r="T12" s="50">
        <v>42.97</v>
      </c>
      <c r="U12" s="50">
        <v>128.83000000000001</v>
      </c>
      <c r="V12" s="51">
        <v>224.77</v>
      </c>
      <c r="W12" s="51">
        <v>328.11</v>
      </c>
      <c r="X12" s="51">
        <v>157.41999999999999</v>
      </c>
      <c r="Y12" s="51">
        <v>34.32</v>
      </c>
      <c r="Z12" s="51">
        <v>29.38</v>
      </c>
      <c r="AA12" s="51">
        <v>21.3</v>
      </c>
      <c r="AB12" s="51">
        <v>59.79</v>
      </c>
      <c r="AC12" s="51">
        <v>89.04</v>
      </c>
      <c r="AD12" s="51">
        <v>188.85</v>
      </c>
      <c r="AE12" s="51">
        <v>249.77</v>
      </c>
      <c r="AF12" s="51">
        <v>229.5</v>
      </c>
      <c r="AG12" s="51">
        <v>204.52</v>
      </c>
      <c r="AH12" s="51">
        <v>309.43</v>
      </c>
      <c r="AI12" s="51">
        <v>316.89</v>
      </c>
      <c r="AJ12" s="51">
        <v>326.27999999999997</v>
      </c>
      <c r="AK12" s="51">
        <v>71.819999999999993</v>
      </c>
      <c r="AL12" s="51">
        <v>44.91</v>
      </c>
      <c r="AM12" s="51">
        <v>26.29</v>
      </c>
      <c r="AN12" s="51">
        <v>16.75</v>
      </c>
      <c r="AO12" s="51">
        <v>16.75</v>
      </c>
      <c r="AP12" s="135">
        <v>16.75</v>
      </c>
      <c r="AQ12" s="51">
        <v>39.78</v>
      </c>
      <c r="AR12" s="51">
        <v>71.39</v>
      </c>
      <c r="AS12" s="51">
        <v>242.57</v>
      </c>
      <c r="AT12" s="51">
        <v>64.14</v>
      </c>
      <c r="AU12" s="51">
        <v>181.08</v>
      </c>
      <c r="AV12" s="51">
        <v>60.03</v>
      </c>
      <c r="AW12" s="51">
        <v>35.44</v>
      </c>
      <c r="AX12" s="51">
        <v>79.819999999999993</v>
      </c>
      <c r="AY12" s="51">
        <v>24.76</v>
      </c>
      <c r="AZ12" s="51">
        <v>41.3</v>
      </c>
      <c r="BA12" s="51">
        <v>17.47</v>
      </c>
      <c r="BB12" s="51">
        <v>12.75</v>
      </c>
      <c r="BC12" s="51">
        <v>12.75</v>
      </c>
      <c r="BD12" s="51">
        <v>12.75</v>
      </c>
      <c r="BE12" s="51">
        <v>39.299999999999997</v>
      </c>
      <c r="BF12" s="51">
        <v>9.44</v>
      </c>
      <c r="BG12" s="51">
        <v>45.13</v>
      </c>
      <c r="BH12" s="51">
        <v>15.31</v>
      </c>
      <c r="BI12" s="51">
        <v>16.75</v>
      </c>
      <c r="BJ12" s="51">
        <v>134.96</v>
      </c>
      <c r="BK12" s="51">
        <v>71.150000000000006</v>
      </c>
      <c r="BL12" s="51">
        <v>86.46</v>
      </c>
      <c r="BM12" s="51"/>
      <c r="BN12" s="9"/>
      <c r="BO12" s="62">
        <v>8.25</v>
      </c>
      <c r="BP12" s="62">
        <v>435.43</v>
      </c>
      <c r="BQ12" s="62">
        <f t="shared" si="0"/>
        <v>221.84</v>
      </c>
      <c r="BR12" s="64" t="str">
        <f t="shared" si="1"/>
        <v>YES</v>
      </c>
      <c r="BS12" s="9" t="e">
        <f t="shared" si="2"/>
        <v>#N/A</v>
      </c>
      <c r="BU12" s="61"/>
    </row>
    <row r="13" spans="1:73" x14ac:dyDescent="0.25">
      <c r="A13">
        <v>9</v>
      </c>
      <c r="B13" s="52" t="s">
        <v>1818</v>
      </c>
      <c r="C13" s="48" t="s">
        <v>1818</v>
      </c>
      <c r="D13" s="80">
        <v>151.84</v>
      </c>
      <c r="E13" s="98" t="s">
        <v>2186</v>
      </c>
      <c r="F13" s="84" t="s">
        <v>17</v>
      </c>
      <c r="G13" s="84">
        <v>105515018</v>
      </c>
      <c r="H13" s="87">
        <v>4008394</v>
      </c>
      <c r="I13" s="196">
        <v>4008394</v>
      </c>
      <c r="J13" s="87">
        <v>6533879</v>
      </c>
      <c r="K13" s="47" t="s">
        <v>16</v>
      </c>
      <c r="L13" s="47" t="s">
        <v>1817</v>
      </c>
      <c r="M13" s="38"/>
      <c r="N13" s="38"/>
      <c r="O13" s="50">
        <v>16.75</v>
      </c>
      <c r="P13" s="50">
        <v>36.61</v>
      </c>
      <c r="Q13" s="50">
        <v>242.01</v>
      </c>
      <c r="R13" s="50">
        <v>48.37</v>
      </c>
      <c r="S13" s="50">
        <v>99.41</v>
      </c>
      <c r="T13" s="50">
        <v>89.71</v>
      </c>
      <c r="U13" s="50">
        <v>92.71</v>
      </c>
      <c r="V13" s="51">
        <v>88.67</v>
      </c>
      <c r="W13" s="51">
        <v>334.55</v>
      </c>
      <c r="X13" s="51">
        <v>122.97</v>
      </c>
      <c r="Y13" s="51">
        <v>27.47</v>
      </c>
      <c r="Z13" s="51">
        <v>20.75</v>
      </c>
      <c r="AA13" s="51">
        <v>20.75</v>
      </c>
      <c r="AB13" s="51">
        <v>137.18</v>
      </c>
      <c r="AC13" s="51">
        <v>188.73</v>
      </c>
      <c r="AD13" s="51">
        <v>155.34</v>
      </c>
      <c r="AE13" s="51">
        <v>136.53</v>
      </c>
      <c r="AF13" s="51">
        <v>151.84</v>
      </c>
      <c r="AG13" s="51">
        <v>276.10000000000002</v>
      </c>
      <c r="AH13" s="51">
        <v>276.39999999999998</v>
      </c>
      <c r="AI13" s="51">
        <v>281.68</v>
      </c>
      <c r="AJ13" s="51">
        <v>260.76</v>
      </c>
      <c r="AK13" s="51">
        <v>111.12</v>
      </c>
      <c r="AL13" s="51">
        <v>75.09</v>
      </c>
      <c r="AM13" s="51">
        <v>37.08</v>
      </c>
      <c r="AN13" s="51">
        <v>35.14</v>
      </c>
      <c r="AO13" s="51">
        <v>12.75</v>
      </c>
      <c r="AP13" s="135">
        <v>12.75</v>
      </c>
      <c r="AQ13" s="51">
        <v>12.75</v>
      </c>
      <c r="AR13" s="51">
        <v>116.31</v>
      </c>
      <c r="AS13" s="51">
        <v>187.84</v>
      </c>
      <c r="AT13" s="51">
        <v>96.05</v>
      </c>
      <c r="AU13" s="51">
        <v>75.66</v>
      </c>
      <c r="AV13" s="51">
        <v>10.42</v>
      </c>
      <c r="AW13" s="51">
        <v>32.75</v>
      </c>
      <c r="AX13" s="51">
        <v>90.42</v>
      </c>
      <c r="AY13" s="51">
        <v>16.75</v>
      </c>
      <c r="AZ13" s="51">
        <v>16.75</v>
      </c>
      <c r="BA13" s="51">
        <v>16.75</v>
      </c>
      <c r="BB13" s="51">
        <v>16.75</v>
      </c>
      <c r="BC13" s="51">
        <v>16.75</v>
      </c>
      <c r="BD13" s="51">
        <v>16.75</v>
      </c>
      <c r="BE13" s="51">
        <v>92.81</v>
      </c>
      <c r="BF13" s="51">
        <v>39.04</v>
      </c>
      <c r="BG13" s="51">
        <v>147.65</v>
      </c>
      <c r="BH13" s="51">
        <v>44.8</v>
      </c>
      <c r="BI13" s="51">
        <v>28.75</v>
      </c>
      <c r="BJ13" s="51">
        <v>28.75</v>
      </c>
      <c r="BK13" s="51">
        <v>28.75</v>
      </c>
      <c r="BL13" s="51">
        <v>28.75</v>
      </c>
      <c r="BM13" s="51"/>
      <c r="BN13" s="9"/>
      <c r="BO13" s="62">
        <v>11.71</v>
      </c>
      <c r="BP13" s="62">
        <v>334.55</v>
      </c>
      <c r="BQ13" s="62">
        <f t="shared" si="0"/>
        <v>173.13</v>
      </c>
      <c r="BR13" s="64" t="str">
        <f t="shared" si="1"/>
        <v>YES</v>
      </c>
      <c r="BS13" s="9" t="e">
        <f t="shared" si="2"/>
        <v>#N/A</v>
      </c>
      <c r="BU13" s="61"/>
    </row>
    <row r="14" spans="1:73" x14ac:dyDescent="0.25">
      <c r="A14">
        <v>10</v>
      </c>
      <c r="B14" s="52" t="s">
        <v>1816</v>
      </c>
      <c r="C14" s="48" t="s">
        <v>1816</v>
      </c>
      <c r="D14" s="80">
        <v>8.75</v>
      </c>
      <c r="E14" s="98" t="s">
        <v>2186</v>
      </c>
      <c r="F14" s="84" t="s">
        <v>17</v>
      </c>
      <c r="G14" s="84">
        <v>105515018</v>
      </c>
      <c r="H14" s="87">
        <v>4027033</v>
      </c>
      <c r="I14" s="196">
        <v>4027033</v>
      </c>
      <c r="J14" s="87">
        <v>4027033</v>
      </c>
      <c r="K14" s="47" t="s">
        <v>16</v>
      </c>
      <c r="L14" s="47" t="s">
        <v>1815</v>
      </c>
      <c r="M14" s="38"/>
      <c r="N14" s="38"/>
      <c r="O14" s="50">
        <v>8.75</v>
      </c>
      <c r="P14" s="50">
        <v>8.75</v>
      </c>
      <c r="Q14" s="50">
        <v>8.75</v>
      </c>
      <c r="R14" s="50">
        <v>8.75</v>
      </c>
      <c r="S14" s="50">
        <v>8.75</v>
      </c>
      <c r="T14" s="50">
        <v>8.75</v>
      </c>
      <c r="U14" s="50">
        <v>8.75</v>
      </c>
      <c r="V14" s="51">
        <v>8.75</v>
      </c>
      <c r="W14" s="51">
        <v>8.75</v>
      </c>
      <c r="X14" s="51">
        <v>8.75</v>
      </c>
      <c r="Y14" s="51">
        <v>8.75</v>
      </c>
      <c r="Z14" s="51">
        <v>8.75</v>
      </c>
      <c r="AA14" s="51">
        <v>8.75</v>
      </c>
      <c r="AB14" s="51">
        <v>8.75</v>
      </c>
      <c r="AC14" s="51">
        <v>8.75</v>
      </c>
      <c r="AD14" s="51">
        <v>8.75</v>
      </c>
      <c r="AE14" s="51">
        <v>8.75</v>
      </c>
      <c r="AF14" s="51">
        <v>8.75</v>
      </c>
      <c r="AG14" s="51">
        <v>8.75</v>
      </c>
      <c r="AH14" s="51">
        <v>8.75</v>
      </c>
      <c r="AI14" s="51">
        <v>8.75</v>
      </c>
      <c r="AJ14" s="51">
        <v>8.75</v>
      </c>
      <c r="AK14" s="51">
        <v>8.75</v>
      </c>
      <c r="AL14" s="51">
        <v>8.75</v>
      </c>
      <c r="AM14" s="51">
        <v>8.75</v>
      </c>
      <c r="AN14" s="51">
        <v>8.75</v>
      </c>
      <c r="AO14" s="132">
        <v>8.75</v>
      </c>
      <c r="AP14" s="139">
        <v>8.75</v>
      </c>
      <c r="AQ14" s="132">
        <v>8.75</v>
      </c>
      <c r="AR14" s="132">
        <v>8.75</v>
      </c>
      <c r="AS14" s="132">
        <v>8.75</v>
      </c>
      <c r="AT14" s="132">
        <v>8.75</v>
      </c>
      <c r="AU14" s="132">
        <v>8.75</v>
      </c>
      <c r="AV14" s="132">
        <v>8.75</v>
      </c>
      <c r="AW14" s="132">
        <v>8.75</v>
      </c>
      <c r="AX14" s="132">
        <v>8.75</v>
      </c>
      <c r="AY14" s="132">
        <v>8.75</v>
      </c>
      <c r="AZ14" s="132">
        <v>8.75</v>
      </c>
      <c r="BA14" s="132">
        <v>8.75</v>
      </c>
      <c r="BB14" s="132">
        <v>8.75</v>
      </c>
      <c r="BC14" s="132">
        <v>8.75</v>
      </c>
      <c r="BD14" s="132">
        <v>8.75</v>
      </c>
      <c r="BE14" s="132">
        <v>8.75</v>
      </c>
      <c r="BF14" s="132">
        <v>8.75</v>
      </c>
      <c r="BG14" s="132">
        <v>8.75</v>
      </c>
      <c r="BH14" s="132">
        <v>8.75</v>
      </c>
      <c r="BI14" s="132">
        <v>8.75</v>
      </c>
      <c r="BJ14" s="132">
        <v>8.75</v>
      </c>
      <c r="BK14" s="132">
        <v>8.75</v>
      </c>
      <c r="BL14" s="132">
        <v>8.75</v>
      </c>
      <c r="BM14" s="132"/>
      <c r="BN14" s="9"/>
      <c r="BO14" s="62">
        <v>8.25</v>
      </c>
      <c r="BP14" s="62">
        <v>8.75</v>
      </c>
      <c r="BQ14" s="62">
        <f t="shared" si="0"/>
        <v>8.5</v>
      </c>
      <c r="BR14" s="64" t="str">
        <f t="shared" si="1"/>
        <v>YES</v>
      </c>
      <c r="BS14" s="9" t="e">
        <f t="shared" si="2"/>
        <v>#N/A</v>
      </c>
      <c r="BU14" s="61"/>
    </row>
    <row r="15" spans="1:73" x14ac:dyDescent="0.25">
      <c r="A15">
        <v>11</v>
      </c>
      <c r="B15" s="52" t="s">
        <v>1814</v>
      </c>
      <c r="C15" s="48" t="s">
        <v>1814</v>
      </c>
      <c r="D15" s="80">
        <v>237.86</v>
      </c>
      <c r="E15" s="98" t="s">
        <v>2186</v>
      </c>
      <c r="F15" s="84" t="s">
        <v>17</v>
      </c>
      <c r="G15" s="84">
        <v>105515018</v>
      </c>
      <c r="H15" s="87" t="s">
        <v>1942</v>
      </c>
      <c r="I15" s="196" t="s">
        <v>1942</v>
      </c>
      <c r="J15" s="87">
        <v>6533870</v>
      </c>
      <c r="K15" s="47" t="s">
        <v>16</v>
      </c>
      <c r="L15" s="47" t="s">
        <v>1813</v>
      </c>
      <c r="M15" s="38"/>
      <c r="N15" s="38"/>
      <c r="O15" s="50">
        <v>278.20999999999998</v>
      </c>
      <c r="P15" s="50">
        <v>332.51</v>
      </c>
      <c r="Q15" s="50">
        <v>262.73</v>
      </c>
      <c r="R15" s="50">
        <v>292.25</v>
      </c>
      <c r="S15" s="50">
        <v>312.47000000000003</v>
      </c>
      <c r="T15" s="50">
        <v>304.58999999999997</v>
      </c>
      <c r="U15" s="50">
        <v>456.9</v>
      </c>
      <c r="V15" s="51">
        <v>275.10000000000002</v>
      </c>
      <c r="W15" s="51">
        <v>326.24</v>
      </c>
      <c r="X15" s="51">
        <v>255.08</v>
      </c>
      <c r="Y15" s="51">
        <v>199.99</v>
      </c>
      <c r="Z15" s="51">
        <v>173.03</v>
      </c>
      <c r="AA15" s="51">
        <v>238.23</v>
      </c>
      <c r="AB15" s="51">
        <v>217.44</v>
      </c>
      <c r="AC15" s="51">
        <v>236.31</v>
      </c>
      <c r="AD15" s="51">
        <v>222.87</v>
      </c>
      <c r="AE15" s="51">
        <v>217.9</v>
      </c>
      <c r="AF15" s="51">
        <v>237.86</v>
      </c>
      <c r="AG15" s="51">
        <v>362.3</v>
      </c>
      <c r="AH15" s="51">
        <v>397.06</v>
      </c>
      <c r="AI15" s="51">
        <v>377.39</v>
      </c>
      <c r="AJ15" s="51">
        <v>373.25</v>
      </c>
      <c r="AK15" s="51">
        <v>237.56</v>
      </c>
      <c r="AL15" s="51">
        <v>220.51</v>
      </c>
      <c r="AM15" s="51">
        <v>282.82</v>
      </c>
      <c r="AN15" s="51">
        <v>319.06</v>
      </c>
      <c r="AO15" s="51">
        <v>231.15</v>
      </c>
      <c r="AP15" s="135">
        <v>184.74</v>
      </c>
      <c r="AQ15" s="51">
        <v>204.21</v>
      </c>
      <c r="AR15" s="51">
        <v>236.27</v>
      </c>
      <c r="AS15" s="51">
        <v>407.82</v>
      </c>
      <c r="AT15" s="51">
        <v>392.51</v>
      </c>
      <c r="AU15" s="51">
        <v>401.51</v>
      </c>
      <c r="AV15" s="51">
        <v>332.43</v>
      </c>
      <c r="AW15" s="51">
        <v>214.58</v>
      </c>
      <c r="AX15" s="51">
        <v>231.06</v>
      </c>
      <c r="AY15" s="51">
        <v>277.75</v>
      </c>
      <c r="AZ15" s="51">
        <v>420.52</v>
      </c>
      <c r="BA15" s="51">
        <v>280.05</v>
      </c>
      <c r="BB15" s="51">
        <v>194.92</v>
      </c>
      <c r="BC15" s="51">
        <v>208.99</v>
      </c>
      <c r="BD15" s="51">
        <v>337.15</v>
      </c>
      <c r="BE15" s="51">
        <v>430.72</v>
      </c>
      <c r="BF15" s="51">
        <v>430.71</v>
      </c>
      <c r="BG15" s="51">
        <v>377.84</v>
      </c>
      <c r="BH15" s="51">
        <v>300.69</v>
      </c>
      <c r="BI15" s="51">
        <v>263.45999999999998</v>
      </c>
      <c r="BJ15" s="51">
        <v>298.45999999999998</v>
      </c>
      <c r="BK15" s="51">
        <v>251.22</v>
      </c>
      <c r="BL15" s="51">
        <v>347.83</v>
      </c>
      <c r="BM15" s="51"/>
      <c r="BN15" s="9"/>
      <c r="BO15" s="62">
        <v>154.55000000000001</v>
      </c>
      <c r="BP15" s="62">
        <v>534.03</v>
      </c>
      <c r="BQ15" s="62">
        <f t="shared" si="0"/>
        <v>344.28999999999996</v>
      </c>
      <c r="BR15" s="64" t="str">
        <f t="shared" si="1"/>
        <v>YES</v>
      </c>
      <c r="BS15" s="9" t="e">
        <f t="shared" si="2"/>
        <v>#N/A</v>
      </c>
      <c r="BU15" s="61"/>
    </row>
    <row r="16" spans="1:73" x14ac:dyDescent="0.25">
      <c r="A16">
        <v>12</v>
      </c>
      <c r="B16" s="52" t="s">
        <v>1812</v>
      </c>
      <c r="C16" s="48" t="s">
        <v>1812</v>
      </c>
      <c r="D16" s="80">
        <v>974.46</v>
      </c>
      <c r="E16" s="98" t="s">
        <v>2186</v>
      </c>
      <c r="F16" s="84" t="s">
        <v>17</v>
      </c>
      <c r="G16" s="84">
        <v>105515018</v>
      </c>
      <c r="H16" s="87">
        <v>4008557</v>
      </c>
      <c r="I16" s="196">
        <v>4008557</v>
      </c>
      <c r="J16" s="87">
        <v>6533871</v>
      </c>
      <c r="K16" s="47" t="s">
        <v>16</v>
      </c>
      <c r="L16" s="47" t="s">
        <v>1811</v>
      </c>
      <c r="M16" s="38"/>
      <c r="N16" s="38"/>
      <c r="O16" s="50">
        <v>859.99</v>
      </c>
      <c r="P16" s="50">
        <v>649.32000000000005</v>
      </c>
      <c r="Q16" s="50">
        <v>641.58000000000004</v>
      </c>
      <c r="R16" s="50">
        <v>708.23</v>
      </c>
      <c r="S16" s="50">
        <v>815.17</v>
      </c>
      <c r="T16" s="50">
        <v>750.83</v>
      </c>
      <c r="U16" s="50">
        <v>1049.74</v>
      </c>
      <c r="V16" s="51">
        <v>1105.6500000000001</v>
      </c>
      <c r="W16" s="51">
        <v>1243.0899999999999</v>
      </c>
      <c r="X16" s="51">
        <v>1062.27</v>
      </c>
      <c r="Y16" s="51">
        <v>1212.55</v>
      </c>
      <c r="Z16" s="51">
        <v>803.32</v>
      </c>
      <c r="AA16" s="51">
        <v>1026.94</v>
      </c>
      <c r="AB16" s="51">
        <v>956</v>
      </c>
      <c r="AC16" s="51">
        <v>1043.95</v>
      </c>
      <c r="AD16" s="51">
        <v>886.89</v>
      </c>
      <c r="AE16" s="51">
        <v>1002.59</v>
      </c>
      <c r="AF16" s="51">
        <v>974.46</v>
      </c>
      <c r="AG16" s="51">
        <v>1238.6600000000001</v>
      </c>
      <c r="AH16" s="51">
        <v>1095.8</v>
      </c>
      <c r="AI16" s="51">
        <v>1160.57</v>
      </c>
      <c r="AJ16" s="51">
        <v>1357.79</v>
      </c>
      <c r="AK16" s="51">
        <v>1137.18</v>
      </c>
      <c r="AL16" s="51">
        <v>1137.58</v>
      </c>
      <c r="AM16" s="51">
        <v>996.24</v>
      </c>
      <c r="AN16" s="51">
        <v>1064.04</v>
      </c>
      <c r="AO16" s="51">
        <v>949.3</v>
      </c>
      <c r="AP16" s="135">
        <v>853.74</v>
      </c>
      <c r="AQ16" s="51">
        <v>945.62</v>
      </c>
      <c r="AR16" s="51">
        <v>1083.83</v>
      </c>
      <c r="AS16" s="51">
        <v>1299.21</v>
      </c>
      <c r="AT16" s="51">
        <v>1226.5899999999999</v>
      </c>
      <c r="AU16" s="51">
        <v>1251.3</v>
      </c>
      <c r="AV16" s="51">
        <v>1316.29</v>
      </c>
      <c r="AW16" s="51">
        <v>1353.37</v>
      </c>
      <c r="AX16" s="51">
        <v>1812.44</v>
      </c>
      <c r="AY16" s="51">
        <v>2077.48</v>
      </c>
      <c r="AZ16" s="51">
        <v>2425.58</v>
      </c>
      <c r="BA16" s="51">
        <v>1356.58</v>
      </c>
      <c r="BB16" s="51">
        <v>1560.96</v>
      </c>
      <c r="BC16" s="51">
        <v>1515.74</v>
      </c>
      <c r="BD16" s="51">
        <v>2058.5300000000002</v>
      </c>
      <c r="BE16" s="51">
        <v>2262.79</v>
      </c>
      <c r="BF16" s="51">
        <v>2263.35</v>
      </c>
      <c r="BG16" s="51">
        <v>2083.2199999999998</v>
      </c>
      <c r="BH16" s="51">
        <v>2076.39</v>
      </c>
      <c r="BI16" s="51">
        <v>1742.72</v>
      </c>
      <c r="BJ16" s="51">
        <v>1442.49</v>
      </c>
      <c r="BK16" s="51">
        <v>1017.88</v>
      </c>
      <c r="BL16" s="51">
        <v>1115.43</v>
      </c>
      <c r="BM16" s="51"/>
      <c r="BN16" s="9"/>
      <c r="BO16" s="62">
        <v>568.13</v>
      </c>
      <c r="BP16" s="62">
        <v>2425.58</v>
      </c>
      <c r="BQ16" s="62">
        <f t="shared" si="0"/>
        <v>1496.855</v>
      </c>
      <c r="BR16" s="64" t="str">
        <f t="shared" si="1"/>
        <v>YES</v>
      </c>
      <c r="BS16" s="9" t="e">
        <f t="shared" si="2"/>
        <v>#N/A</v>
      </c>
      <c r="BU16" s="61"/>
    </row>
    <row r="17" spans="1:73" x14ac:dyDescent="0.25">
      <c r="A17">
        <v>13</v>
      </c>
      <c r="B17" s="52" t="s">
        <v>1810</v>
      </c>
      <c r="C17" s="48" t="s">
        <v>1810</v>
      </c>
      <c r="D17" s="80">
        <v>669.33</v>
      </c>
      <c r="E17" s="98" t="s">
        <v>2186</v>
      </c>
      <c r="F17" s="84" t="s">
        <v>17</v>
      </c>
      <c r="G17" s="84">
        <v>105515018</v>
      </c>
      <c r="H17" s="87">
        <v>4409234</v>
      </c>
      <c r="I17" s="196">
        <v>4409234</v>
      </c>
      <c r="J17" s="87">
        <v>6463133</v>
      </c>
      <c r="K17" s="47" t="s">
        <v>16</v>
      </c>
      <c r="L17" s="47" t="s">
        <v>1809</v>
      </c>
      <c r="M17" s="38"/>
      <c r="N17" s="38"/>
      <c r="O17" s="50">
        <v>528.39</v>
      </c>
      <c r="P17" s="50">
        <v>514.35</v>
      </c>
      <c r="Q17" s="50">
        <v>480.49</v>
      </c>
      <c r="R17" s="50">
        <v>482.04</v>
      </c>
      <c r="S17" s="50">
        <v>589.67999999999995</v>
      </c>
      <c r="T17" s="50">
        <v>621.02</v>
      </c>
      <c r="U17" s="50">
        <v>827.95</v>
      </c>
      <c r="V17" s="51">
        <v>802.39</v>
      </c>
      <c r="W17" s="51">
        <v>989.78</v>
      </c>
      <c r="X17" s="51">
        <v>857.02</v>
      </c>
      <c r="Y17" s="51">
        <v>624.41999999999996</v>
      </c>
      <c r="Z17" s="51">
        <v>535.41999999999996</v>
      </c>
      <c r="AA17" s="51">
        <v>598.71</v>
      </c>
      <c r="AB17" s="51">
        <v>483.9</v>
      </c>
      <c r="AC17" s="51">
        <v>533.41999999999996</v>
      </c>
      <c r="AD17" s="51">
        <v>509.26</v>
      </c>
      <c r="AE17" s="51">
        <v>566.46</v>
      </c>
      <c r="AF17" s="51">
        <v>669.33</v>
      </c>
      <c r="AG17" s="51">
        <v>921.92</v>
      </c>
      <c r="AH17" s="51">
        <v>980.33</v>
      </c>
      <c r="AI17" s="51">
        <v>901.51</v>
      </c>
      <c r="AJ17" s="51">
        <v>990.52</v>
      </c>
      <c r="AK17" s="51">
        <v>700.47</v>
      </c>
      <c r="AL17" s="51">
        <v>646.19000000000005</v>
      </c>
      <c r="AM17" s="51">
        <v>488.61</v>
      </c>
      <c r="AN17" s="51">
        <v>524.96</v>
      </c>
      <c r="AO17" s="51">
        <v>552.72</v>
      </c>
      <c r="AP17" s="135">
        <v>529.82000000000005</v>
      </c>
      <c r="AQ17" s="51">
        <v>591.78</v>
      </c>
      <c r="AR17" s="51">
        <v>690.98</v>
      </c>
      <c r="AS17" s="51">
        <v>994.58</v>
      </c>
      <c r="AT17" s="51">
        <v>984.92</v>
      </c>
      <c r="AU17" s="51">
        <v>1048.6199999999999</v>
      </c>
      <c r="AV17" s="51">
        <v>917.42</v>
      </c>
      <c r="AW17" s="51">
        <v>655.08000000000004</v>
      </c>
      <c r="AX17" s="51">
        <v>643.22</v>
      </c>
      <c r="AY17" s="51">
        <v>486.45</v>
      </c>
      <c r="AZ17" s="51">
        <v>522.08000000000004</v>
      </c>
      <c r="BA17" s="51">
        <v>530.19000000000005</v>
      </c>
      <c r="BB17" s="51">
        <v>630.41</v>
      </c>
      <c r="BC17" s="51">
        <v>559.67999999999995</v>
      </c>
      <c r="BD17" s="51">
        <v>820.62</v>
      </c>
      <c r="BE17" s="51">
        <v>1087.43</v>
      </c>
      <c r="BF17" s="51">
        <v>1052.01</v>
      </c>
      <c r="BG17" s="51">
        <v>1030.48</v>
      </c>
      <c r="BH17" s="51">
        <v>926.44</v>
      </c>
      <c r="BI17" s="51">
        <v>691.47</v>
      </c>
      <c r="BJ17" s="51">
        <v>638.42999999999995</v>
      </c>
      <c r="BK17" s="51">
        <v>535.16999999999996</v>
      </c>
      <c r="BL17" s="51">
        <v>601.26</v>
      </c>
      <c r="BM17" s="51"/>
      <c r="BN17" s="9"/>
      <c r="BO17" s="62">
        <v>453.81</v>
      </c>
      <c r="BP17" s="62">
        <v>989.78</v>
      </c>
      <c r="BQ17" s="62">
        <f t="shared" si="0"/>
        <v>721.79499999999996</v>
      </c>
      <c r="BR17" s="64" t="str">
        <f t="shared" si="1"/>
        <v>YES</v>
      </c>
      <c r="BS17" s="9" t="e">
        <f t="shared" si="2"/>
        <v>#N/A</v>
      </c>
      <c r="BU17" s="61"/>
    </row>
    <row r="18" spans="1:73" x14ac:dyDescent="0.25">
      <c r="A18">
        <v>14</v>
      </c>
      <c r="B18" s="52" t="s">
        <v>1808</v>
      </c>
      <c r="C18" s="48" t="s">
        <v>1808</v>
      </c>
      <c r="D18" s="80">
        <v>1123.0899999999999</v>
      </c>
      <c r="E18" s="98" t="s">
        <v>2186</v>
      </c>
      <c r="F18" s="84" t="s">
        <v>17</v>
      </c>
      <c r="G18" s="84">
        <v>105515018</v>
      </c>
      <c r="H18" s="87">
        <v>4027983</v>
      </c>
      <c r="I18" s="196">
        <v>4027983</v>
      </c>
      <c r="J18" s="87">
        <v>6463137</v>
      </c>
      <c r="K18" s="47" t="s">
        <v>16</v>
      </c>
      <c r="L18" s="47" t="s">
        <v>1807</v>
      </c>
      <c r="M18" s="38"/>
      <c r="N18" s="38"/>
      <c r="O18" s="50">
        <v>733.13</v>
      </c>
      <c r="P18" s="50">
        <v>883.67</v>
      </c>
      <c r="Q18" s="50">
        <v>699.97</v>
      </c>
      <c r="R18" s="50">
        <v>864.5</v>
      </c>
      <c r="S18" s="50">
        <v>1420.17</v>
      </c>
      <c r="T18" s="50">
        <v>1300.3499999999999</v>
      </c>
      <c r="U18" s="50">
        <v>1774.53</v>
      </c>
      <c r="V18" s="51">
        <v>1629.63</v>
      </c>
      <c r="W18" s="51">
        <v>1927.78</v>
      </c>
      <c r="X18" s="51">
        <v>1546.79</v>
      </c>
      <c r="Y18" s="51">
        <v>1229.48</v>
      </c>
      <c r="Z18" s="51">
        <v>985.08</v>
      </c>
      <c r="AA18" s="51">
        <v>839.54</v>
      </c>
      <c r="AB18" s="51">
        <v>718.05</v>
      </c>
      <c r="AC18" s="51">
        <v>778.11</v>
      </c>
      <c r="AD18" s="51">
        <v>816.84</v>
      </c>
      <c r="AE18" s="51">
        <v>966.21</v>
      </c>
      <c r="AF18" s="51">
        <v>1123.0899999999999</v>
      </c>
      <c r="AG18" s="51">
        <v>1458.32</v>
      </c>
      <c r="AH18" s="51">
        <v>1595.73</v>
      </c>
      <c r="AI18" s="51">
        <v>1583.4</v>
      </c>
      <c r="AJ18" s="51">
        <v>1654.09</v>
      </c>
      <c r="AK18" s="51">
        <v>1204.6300000000001</v>
      </c>
      <c r="AL18" s="51">
        <v>1184.04</v>
      </c>
      <c r="AM18" s="51">
        <v>936.41</v>
      </c>
      <c r="AN18" s="51">
        <v>1055.6500000000001</v>
      </c>
      <c r="AO18" s="51">
        <v>1091.52</v>
      </c>
      <c r="AP18" s="135">
        <v>1289.56</v>
      </c>
      <c r="AQ18" s="51">
        <v>1151.33</v>
      </c>
      <c r="AR18" s="51">
        <v>1296.52</v>
      </c>
      <c r="AS18" s="51">
        <v>1744.23</v>
      </c>
      <c r="AT18" s="51">
        <v>1605.77</v>
      </c>
      <c r="AU18" s="51">
        <v>1583.01</v>
      </c>
      <c r="AV18" s="51">
        <v>1402.38</v>
      </c>
      <c r="AW18" s="51">
        <v>1086.6500000000001</v>
      </c>
      <c r="AX18" s="51">
        <v>916.96</v>
      </c>
      <c r="AY18" s="51">
        <v>877.77</v>
      </c>
      <c r="AZ18" s="51">
        <v>906.57</v>
      </c>
      <c r="BA18" s="51">
        <v>727.63</v>
      </c>
      <c r="BB18" s="51">
        <v>925.63</v>
      </c>
      <c r="BC18" s="51">
        <v>1024.92</v>
      </c>
      <c r="BD18" s="51">
        <v>1516.69</v>
      </c>
      <c r="BE18" s="51">
        <v>1855.01</v>
      </c>
      <c r="BF18" s="51">
        <v>1827.12</v>
      </c>
      <c r="BG18" s="51">
        <v>1698.91</v>
      </c>
      <c r="BH18" s="51">
        <v>1407.94</v>
      </c>
      <c r="BI18" s="51">
        <v>1216.71</v>
      </c>
      <c r="BJ18" s="51">
        <v>1102.8599999999999</v>
      </c>
      <c r="BK18" s="51">
        <v>806.48</v>
      </c>
      <c r="BL18" s="51">
        <v>859.59</v>
      </c>
      <c r="BM18" s="51"/>
      <c r="BN18" s="9"/>
      <c r="BO18" s="62">
        <v>642.85</v>
      </c>
      <c r="BP18" s="62">
        <v>1995.72</v>
      </c>
      <c r="BQ18" s="62">
        <f t="shared" si="0"/>
        <v>1319.2850000000001</v>
      </c>
      <c r="BR18" s="64" t="str">
        <f t="shared" si="1"/>
        <v>YES</v>
      </c>
      <c r="BS18" s="9" t="e">
        <f t="shared" si="2"/>
        <v>#N/A</v>
      </c>
      <c r="BU18" s="61"/>
    </row>
    <row r="19" spans="1:73" x14ac:dyDescent="0.25">
      <c r="A19">
        <v>15</v>
      </c>
      <c r="B19" s="52" t="s">
        <v>1806</v>
      </c>
      <c r="C19" s="48" t="s">
        <v>1806</v>
      </c>
      <c r="D19" s="80">
        <v>254.57</v>
      </c>
      <c r="E19" s="98" t="s">
        <v>2186</v>
      </c>
      <c r="F19" s="84" t="s">
        <v>17</v>
      </c>
      <c r="G19" s="84">
        <v>105515018</v>
      </c>
      <c r="H19" s="87">
        <v>4008551</v>
      </c>
      <c r="I19" s="196">
        <v>4008551</v>
      </c>
      <c r="J19" s="87">
        <v>6533875</v>
      </c>
      <c r="K19" s="47" t="s">
        <v>16</v>
      </c>
      <c r="L19" s="47" t="s">
        <v>1805</v>
      </c>
      <c r="M19" s="38"/>
      <c r="N19" s="38"/>
      <c r="O19" s="50">
        <v>298.08</v>
      </c>
      <c r="P19" s="50">
        <v>327.22000000000003</v>
      </c>
      <c r="Q19" s="50">
        <v>310.76</v>
      </c>
      <c r="R19" s="50">
        <v>290.41000000000003</v>
      </c>
      <c r="S19" s="50">
        <v>254.6</v>
      </c>
      <c r="T19" s="50">
        <v>279.22000000000003</v>
      </c>
      <c r="U19" s="50">
        <v>413.15</v>
      </c>
      <c r="V19" s="51">
        <v>416.31</v>
      </c>
      <c r="W19" s="51">
        <v>497.84</v>
      </c>
      <c r="X19" s="51">
        <v>367.25</v>
      </c>
      <c r="Y19" s="51">
        <v>295.81</v>
      </c>
      <c r="Z19" s="51">
        <v>222.14</v>
      </c>
      <c r="AA19" s="51">
        <v>349.69</v>
      </c>
      <c r="AB19" s="51">
        <v>320.93</v>
      </c>
      <c r="AC19" s="51">
        <v>280.19</v>
      </c>
      <c r="AD19" s="51">
        <v>200.63</v>
      </c>
      <c r="AE19" s="51">
        <v>214.39</v>
      </c>
      <c r="AF19" s="51">
        <v>254.57</v>
      </c>
      <c r="AG19" s="51">
        <v>456.1</v>
      </c>
      <c r="AH19" s="51">
        <v>425.62</v>
      </c>
      <c r="AI19" s="51">
        <v>462.41</v>
      </c>
      <c r="AJ19" s="51">
        <v>449.31</v>
      </c>
      <c r="AK19" s="51">
        <v>259.01</v>
      </c>
      <c r="AL19" s="51">
        <v>226.43</v>
      </c>
      <c r="AM19" s="51">
        <v>384.83</v>
      </c>
      <c r="AN19" s="51">
        <v>427.68</v>
      </c>
      <c r="AO19" s="51">
        <v>334.62</v>
      </c>
      <c r="AP19" s="135">
        <v>213.73</v>
      </c>
      <c r="AQ19" s="51">
        <v>220.63</v>
      </c>
      <c r="AR19" s="51">
        <v>230.64</v>
      </c>
      <c r="AS19" s="51">
        <v>324.58</v>
      </c>
      <c r="AT19" s="51">
        <v>406.55</v>
      </c>
      <c r="AU19" s="51">
        <v>393.28</v>
      </c>
      <c r="AV19" s="51">
        <v>329.95</v>
      </c>
      <c r="AW19" s="51">
        <v>229.17</v>
      </c>
      <c r="AX19" s="51">
        <v>252.9</v>
      </c>
      <c r="AY19" s="51">
        <v>367.62</v>
      </c>
      <c r="AZ19" s="51">
        <v>561.66</v>
      </c>
      <c r="BA19" s="51">
        <v>471.85</v>
      </c>
      <c r="BB19" s="51">
        <v>234.74</v>
      </c>
      <c r="BC19" s="51">
        <v>187.34</v>
      </c>
      <c r="BD19" s="51">
        <v>230.59</v>
      </c>
      <c r="BE19" s="51">
        <v>406.62</v>
      </c>
      <c r="BF19" s="51">
        <v>470.3</v>
      </c>
      <c r="BG19" s="51">
        <v>459.05</v>
      </c>
      <c r="BH19" s="51">
        <v>335.16</v>
      </c>
      <c r="BI19" s="51">
        <v>228.37</v>
      </c>
      <c r="BJ19" s="51">
        <v>278.32</v>
      </c>
      <c r="BK19" s="51">
        <v>258.35000000000002</v>
      </c>
      <c r="BL19" s="51">
        <v>379.85</v>
      </c>
      <c r="BM19" s="51"/>
      <c r="BN19" s="9"/>
      <c r="BO19" s="62">
        <v>184.6</v>
      </c>
      <c r="BP19" s="62">
        <v>561.66</v>
      </c>
      <c r="BQ19" s="62">
        <f t="shared" si="0"/>
        <v>373.13</v>
      </c>
      <c r="BR19" s="64" t="str">
        <f t="shared" si="1"/>
        <v>YES</v>
      </c>
      <c r="BS19" s="9" t="e">
        <f t="shared" si="2"/>
        <v>#N/A</v>
      </c>
      <c r="BU19" s="61"/>
    </row>
    <row r="20" spans="1:73" x14ac:dyDescent="0.25">
      <c r="A20">
        <v>16</v>
      </c>
      <c r="B20" s="52" t="s">
        <v>1804</v>
      </c>
      <c r="C20" s="48" t="s">
        <v>1804</v>
      </c>
      <c r="D20" s="80">
        <v>544.5</v>
      </c>
      <c r="E20" s="98" t="s">
        <v>2186</v>
      </c>
      <c r="F20" s="84" t="s">
        <v>17</v>
      </c>
      <c r="G20" s="84">
        <v>105515018</v>
      </c>
      <c r="H20" s="87">
        <v>4028110</v>
      </c>
      <c r="I20" s="196">
        <v>4028110</v>
      </c>
      <c r="J20" s="87">
        <v>6463132</v>
      </c>
      <c r="K20" s="47" t="s">
        <v>16</v>
      </c>
      <c r="L20" s="47" t="s">
        <v>1803</v>
      </c>
      <c r="M20" s="38"/>
      <c r="N20" s="38"/>
      <c r="O20" s="50">
        <v>487.67</v>
      </c>
      <c r="P20" s="50">
        <v>488.23</v>
      </c>
      <c r="Q20" s="50">
        <v>415.91</v>
      </c>
      <c r="R20" s="50">
        <v>462.35</v>
      </c>
      <c r="S20" s="50">
        <v>591.07000000000005</v>
      </c>
      <c r="T20" s="50">
        <v>544.51</v>
      </c>
      <c r="U20" s="50">
        <v>927.28</v>
      </c>
      <c r="V20" s="51">
        <v>689.52</v>
      </c>
      <c r="W20" s="51">
        <v>886.17</v>
      </c>
      <c r="X20" s="51">
        <v>731.05</v>
      </c>
      <c r="Y20" s="51">
        <v>507.14</v>
      </c>
      <c r="Z20" s="51">
        <v>389.84</v>
      </c>
      <c r="AA20" s="51">
        <v>543.45000000000005</v>
      </c>
      <c r="AB20" s="51">
        <v>522.23</v>
      </c>
      <c r="AC20" s="51">
        <v>466.91</v>
      </c>
      <c r="AD20" s="51">
        <v>620.63</v>
      </c>
      <c r="AE20" s="51">
        <v>563.02</v>
      </c>
      <c r="AF20" s="51">
        <v>544.5</v>
      </c>
      <c r="AG20" s="51">
        <v>1025.77</v>
      </c>
      <c r="AH20" s="51">
        <v>866.25</v>
      </c>
      <c r="AI20" s="51">
        <v>971.17</v>
      </c>
      <c r="AJ20" s="51">
        <v>863.55</v>
      </c>
      <c r="AK20" s="51">
        <v>349.18</v>
      </c>
      <c r="AL20" s="51">
        <v>273.88</v>
      </c>
      <c r="AM20" s="51">
        <v>238</v>
      </c>
      <c r="AN20" s="51">
        <v>558.52</v>
      </c>
      <c r="AO20" s="51">
        <v>482.08</v>
      </c>
      <c r="AP20" s="135">
        <v>408.62</v>
      </c>
      <c r="AQ20" s="51">
        <v>333.47</v>
      </c>
      <c r="AR20" s="51">
        <v>302.93</v>
      </c>
      <c r="AS20" s="51">
        <v>841.33</v>
      </c>
      <c r="AT20" s="51">
        <v>1149.3699999999999</v>
      </c>
      <c r="AU20" s="51">
        <v>804.52</v>
      </c>
      <c r="AV20" s="51">
        <v>336.79</v>
      </c>
      <c r="AW20" s="51">
        <v>379.74</v>
      </c>
      <c r="AX20" s="51">
        <v>370.97</v>
      </c>
      <c r="AY20" s="51">
        <v>325.92</v>
      </c>
      <c r="AZ20" s="51">
        <v>746.95</v>
      </c>
      <c r="BA20" s="51">
        <v>647.09</v>
      </c>
      <c r="BB20" s="51">
        <v>741.44</v>
      </c>
      <c r="BC20" s="51">
        <v>697.13</v>
      </c>
      <c r="BD20" s="51">
        <v>991.23</v>
      </c>
      <c r="BE20" s="51">
        <v>1863.42</v>
      </c>
      <c r="BF20" s="51">
        <v>1295.24</v>
      </c>
      <c r="BG20" s="51">
        <v>1091.05</v>
      </c>
      <c r="BH20" s="51">
        <v>640.37</v>
      </c>
      <c r="BI20" s="51">
        <v>607.91</v>
      </c>
      <c r="BJ20" s="51">
        <v>782.37</v>
      </c>
      <c r="BK20" s="51">
        <v>681.53</v>
      </c>
      <c r="BL20" s="51">
        <v>978.63</v>
      </c>
      <c r="BM20" s="51"/>
      <c r="BN20" s="9"/>
      <c r="BO20" s="62">
        <v>238</v>
      </c>
      <c r="BP20" s="62">
        <v>2311.29</v>
      </c>
      <c r="BQ20" s="62">
        <f t="shared" si="0"/>
        <v>1274.645</v>
      </c>
      <c r="BR20" s="64" t="str">
        <f t="shared" si="1"/>
        <v>YES</v>
      </c>
      <c r="BS20" s="9" t="e">
        <f t="shared" si="2"/>
        <v>#N/A</v>
      </c>
      <c r="BU20" s="61"/>
    </row>
    <row r="21" spans="1:73" x14ac:dyDescent="0.25">
      <c r="A21">
        <v>17</v>
      </c>
      <c r="B21" s="52" t="s">
        <v>1802</v>
      </c>
      <c r="C21" s="48" t="s">
        <v>1802</v>
      </c>
      <c r="D21" s="80">
        <v>12.68</v>
      </c>
      <c r="E21" s="98" t="s">
        <v>4988</v>
      </c>
      <c r="F21" s="84" t="s">
        <v>17</v>
      </c>
      <c r="G21" s="84">
        <v>105515018</v>
      </c>
      <c r="H21" s="87">
        <v>4027251</v>
      </c>
      <c r="I21" s="196">
        <v>4027251</v>
      </c>
      <c r="J21" s="87">
        <v>6301649</v>
      </c>
      <c r="K21" s="47" t="s">
        <v>16</v>
      </c>
      <c r="L21" s="47" t="s">
        <v>1801</v>
      </c>
      <c r="M21" s="38"/>
      <c r="N21" s="38"/>
      <c r="O21" s="50">
        <v>11.25</v>
      </c>
      <c r="P21" s="50">
        <v>10.16</v>
      </c>
      <c r="Q21" s="50">
        <v>10.71</v>
      </c>
      <c r="R21" s="50">
        <v>10.87</v>
      </c>
      <c r="S21" s="50">
        <v>12.23</v>
      </c>
      <c r="T21" s="50">
        <v>11.96</v>
      </c>
      <c r="U21" s="50">
        <v>12.82</v>
      </c>
      <c r="V21" s="51">
        <v>12.31</v>
      </c>
      <c r="W21" s="51">
        <v>12.83</v>
      </c>
      <c r="X21" s="51">
        <v>12.12</v>
      </c>
      <c r="Y21" s="51">
        <v>11.89</v>
      </c>
      <c r="Z21" s="51">
        <v>11.26</v>
      </c>
      <c r="AA21" s="51">
        <v>11.47</v>
      </c>
      <c r="AB21" s="51">
        <v>10.5</v>
      </c>
      <c r="AC21" s="51">
        <v>11.05</v>
      </c>
      <c r="AD21" s="51">
        <v>11.59</v>
      </c>
      <c r="AE21" s="51">
        <v>12.1</v>
      </c>
      <c r="AF21" s="51">
        <v>12.68</v>
      </c>
      <c r="AG21" s="51">
        <v>13.23</v>
      </c>
      <c r="AH21" s="51">
        <v>13.01</v>
      </c>
      <c r="AI21" s="51">
        <v>12.9</v>
      </c>
      <c r="AJ21" s="51">
        <v>13.5</v>
      </c>
      <c r="AK21" s="51">
        <v>12.68</v>
      </c>
      <c r="AL21" s="51">
        <v>12.69</v>
      </c>
      <c r="AM21" s="51">
        <v>11.67</v>
      </c>
      <c r="AN21" s="51">
        <v>12.09</v>
      </c>
      <c r="AO21" s="51">
        <v>12.25</v>
      </c>
      <c r="AP21" s="135">
        <v>12.36</v>
      </c>
      <c r="AQ21" s="51">
        <v>12.62</v>
      </c>
      <c r="AR21" s="51">
        <v>12.86</v>
      </c>
      <c r="AS21" s="51">
        <v>13.72</v>
      </c>
      <c r="AT21" s="51">
        <v>13.23</v>
      </c>
      <c r="AU21" s="51">
        <v>13.36</v>
      </c>
      <c r="AV21" s="51">
        <v>13.18</v>
      </c>
      <c r="AW21" s="51">
        <v>12.63</v>
      </c>
      <c r="AX21" s="51">
        <v>12.73</v>
      </c>
      <c r="AY21" s="51">
        <v>11.57</v>
      </c>
      <c r="AZ21" s="51">
        <v>11.72</v>
      </c>
      <c r="BA21" s="51">
        <v>10.11</v>
      </c>
      <c r="BB21" s="51">
        <v>12.45</v>
      </c>
      <c r="BC21" s="51">
        <v>12.67</v>
      </c>
      <c r="BD21" s="51">
        <v>13.36</v>
      </c>
      <c r="BE21" s="51">
        <v>13.4</v>
      </c>
      <c r="BF21" s="51">
        <v>13.47</v>
      </c>
      <c r="BG21" s="51">
        <v>13.03</v>
      </c>
      <c r="BH21" s="51">
        <v>12.74</v>
      </c>
      <c r="BI21" s="51">
        <v>12.53</v>
      </c>
      <c r="BJ21" s="51">
        <v>12.57</v>
      </c>
      <c r="BK21" s="51">
        <v>11.6</v>
      </c>
      <c r="BL21" s="51">
        <v>12.09</v>
      </c>
      <c r="BM21" s="51"/>
      <c r="BN21" s="9"/>
      <c r="BO21" s="62">
        <v>9.6999999999999993</v>
      </c>
      <c r="BP21" s="62">
        <v>13.72</v>
      </c>
      <c r="BQ21" s="62">
        <f t="shared" si="0"/>
        <v>11.71</v>
      </c>
      <c r="BR21" s="64" t="str">
        <f t="shared" si="1"/>
        <v>YES</v>
      </c>
      <c r="BS21" s="9" t="e">
        <f t="shared" si="2"/>
        <v>#N/A</v>
      </c>
      <c r="BU21" s="61"/>
    </row>
    <row r="22" spans="1:73" x14ac:dyDescent="0.25">
      <c r="A22">
        <v>18</v>
      </c>
      <c r="B22" s="52" t="s">
        <v>1800</v>
      </c>
      <c r="C22" s="48" t="s">
        <v>1800</v>
      </c>
      <c r="D22" s="80">
        <v>12.75</v>
      </c>
      <c r="E22" s="98" t="s">
        <v>4988</v>
      </c>
      <c r="F22" s="84" t="s">
        <v>17</v>
      </c>
      <c r="G22" s="84">
        <v>105515018</v>
      </c>
      <c r="H22" s="87">
        <v>4091056</v>
      </c>
      <c r="I22" s="196">
        <v>4091056</v>
      </c>
      <c r="J22" s="87">
        <v>6301648</v>
      </c>
      <c r="K22" s="47" t="s">
        <v>16</v>
      </c>
      <c r="L22" s="47" t="s">
        <v>1799</v>
      </c>
      <c r="M22" s="38"/>
      <c r="N22" s="38"/>
      <c r="O22" s="50">
        <v>8.75</v>
      </c>
      <c r="P22" s="50">
        <v>8.75</v>
      </c>
      <c r="Q22" s="50">
        <v>8.75</v>
      </c>
      <c r="R22" s="50">
        <v>8.75</v>
      </c>
      <c r="S22" s="50">
        <v>8.75</v>
      </c>
      <c r="T22" s="50">
        <v>8.75</v>
      </c>
      <c r="U22" s="50">
        <v>8.75</v>
      </c>
      <c r="V22" s="51">
        <v>8.75</v>
      </c>
      <c r="W22" s="51">
        <v>8.75</v>
      </c>
      <c r="X22" s="51">
        <v>8.75</v>
      </c>
      <c r="Y22" s="51">
        <v>8.75</v>
      </c>
      <c r="Z22" s="51">
        <v>8.75</v>
      </c>
      <c r="AA22" s="51">
        <v>8.75</v>
      </c>
      <c r="AB22" s="51">
        <v>8.75</v>
      </c>
      <c r="AC22" s="51">
        <v>8.75</v>
      </c>
      <c r="AD22" s="51">
        <v>8.75</v>
      </c>
      <c r="AE22" s="51">
        <v>8.84</v>
      </c>
      <c r="AF22" s="51">
        <v>12.75</v>
      </c>
      <c r="AG22" s="51">
        <v>9.1300000000000008</v>
      </c>
      <c r="AH22" s="51">
        <v>9.1300000000000008</v>
      </c>
      <c r="AI22" s="51">
        <v>9.14</v>
      </c>
      <c r="AJ22" s="51">
        <v>9.1300000000000008</v>
      </c>
      <c r="AK22" s="51">
        <v>9.15</v>
      </c>
      <c r="AL22" s="51">
        <v>9.14</v>
      </c>
      <c r="AM22" s="51">
        <v>9.1199999999999992</v>
      </c>
      <c r="AN22" s="51">
        <v>9.1300000000000008</v>
      </c>
      <c r="AO22" s="51">
        <v>9.16</v>
      </c>
      <c r="AP22" s="135">
        <v>9.06</v>
      </c>
      <c r="AQ22" s="51">
        <v>9.16</v>
      </c>
      <c r="AR22" s="51">
        <v>9.15</v>
      </c>
      <c r="AS22" s="51">
        <v>9.16</v>
      </c>
      <c r="AT22" s="51">
        <v>9.15</v>
      </c>
      <c r="AU22" s="51">
        <v>9.15</v>
      </c>
      <c r="AV22" s="51">
        <v>9.14</v>
      </c>
      <c r="AW22" s="51">
        <v>9.15</v>
      </c>
      <c r="AX22" s="51">
        <v>9.14</v>
      </c>
      <c r="AY22" s="51">
        <v>9.11</v>
      </c>
      <c r="AZ22" s="51">
        <v>9.23</v>
      </c>
      <c r="BA22" s="51">
        <v>9.07</v>
      </c>
      <c r="BB22" s="51">
        <v>9.18</v>
      </c>
      <c r="BC22" s="51">
        <v>9.18</v>
      </c>
      <c r="BD22" s="51">
        <v>9.16</v>
      </c>
      <c r="BE22" s="51">
        <v>9.17</v>
      </c>
      <c r="BF22" s="51">
        <v>9.15</v>
      </c>
      <c r="BG22" s="51">
        <v>9.15</v>
      </c>
      <c r="BH22" s="51">
        <v>9.14</v>
      </c>
      <c r="BI22" s="51">
        <v>9.06</v>
      </c>
      <c r="BJ22" s="51">
        <v>9.25</v>
      </c>
      <c r="BK22" s="51">
        <v>9.0399999999999991</v>
      </c>
      <c r="BL22" s="51">
        <v>9.23</v>
      </c>
      <c r="BM22" s="51"/>
      <c r="BN22" s="9"/>
      <c r="BO22" s="62">
        <v>8.25</v>
      </c>
      <c r="BP22" s="62">
        <v>48.05</v>
      </c>
      <c r="BQ22" s="62">
        <f t="shared" si="0"/>
        <v>28.15</v>
      </c>
      <c r="BR22" s="64" t="str">
        <f t="shared" si="1"/>
        <v>YES</v>
      </c>
      <c r="BS22" s="9" t="e">
        <f t="shared" si="2"/>
        <v>#N/A</v>
      </c>
      <c r="BU22" s="61"/>
    </row>
    <row r="23" spans="1:73" x14ac:dyDescent="0.25">
      <c r="A23">
        <v>19</v>
      </c>
      <c r="B23" s="52" t="s">
        <v>1798</v>
      </c>
      <c r="C23" s="48" t="s">
        <v>1798</v>
      </c>
      <c r="D23" s="80">
        <v>273.62</v>
      </c>
      <c r="E23" s="98" t="s">
        <v>2186</v>
      </c>
      <c r="F23" s="84" t="s">
        <v>17</v>
      </c>
      <c r="G23" s="84">
        <v>105515018</v>
      </c>
      <c r="H23" s="87">
        <v>4008370</v>
      </c>
      <c r="I23" s="196">
        <v>4008370</v>
      </c>
      <c r="J23" s="87">
        <v>6533878</v>
      </c>
      <c r="K23" s="47" t="s">
        <v>16</v>
      </c>
      <c r="L23" s="47" t="s">
        <v>1797</v>
      </c>
      <c r="M23" s="38"/>
      <c r="N23" s="38"/>
      <c r="O23" s="50">
        <v>46.91</v>
      </c>
      <c r="P23" s="50">
        <v>61.3</v>
      </c>
      <c r="Q23" s="50">
        <v>61.09</v>
      </c>
      <c r="R23" s="50">
        <v>34.49</v>
      </c>
      <c r="S23" s="50">
        <v>116.58</v>
      </c>
      <c r="T23" s="50">
        <v>67.25</v>
      </c>
      <c r="U23" s="50">
        <v>237.44</v>
      </c>
      <c r="V23" s="51">
        <v>277.14999999999998</v>
      </c>
      <c r="W23" s="51">
        <v>142.94</v>
      </c>
      <c r="X23" s="51">
        <v>184.72</v>
      </c>
      <c r="Y23" s="51">
        <v>37.36</v>
      </c>
      <c r="Z23" s="51">
        <v>179.73</v>
      </c>
      <c r="AA23" s="51">
        <v>38.81</v>
      </c>
      <c r="AB23" s="51">
        <v>39.75</v>
      </c>
      <c r="AC23" s="51">
        <v>58.69</v>
      </c>
      <c r="AD23" s="51">
        <v>72.05</v>
      </c>
      <c r="AE23" s="51">
        <v>63.7</v>
      </c>
      <c r="AF23" s="51">
        <v>273.62</v>
      </c>
      <c r="AG23" s="51">
        <v>429.22</v>
      </c>
      <c r="AH23" s="51">
        <v>227.07</v>
      </c>
      <c r="AI23" s="51">
        <v>77.25</v>
      </c>
      <c r="AJ23" s="51">
        <v>233.13</v>
      </c>
      <c r="AK23" s="51">
        <v>95.85</v>
      </c>
      <c r="AL23" s="51">
        <v>134.29</v>
      </c>
      <c r="AM23" s="51">
        <v>57.92</v>
      </c>
      <c r="AN23" s="51">
        <v>43.62</v>
      </c>
      <c r="AO23" s="51">
        <v>57.39</v>
      </c>
      <c r="AP23" s="135">
        <v>57.99</v>
      </c>
      <c r="AQ23" s="51">
        <v>115.49</v>
      </c>
      <c r="AR23" s="51">
        <v>166.19</v>
      </c>
      <c r="AS23" s="51">
        <v>341.97</v>
      </c>
      <c r="AT23" s="51">
        <v>223.68</v>
      </c>
      <c r="AU23" s="51">
        <v>236.21</v>
      </c>
      <c r="AV23" s="51">
        <v>229.86</v>
      </c>
      <c r="AW23" s="51">
        <v>35.840000000000003</v>
      </c>
      <c r="AX23" s="51">
        <v>53.1</v>
      </c>
      <c r="AY23" s="51">
        <v>32.5</v>
      </c>
      <c r="AZ23" s="51">
        <v>75.69</v>
      </c>
      <c r="BA23" s="51">
        <v>71.58</v>
      </c>
      <c r="BB23" s="51">
        <v>41.32</v>
      </c>
      <c r="BC23" s="51">
        <v>54.53</v>
      </c>
      <c r="BD23" s="51">
        <v>201.39</v>
      </c>
      <c r="BE23" s="51">
        <v>257.54000000000002</v>
      </c>
      <c r="BF23" s="51">
        <v>256.20999999999998</v>
      </c>
      <c r="BG23" s="51">
        <v>30.09</v>
      </c>
      <c r="BH23" s="51">
        <v>211.87</v>
      </c>
      <c r="BI23" s="51">
        <v>39.04</v>
      </c>
      <c r="BJ23" s="51">
        <v>53.18</v>
      </c>
      <c r="BK23" s="51">
        <v>47.03</v>
      </c>
      <c r="BL23" s="51">
        <v>83.41</v>
      </c>
      <c r="BM23" s="51"/>
      <c r="BN23" s="9"/>
      <c r="BO23" s="62">
        <v>23.75</v>
      </c>
      <c r="BP23" s="62">
        <v>399.84</v>
      </c>
      <c r="BQ23" s="62">
        <f t="shared" si="0"/>
        <v>211.79499999999999</v>
      </c>
      <c r="BR23" s="64" t="str">
        <f t="shared" si="1"/>
        <v>YES</v>
      </c>
      <c r="BS23" s="9" t="e">
        <f t="shared" si="2"/>
        <v>#N/A</v>
      </c>
      <c r="BU23" s="61"/>
    </row>
    <row r="24" spans="1:73" x14ac:dyDescent="0.25">
      <c r="A24">
        <v>20</v>
      </c>
      <c r="B24" s="52" t="s">
        <v>1796</v>
      </c>
      <c r="C24" s="48" t="s">
        <v>1796</v>
      </c>
      <c r="D24" s="80">
        <v>125.27</v>
      </c>
      <c r="E24" s="98" t="s">
        <v>2186</v>
      </c>
      <c r="F24" s="84" t="s">
        <v>17</v>
      </c>
      <c r="G24" s="84">
        <v>105515018</v>
      </c>
      <c r="H24" s="87" t="s">
        <v>1943</v>
      </c>
      <c r="I24" s="196" t="s">
        <v>1943</v>
      </c>
      <c r="J24" s="87">
        <v>6533877</v>
      </c>
      <c r="K24" s="47" t="s">
        <v>16</v>
      </c>
      <c r="L24" s="47" t="s">
        <v>1795</v>
      </c>
      <c r="M24" s="38"/>
      <c r="N24" s="38"/>
      <c r="O24" s="50">
        <v>132.33000000000001</v>
      </c>
      <c r="P24" s="50">
        <v>134.4</v>
      </c>
      <c r="Q24" s="50">
        <v>124.84</v>
      </c>
      <c r="R24" s="50">
        <v>110.26</v>
      </c>
      <c r="S24" s="50">
        <v>110.4</v>
      </c>
      <c r="T24" s="50">
        <v>193.54</v>
      </c>
      <c r="U24" s="50">
        <v>300.05</v>
      </c>
      <c r="V24" s="51">
        <v>324.74</v>
      </c>
      <c r="W24" s="51">
        <v>398.51</v>
      </c>
      <c r="X24" s="51">
        <v>310.26</v>
      </c>
      <c r="Y24" s="51">
        <v>237.08</v>
      </c>
      <c r="Z24" s="51">
        <v>111.36</v>
      </c>
      <c r="AA24" s="51">
        <v>159.16</v>
      </c>
      <c r="AB24" s="51">
        <v>58.87</v>
      </c>
      <c r="AC24" s="51">
        <v>63.85</v>
      </c>
      <c r="AD24" s="51">
        <v>56.79</v>
      </c>
      <c r="AE24" s="51">
        <v>62.77</v>
      </c>
      <c r="AF24" s="51">
        <v>125.27</v>
      </c>
      <c r="AG24" s="51">
        <v>169.38</v>
      </c>
      <c r="AH24" s="51">
        <v>257.33999999999997</v>
      </c>
      <c r="AI24" s="51">
        <v>170.55</v>
      </c>
      <c r="AJ24" s="51">
        <v>241.03</v>
      </c>
      <c r="AK24" s="51">
        <v>163.08000000000001</v>
      </c>
      <c r="AL24" s="51">
        <v>105.59</v>
      </c>
      <c r="AM24" s="51">
        <v>68.97</v>
      </c>
      <c r="AN24" s="51">
        <v>87.28</v>
      </c>
      <c r="AO24" s="51">
        <v>100.99</v>
      </c>
      <c r="AP24" s="135">
        <v>111.17</v>
      </c>
      <c r="AQ24" s="51">
        <v>171.58</v>
      </c>
      <c r="AR24" s="51">
        <v>159.79</v>
      </c>
      <c r="AS24" s="51">
        <v>277.26</v>
      </c>
      <c r="AT24" s="51">
        <v>186.77</v>
      </c>
      <c r="AU24" s="51">
        <v>234.05</v>
      </c>
      <c r="AV24" s="51">
        <v>210.4</v>
      </c>
      <c r="AW24" s="51">
        <v>123.51</v>
      </c>
      <c r="AX24" s="51">
        <v>74.790000000000006</v>
      </c>
      <c r="AY24" s="51">
        <v>65.47</v>
      </c>
      <c r="AZ24" s="51">
        <v>70.3</v>
      </c>
      <c r="BA24" s="51">
        <v>45.11</v>
      </c>
      <c r="BB24" s="51">
        <v>69.16</v>
      </c>
      <c r="BC24" s="51">
        <v>59.82</v>
      </c>
      <c r="BD24" s="51">
        <v>158.83000000000001</v>
      </c>
      <c r="BE24" s="51">
        <v>287.3</v>
      </c>
      <c r="BF24" s="51">
        <v>246.88</v>
      </c>
      <c r="BG24" s="51">
        <v>226.88</v>
      </c>
      <c r="BH24" s="51">
        <v>202.56</v>
      </c>
      <c r="BI24" s="51">
        <v>102.51</v>
      </c>
      <c r="BJ24" s="51">
        <v>67.03</v>
      </c>
      <c r="BK24" s="51">
        <v>54.04</v>
      </c>
      <c r="BL24" s="51">
        <v>60.89</v>
      </c>
      <c r="BM24" s="51"/>
      <c r="BN24" s="9"/>
      <c r="BO24" s="62">
        <v>56.79</v>
      </c>
      <c r="BP24" s="62">
        <v>456.18</v>
      </c>
      <c r="BQ24" s="62">
        <f t="shared" si="0"/>
        <v>256.48500000000001</v>
      </c>
      <c r="BR24" s="64" t="str">
        <f t="shared" si="1"/>
        <v>NO</v>
      </c>
      <c r="BS24" s="9" t="e">
        <f t="shared" si="2"/>
        <v>#N/A</v>
      </c>
      <c r="BU24" s="61"/>
    </row>
    <row r="25" spans="1:73" x14ac:dyDescent="0.25">
      <c r="A25">
        <v>21</v>
      </c>
      <c r="B25" s="52" t="s">
        <v>1794</v>
      </c>
      <c r="C25" s="48" t="s">
        <v>1794</v>
      </c>
      <c r="D25" s="80">
        <v>288.86</v>
      </c>
      <c r="E25" s="98" t="s">
        <v>2186</v>
      </c>
      <c r="F25" s="84" t="s">
        <v>17</v>
      </c>
      <c r="G25" s="84">
        <v>105515018</v>
      </c>
      <c r="H25" s="87">
        <v>4008388</v>
      </c>
      <c r="I25" s="196">
        <v>4008388</v>
      </c>
      <c r="J25" s="87">
        <v>6533876</v>
      </c>
      <c r="K25" s="47" t="s">
        <v>16</v>
      </c>
      <c r="L25" s="47" t="s">
        <v>1793</v>
      </c>
      <c r="M25" s="38"/>
      <c r="N25" s="38"/>
      <c r="O25" s="50">
        <v>204.07</v>
      </c>
      <c r="P25" s="50">
        <v>187.06</v>
      </c>
      <c r="Q25" s="50">
        <v>178.76</v>
      </c>
      <c r="R25" s="50">
        <v>214.08</v>
      </c>
      <c r="S25" s="50">
        <v>366.95</v>
      </c>
      <c r="T25" s="50">
        <v>336.18</v>
      </c>
      <c r="U25" s="50">
        <v>486.88</v>
      </c>
      <c r="V25" s="51">
        <v>431.91</v>
      </c>
      <c r="W25" s="51">
        <v>489.63</v>
      </c>
      <c r="X25" s="51">
        <v>417.9</v>
      </c>
      <c r="Y25" s="51">
        <v>313.37</v>
      </c>
      <c r="Z25" s="51">
        <v>243.14</v>
      </c>
      <c r="AA25" s="51">
        <v>233.62</v>
      </c>
      <c r="AB25" s="51">
        <v>211.04</v>
      </c>
      <c r="AC25" s="51">
        <v>269.11</v>
      </c>
      <c r="AD25" s="51">
        <v>239.14</v>
      </c>
      <c r="AE25" s="51">
        <v>296.48</v>
      </c>
      <c r="AF25" s="51">
        <v>288.86</v>
      </c>
      <c r="AG25" s="51">
        <v>419.3</v>
      </c>
      <c r="AH25" s="51">
        <v>408.93</v>
      </c>
      <c r="AI25" s="51">
        <v>384.11</v>
      </c>
      <c r="AJ25" s="51">
        <v>420.48</v>
      </c>
      <c r="AK25" s="51">
        <v>325.47000000000003</v>
      </c>
      <c r="AL25" s="51">
        <v>210.86</v>
      </c>
      <c r="AM25" s="51">
        <v>176.24</v>
      </c>
      <c r="AN25" s="51">
        <v>201.16</v>
      </c>
      <c r="AO25" s="51">
        <v>222.07</v>
      </c>
      <c r="AP25" s="135">
        <v>176.89</v>
      </c>
      <c r="AQ25" s="51">
        <v>243.86</v>
      </c>
      <c r="AR25" s="51">
        <v>290.69</v>
      </c>
      <c r="AS25" s="51">
        <v>396.02</v>
      </c>
      <c r="AT25" s="51">
        <v>420.94</v>
      </c>
      <c r="AU25" s="51">
        <v>413.7</v>
      </c>
      <c r="AV25" s="51">
        <v>372.2</v>
      </c>
      <c r="AW25" s="51">
        <v>241.76</v>
      </c>
      <c r="AX25" s="51">
        <v>179.15</v>
      </c>
      <c r="AY25" s="51">
        <v>94.55</v>
      </c>
      <c r="AZ25" s="51">
        <v>139.63999999999999</v>
      </c>
      <c r="BA25" s="51">
        <v>152.1</v>
      </c>
      <c r="BB25" s="51">
        <v>199.43</v>
      </c>
      <c r="BC25" s="51">
        <v>193.48</v>
      </c>
      <c r="BD25" s="51">
        <v>377.68</v>
      </c>
      <c r="BE25" s="51">
        <v>495.94</v>
      </c>
      <c r="BF25" s="51">
        <v>447.8</v>
      </c>
      <c r="BG25" s="51">
        <v>421.54</v>
      </c>
      <c r="BH25" s="51">
        <v>380.32</v>
      </c>
      <c r="BI25" s="51">
        <v>192.41</v>
      </c>
      <c r="BJ25" s="51">
        <v>198.95</v>
      </c>
      <c r="BK25" s="51">
        <v>121.53</v>
      </c>
      <c r="BL25" s="51">
        <v>163.22999999999999</v>
      </c>
      <c r="BM25" s="51"/>
      <c r="BN25" s="9"/>
      <c r="BO25" s="62">
        <v>94.55</v>
      </c>
      <c r="BP25" s="62">
        <v>489.63</v>
      </c>
      <c r="BQ25" s="62">
        <f t="shared" si="0"/>
        <v>292.08999999999997</v>
      </c>
      <c r="BR25" s="64" t="str">
        <f t="shared" si="1"/>
        <v>YES</v>
      </c>
      <c r="BS25" s="9" t="e">
        <f t="shared" si="2"/>
        <v>#N/A</v>
      </c>
      <c r="BU25" s="61"/>
    </row>
    <row r="26" spans="1:73" x14ac:dyDescent="0.25">
      <c r="A26">
        <v>22</v>
      </c>
      <c r="B26" s="52" t="s">
        <v>1792</v>
      </c>
      <c r="C26" s="48" t="s">
        <v>1792</v>
      </c>
      <c r="D26" s="80">
        <v>271.82</v>
      </c>
      <c r="E26" s="98" t="s">
        <v>2186</v>
      </c>
      <c r="F26" s="84" t="s">
        <v>17</v>
      </c>
      <c r="G26" s="84">
        <v>105515018</v>
      </c>
      <c r="H26" s="87" t="s">
        <v>1944</v>
      </c>
      <c r="I26" s="196" t="s">
        <v>1944</v>
      </c>
      <c r="J26" s="87" t="s">
        <v>1944</v>
      </c>
      <c r="K26" s="47" t="s">
        <v>16</v>
      </c>
      <c r="L26" s="47" t="s">
        <v>1791</v>
      </c>
      <c r="M26" s="38"/>
      <c r="N26" s="38"/>
      <c r="O26" s="50">
        <v>144.15</v>
      </c>
      <c r="P26" s="50">
        <v>149.18</v>
      </c>
      <c r="Q26" s="50">
        <v>141.26</v>
      </c>
      <c r="R26" s="50">
        <v>151.1</v>
      </c>
      <c r="S26" s="50">
        <v>268.24</v>
      </c>
      <c r="T26" s="50">
        <v>273.94</v>
      </c>
      <c r="U26" s="50">
        <v>432.69</v>
      </c>
      <c r="V26" s="51">
        <v>432.49</v>
      </c>
      <c r="W26" s="51">
        <v>499.1</v>
      </c>
      <c r="X26" s="51">
        <v>394.42</v>
      </c>
      <c r="Y26" s="51">
        <v>280.06</v>
      </c>
      <c r="Z26" s="51">
        <v>194.44</v>
      </c>
      <c r="AA26" s="51">
        <v>159.37</v>
      </c>
      <c r="AB26" s="51">
        <v>135.76</v>
      </c>
      <c r="AC26" s="51">
        <v>142.43</v>
      </c>
      <c r="AD26" s="51">
        <v>124.86</v>
      </c>
      <c r="AE26" s="51">
        <v>200.5</v>
      </c>
      <c r="AF26" s="51">
        <v>271.82</v>
      </c>
      <c r="AG26" s="51">
        <v>422.35</v>
      </c>
      <c r="AH26" s="51">
        <v>393.68</v>
      </c>
      <c r="AI26" s="51">
        <v>383.27</v>
      </c>
      <c r="AJ26" s="51">
        <v>321.73</v>
      </c>
      <c r="AK26" s="51">
        <v>264.41000000000003</v>
      </c>
      <c r="AL26" s="51">
        <v>200.06</v>
      </c>
      <c r="AM26" s="51">
        <v>150.38999999999999</v>
      </c>
      <c r="AN26" s="51">
        <v>171.37</v>
      </c>
      <c r="AO26" s="51">
        <v>113.42</v>
      </c>
      <c r="AP26" s="135">
        <v>120.75</v>
      </c>
      <c r="AQ26" s="51">
        <v>186.21</v>
      </c>
      <c r="AR26" s="51">
        <v>236.16</v>
      </c>
      <c r="AS26" s="51">
        <v>374.44</v>
      </c>
      <c r="AT26" s="51">
        <v>398.41</v>
      </c>
      <c r="AU26" s="51">
        <v>382.45</v>
      </c>
      <c r="AV26" s="51">
        <v>309.06</v>
      </c>
      <c r="AW26" s="51">
        <v>198.81</v>
      </c>
      <c r="AX26" s="51">
        <v>129.28</v>
      </c>
      <c r="AY26" s="51">
        <v>82.53</v>
      </c>
      <c r="AZ26" s="51">
        <v>121.88</v>
      </c>
      <c r="BA26" s="51">
        <v>104.82</v>
      </c>
      <c r="BB26" s="51">
        <v>119.21</v>
      </c>
      <c r="BC26" s="51">
        <v>152.16</v>
      </c>
      <c r="BD26" s="51">
        <v>291.45</v>
      </c>
      <c r="BE26" s="51">
        <v>390.53</v>
      </c>
      <c r="BF26" s="51">
        <v>402.93</v>
      </c>
      <c r="BG26" s="51">
        <v>393.7</v>
      </c>
      <c r="BH26" s="51">
        <v>275.86</v>
      </c>
      <c r="BI26" s="51">
        <v>132.56</v>
      </c>
      <c r="BJ26" s="51">
        <v>104.75</v>
      </c>
      <c r="BK26" s="51">
        <v>91.57</v>
      </c>
      <c r="BL26" s="51">
        <v>106.76</v>
      </c>
      <c r="BM26" s="51"/>
      <c r="BN26" s="9"/>
      <c r="BO26" s="62">
        <v>119.71</v>
      </c>
      <c r="BP26" s="62">
        <v>499.1</v>
      </c>
      <c r="BQ26" s="62">
        <f t="shared" si="0"/>
        <v>309.40500000000003</v>
      </c>
      <c r="BR26" s="64" t="str">
        <f t="shared" si="1"/>
        <v>NO</v>
      </c>
      <c r="BS26" s="9" t="e">
        <f t="shared" si="2"/>
        <v>#N/A</v>
      </c>
    </row>
    <row r="27" spans="1:73" x14ac:dyDescent="0.25">
      <c r="A27">
        <v>23</v>
      </c>
      <c r="B27" s="52" t="s">
        <v>1790</v>
      </c>
      <c r="C27" s="48" t="s">
        <v>1790</v>
      </c>
      <c r="D27" s="80">
        <v>20.82</v>
      </c>
      <c r="E27" s="98" t="s">
        <v>4988</v>
      </c>
      <c r="F27" s="84" t="s">
        <v>17</v>
      </c>
      <c r="G27" s="84">
        <v>105515018</v>
      </c>
      <c r="H27" s="87" t="s">
        <v>1945</v>
      </c>
      <c r="I27" s="196" t="s">
        <v>1945</v>
      </c>
      <c r="J27" s="87">
        <v>6246570</v>
      </c>
      <c r="K27" s="47" t="s">
        <v>16</v>
      </c>
      <c r="L27" s="47" t="s">
        <v>1789</v>
      </c>
      <c r="M27" s="38"/>
      <c r="N27" s="38"/>
      <c r="O27" s="50">
        <v>8.75</v>
      </c>
      <c r="P27" s="50">
        <v>8.75</v>
      </c>
      <c r="Q27" s="50">
        <v>8.75</v>
      </c>
      <c r="R27" s="50">
        <v>8.75</v>
      </c>
      <c r="S27" s="50">
        <v>8.75</v>
      </c>
      <c r="T27" s="50">
        <v>8.75</v>
      </c>
      <c r="U27" s="50">
        <v>8.75</v>
      </c>
      <c r="V27" s="51">
        <v>8.75</v>
      </c>
      <c r="W27" s="51">
        <v>8.75</v>
      </c>
      <c r="X27" s="51">
        <v>8.75</v>
      </c>
      <c r="Y27" s="51">
        <v>8.75</v>
      </c>
      <c r="Z27" s="51">
        <v>8.75</v>
      </c>
      <c r="AA27" s="51">
        <v>8.75</v>
      </c>
      <c r="AB27" s="51">
        <v>8.75</v>
      </c>
      <c r="AC27" s="51">
        <v>8.75</v>
      </c>
      <c r="AD27" s="51">
        <v>8.75</v>
      </c>
      <c r="AE27" s="51">
        <v>15.16</v>
      </c>
      <c r="AF27" s="51">
        <v>20.82</v>
      </c>
      <c r="AG27" s="51">
        <v>22.31</v>
      </c>
      <c r="AH27" s="51">
        <v>21.31</v>
      </c>
      <c r="AI27" s="51">
        <v>21.3</v>
      </c>
      <c r="AJ27" s="51">
        <v>22.98</v>
      </c>
      <c r="AK27" s="51">
        <v>21.81</v>
      </c>
      <c r="AL27" s="51">
        <v>23.9</v>
      </c>
      <c r="AM27" s="51">
        <v>22.64</v>
      </c>
      <c r="AN27" s="51">
        <v>22.18</v>
      </c>
      <c r="AO27" s="51">
        <v>17.61</v>
      </c>
      <c r="AP27" s="135">
        <v>17.07</v>
      </c>
      <c r="AQ27" s="51">
        <v>17.190000000000001</v>
      </c>
      <c r="AR27" s="51">
        <v>17.78</v>
      </c>
      <c r="AS27" s="51">
        <v>20.63</v>
      </c>
      <c r="AT27" s="51">
        <v>22.16</v>
      </c>
      <c r="AU27" s="51">
        <v>22.69</v>
      </c>
      <c r="AV27" s="51">
        <v>22.2</v>
      </c>
      <c r="AW27" s="51">
        <v>22.09</v>
      </c>
      <c r="AX27" s="51">
        <v>24.37</v>
      </c>
      <c r="AY27" s="51">
        <v>17.57</v>
      </c>
      <c r="AZ27" s="51">
        <v>18.510000000000002</v>
      </c>
      <c r="BA27" s="51">
        <v>17.78</v>
      </c>
      <c r="BB27" s="51">
        <v>17.5</v>
      </c>
      <c r="BC27" s="51">
        <v>17.52</v>
      </c>
      <c r="BD27" s="51">
        <v>12.84</v>
      </c>
      <c r="BE27" s="51">
        <v>9.4700000000000006</v>
      </c>
      <c r="BF27" s="51">
        <v>8.75</v>
      </c>
      <c r="BG27" s="51">
        <v>9.06</v>
      </c>
      <c r="BH27" s="51">
        <v>8.84</v>
      </c>
      <c r="BI27" s="51">
        <v>8.85</v>
      </c>
      <c r="BJ27" s="51">
        <v>8.75</v>
      </c>
      <c r="BK27" s="51">
        <v>8.75</v>
      </c>
      <c r="BL27" s="51">
        <v>8.75</v>
      </c>
      <c r="BM27" s="51"/>
      <c r="BN27" s="9"/>
      <c r="BO27" s="62">
        <v>8.25</v>
      </c>
      <c r="BP27" s="62">
        <v>23.9</v>
      </c>
      <c r="BQ27" s="62">
        <f t="shared" si="0"/>
        <v>16.074999999999999</v>
      </c>
      <c r="BR27" s="64" t="str">
        <f t="shared" si="1"/>
        <v>YES</v>
      </c>
      <c r="BS27" s="9" t="e">
        <f t="shared" si="2"/>
        <v>#N/A</v>
      </c>
    </row>
    <row r="28" spans="1:73" x14ac:dyDescent="0.25">
      <c r="A28">
        <v>24</v>
      </c>
      <c r="B28" s="52" t="s">
        <v>1788</v>
      </c>
      <c r="C28" s="48" t="s">
        <v>1788</v>
      </c>
      <c r="D28" s="80"/>
      <c r="E28" s="98" t="s">
        <v>4988</v>
      </c>
      <c r="F28" s="84" t="s">
        <v>17</v>
      </c>
      <c r="G28" s="84">
        <v>105515018</v>
      </c>
      <c r="H28" s="87">
        <v>4027019</v>
      </c>
      <c r="I28" s="196">
        <v>4027019</v>
      </c>
      <c r="J28" s="87">
        <v>6301679</v>
      </c>
      <c r="K28" s="47" t="s">
        <v>16</v>
      </c>
      <c r="L28" s="47" t="s">
        <v>1787</v>
      </c>
      <c r="M28" s="38"/>
      <c r="N28" s="38"/>
      <c r="O28" s="50">
        <v>8.75</v>
      </c>
      <c r="P28" s="50">
        <v>8.75</v>
      </c>
      <c r="Q28" s="50">
        <v>8.75</v>
      </c>
      <c r="R28" s="50">
        <v>8.75</v>
      </c>
      <c r="S28" s="50">
        <v>8.75</v>
      </c>
      <c r="T28" s="50">
        <v>8.75</v>
      </c>
      <c r="U28" s="50">
        <v>8.75</v>
      </c>
      <c r="V28" s="51">
        <v>8.75</v>
      </c>
      <c r="W28" s="51">
        <v>8.75</v>
      </c>
      <c r="X28" s="51">
        <v>8.75</v>
      </c>
      <c r="Y28" s="51">
        <v>8.75</v>
      </c>
      <c r="Z28" s="51">
        <v>8.75</v>
      </c>
      <c r="AA28" s="51">
        <v>8.75</v>
      </c>
      <c r="AB28" s="51">
        <v>8.75</v>
      </c>
      <c r="AC28" s="51">
        <v>8.75</v>
      </c>
      <c r="AD28" s="51">
        <v>8.75</v>
      </c>
      <c r="AE28" s="51">
        <v>232.34</v>
      </c>
      <c r="AF28" s="51">
        <v>8.75</v>
      </c>
      <c r="AG28" s="51">
        <v>8.75</v>
      </c>
      <c r="AH28" s="51">
        <v>8.75</v>
      </c>
      <c r="AI28" s="51">
        <v>8.75</v>
      </c>
      <c r="AJ28" s="51">
        <v>8.75</v>
      </c>
      <c r="AK28" s="51">
        <v>8.75</v>
      </c>
      <c r="AL28" s="51">
        <v>8.75</v>
      </c>
      <c r="AM28" s="51">
        <v>8.75</v>
      </c>
      <c r="AN28" s="51">
        <v>8.75</v>
      </c>
      <c r="AO28" s="51">
        <v>8.75</v>
      </c>
      <c r="AP28" s="135">
        <v>8.75</v>
      </c>
      <c r="AQ28" s="51">
        <v>8.75</v>
      </c>
      <c r="AR28" s="51">
        <v>8.75</v>
      </c>
      <c r="AS28" s="51">
        <v>8.75</v>
      </c>
      <c r="AT28" s="51">
        <v>8.75</v>
      </c>
      <c r="AU28" s="51">
        <v>8.75</v>
      </c>
      <c r="AV28" s="51">
        <v>8.75</v>
      </c>
      <c r="AW28" s="51">
        <v>8.75</v>
      </c>
      <c r="AX28" s="51">
        <v>8.75</v>
      </c>
      <c r="AY28" s="51">
        <v>8.75</v>
      </c>
      <c r="AZ28" s="51">
        <v>8.75</v>
      </c>
      <c r="BA28" s="51">
        <v>8.75</v>
      </c>
      <c r="BB28" s="51">
        <v>8.75</v>
      </c>
      <c r="BC28" s="51">
        <v>8.75</v>
      </c>
      <c r="BD28" s="51">
        <v>8.75</v>
      </c>
      <c r="BE28" s="51">
        <v>8.75</v>
      </c>
      <c r="BF28" s="168">
        <v>8.75</v>
      </c>
      <c r="BG28" s="168">
        <v>8.75</v>
      </c>
      <c r="BH28" s="168">
        <v>8.75</v>
      </c>
      <c r="BI28" s="168">
        <v>8.75</v>
      </c>
      <c r="BJ28" s="168">
        <v>8.75</v>
      </c>
      <c r="BK28" s="168">
        <v>8.75</v>
      </c>
      <c r="BL28" s="168">
        <v>8.75</v>
      </c>
      <c r="BM28" s="168"/>
      <c r="BN28" s="9"/>
      <c r="BO28" s="62">
        <v>8.25</v>
      </c>
      <c r="BP28" s="62">
        <v>8.75</v>
      </c>
      <c r="BQ28" s="62">
        <f t="shared" si="0"/>
        <v>8.5</v>
      </c>
      <c r="BR28" s="64" t="str">
        <f t="shared" si="1"/>
        <v>YES</v>
      </c>
      <c r="BS28" s="9" t="e">
        <f t="shared" si="2"/>
        <v>#N/A</v>
      </c>
    </row>
    <row r="29" spans="1:73" x14ac:dyDescent="0.25">
      <c r="A29">
        <v>25</v>
      </c>
      <c r="B29" s="52" t="s">
        <v>1786</v>
      </c>
      <c r="C29" s="48" t="s">
        <v>1786</v>
      </c>
      <c r="D29" s="80">
        <v>8.75</v>
      </c>
      <c r="E29" s="98" t="s">
        <v>4988</v>
      </c>
      <c r="F29" s="84" t="s">
        <v>17</v>
      </c>
      <c r="G29" s="84">
        <v>105515018</v>
      </c>
      <c r="H29" s="87" t="s">
        <v>1946</v>
      </c>
      <c r="I29" s="196" t="s">
        <v>1946</v>
      </c>
      <c r="J29" s="87">
        <v>6301678</v>
      </c>
      <c r="K29" s="47" t="s">
        <v>16</v>
      </c>
      <c r="L29" s="47" t="s">
        <v>1785</v>
      </c>
      <c r="M29" s="38"/>
      <c r="N29" s="38"/>
      <c r="O29" s="50">
        <v>8.75</v>
      </c>
      <c r="P29" s="50">
        <v>8.75</v>
      </c>
      <c r="Q29" s="50">
        <v>8.75</v>
      </c>
      <c r="R29" s="50">
        <v>8.75</v>
      </c>
      <c r="S29" s="50">
        <v>8.75</v>
      </c>
      <c r="T29" s="50">
        <v>8.75</v>
      </c>
      <c r="U29" s="50">
        <v>8.75</v>
      </c>
      <c r="V29" s="51">
        <v>8.75</v>
      </c>
      <c r="W29" s="51">
        <v>8.75</v>
      </c>
      <c r="X29" s="51">
        <v>8.75</v>
      </c>
      <c r="Y29" s="51">
        <v>8.75</v>
      </c>
      <c r="Z29" s="51">
        <v>8.75</v>
      </c>
      <c r="AA29" s="51">
        <v>8.75</v>
      </c>
      <c r="AB29" s="51">
        <v>8.75</v>
      </c>
      <c r="AC29" s="51">
        <v>8.75</v>
      </c>
      <c r="AD29" s="51">
        <v>8.75</v>
      </c>
      <c r="AE29" s="51">
        <v>8.75</v>
      </c>
      <c r="AF29" s="51">
        <v>8.75</v>
      </c>
      <c r="AG29" s="51">
        <v>8.75</v>
      </c>
      <c r="AH29" s="51">
        <v>8.75</v>
      </c>
      <c r="AI29" s="51">
        <v>8.75</v>
      </c>
      <c r="AJ29" s="51">
        <v>8.75</v>
      </c>
      <c r="AK29" s="51">
        <v>8.75</v>
      </c>
      <c r="AL29" s="51">
        <v>8.75</v>
      </c>
      <c r="AM29" s="51">
        <v>8.75</v>
      </c>
      <c r="AN29" s="51">
        <v>8.75</v>
      </c>
      <c r="AO29" s="51">
        <v>8.75</v>
      </c>
      <c r="AP29" s="135">
        <v>8.75</v>
      </c>
      <c r="AQ29" s="51">
        <v>8.75</v>
      </c>
      <c r="AR29" s="51">
        <v>8.75</v>
      </c>
      <c r="AS29" s="51">
        <v>8.75</v>
      </c>
      <c r="AT29" s="51">
        <v>8.75</v>
      </c>
      <c r="AU29" s="51">
        <v>8.75</v>
      </c>
      <c r="AV29" s="51">
        <v>8.75</v>
      </c>
      <c r="AW29" s="51">
        <v>8.75</v>
      </c>
      <c r="AX29" s="51">
        <v>8.75</v>
      </c>
      <c r="AY29" s="51">
        <v>8.75</v>
      </c>
      <c r="AZ29" s="51">
        <v>8.75</v>
      </c>
      <c r="BA29" s="51">
        <v>8.75</v>
      </c>
      <c r="BB29" s="51">
        <v>8.75</v>
      </c>
      <c r="BC29" s="51">
        <v>8.75</v>
      </c>
      <c r="BD29" s="51">
        <v>8.75</v>
      </c>
      <c r="BE29" s="51">
        <v>8.75</v>
      </c>
      <c r="BF29" s="51">
        <v>8.75</v>
      </c>
      <c r="BG29" s="51">
        <v>8.75</v>
      </c>
      <c r="BH29" s="51">
        <v>8.75</v>
      </c>
      <c r="BI29" s="51">
        <v>8.75</v>
      </c>
      <c r="BJ29" s="51">
        <v>8.75</v>
      </c>
      <c r="BK29" s="51">
        <v>8.75</v>
      </c>
      <c r="BL29" s="51">
        <v>8.75</v>
      </c>
      <c r="BM29" s="51"/>
      <c r="BN29" s="9"/>
      <c r="BO29" s="62">
        <v>8.25</v>
      </c>
      <c r="BP29" s="62">
        <v>8.75</v>
      </c>
      <c r="BQ29" s="62">
        <f t="shared" si="0"/>
        <v>8.5</v>
      </c>
      <c r="BR29" s="64" t="str">
        <f t="shared" si="1"/>
        <v>YES</v>
      </c>
      <c r="BS29" s="9" t="e">
        <f t="shared" si="2"/>
        <v>#N/A</v>
      </c>
    </row>
    <row r="30" spans="1:73" x14ac:dyDescent="0.25">
      <c r="A30">
        <v>26</v>
      </c>
      <c r="B30" s="52" t="s">
        <v>1784</v>
      </c>
      <c r="C30" s="48" t="s">
        <v>1784</v>
      </c>
      <c r="D30" s="80">
        <v>188.97</v>
      </c>
      <c r="E30" s="98" t="s">
        <v>2186</v>
      </c>
      <c r="F30" s="84" t="s">
        <v>17</v>
      </c>
      <c r="G30" s="84">
        <v>105515018</v>
      </c>
      <c r="H30" s="87">
        <v>4028011</v>
      </c>
      <c r="I30" s="196">
        <v>4028011</v>
      </c>
      <c r="J30" s="87">
        <v>6463127</v>
      </c>
      <c r="K30" s="47" t="s">
        <v>16</v>
      </c>
      <c r="L30" s="47" t="s">
        <v>1783</v>
      </c>
      <c r="M30" s="38"/>
      <c r="N30" s="38"/>
      <c r="O30" s="50">
        <v>44.49</v>
      </c>
      <c r="P30" s="50">
        <v>36.880000000000003</v>
      </c>
      <c r="Q30" s="50">
        <v>60.99</v>
      </c>
      <c r="R30" s="50">
        <v>68.41</v>
      </c>
      <c r="S30" s="50">
        <v>105.06</v>
      </c>
      <c r="T30" s="50">
        <v>97.34</v>
      </c>
      <c r="U30" s="50">
        <v>92.24</v>
      </c>
      <c r="V30" s="51">
        <v>69.58</v>
      </c>
      <c r="W30" s="51">
        <v>88.52</v>
      </c>
      <c r="X30" s="51">
        <v>105.63</v>
      </c>
      <c r="Y30" s="51">
        <v>103.62</v>
      </c>
      <c r="Z30" s="51">
        <v>93.34</v>
      </c>
      <c r="AA30" s="51">
        <v>97.15</v>
      </c>
      <c r="AB30" s="51">
        <v>75.81</v>
      </c>
      <c r="AC30" s="51">
        <v>78.709999999999994</v>
      </c>
      <c r="AD30" s="51">
        <v>86.25</v>
      </c>
      <c r="AE30" s="51">
        <v>159.30000000000001</v>
      </c>
      <c r="AF30" s="51">
        <v>188.97</v>
      </c>
      <c r="AG30" s="51">
        <v>211.87</v>
      </c>
      <c r="AH30" s="51">
        <v>197.78</v>
      </c>
      <c r="AI30" s="51">
        <v>221.79</v>
      </c>
      <c r="AJ30" s="51">
        <v>192.43</v>
      </c>
      <c r="AK30" s="51">
        <v>141.32</v>
      </c>
      <c r="AL30" s="51">
        <v>112.9</v>
      </c>
      <c r="AM30" s="51">
        <v>75.760000000000005</v>
      </c>
      <c r="AN30" s="51">
        <v>86.96</v>
      </c>
      <c r="AO30" s="51">
        <v>210.76</v>
      </c>
      <c r="AP30" s="135">
        <v>240.98</v>
      </c>
      <c r="AQ30" s="51">
        <v>145.76</v>
      </c>
      <c r="AR30" s="51">
        <v>241.13</v>
      </c>
      <c r="AS30" s="51">
        <v>375.13</v>
      </c>
      <c r="AT30" s="51">
        <v>348.21</v>
      </c>
      <c r="AU30" s="51">
        <v>365.68</v>
      </c>
      <c r="AV30" s="51">
        <v>301.35000000000002</v>
      </c>
      <c r="AW30" s="51">
        <v>239.46</v>
      </c>
      <c r="AX30" s="51">
        <v>239.46</v>
      </c>
      <c r="AY30" s="51">
        <v>107.78</v>
      </c>
      <c r="AZ30" s="51">
        <v>121.15</v>
      </c>
      <c r="BA30" s="51">
        <v>150.02000000000001</v>
      </c>
      <c r="BB30" s="51">
        <v>215.13</v>
      </c>
      <c r="BC30" s="51">
        <v>342.13</v>
      </c>
      <c r="BD30" s="51">
        <v>478.3</v>
      </c>
      <c r="BE30" s="51">
        <v>665.05</v>
      </c>
      <c r="BF30" s="51">
        <v>580.54999999999995</v>
      </c>
      <c r="BG30" s="51">
        <v>535.65</v>
      </c>
      <c r="BH30" s="51">
        <v>473.85</v>
      </c>
      <c r="BI30" s="51">
        <v>350.98</v>
      </c>
      <c r="BJ30" s="51">
        <v>262.62</v>
      </c>
      <c r="BK30" s="51">
        <v>195.5</v>
      </c>
      <c r="BL30" s="51">
        <v>229.89</v>
      </c>
      <c r="BM30" s="51"/>
      <c r="BN30" s="9"/>
      <c r="BO30" s="62">
        <v>30.52</v>
      </c>
      <c r="BP30" s="62">
        <v>1046.18</v>
      </c>
      <c r="BQ30" s="62">
        <f t="shared" si="0"/>
        <v>538.35</v>
      </c>
      <c r="BR30" s="64" t="str">
        <f t="shared" si="1"/>
        <v>YES</v>
      </c>
      <c r="BS30" s="9" t="e">
        <f t="shared" si="2"/>
        <v>#N/A</v>
      </c>
    </row>
    <row r="31" spans="1:73" x14ac:dyDescent="0.25">
      <c r="A31">
        <v>27</v>
      </c>
      <c r="B31" s="52" t="s">
        <v>1782</v>
      </c>
      <c r="C31" s="48" t="s">
        <v>1782</v>
      </c>
      <c r="D31" s="80">
        <v>386</v>
      </c>
      <c r="E31" s="98" t="s">
        <v>2186</v>
      </c>
      <c r="F31" s="84" t="s">
        <v>17</v>
      </c>
      <c r="G31" s="84">
        <v>105515018</v>
      </c>
      <c r="H31" s="87">
        <v>4247497</v>
      </c>
      <c r="I31" s="196">
        <v>4247497</v>
      </c>
      <c r="J31" s="87">
        <v>6463129</v>
      </c>
      <c r="K31" s="47" t="s">
        <v>16</v>
      </c>
      <c r="L31" s="47" t="s">
        <v>1781</v>
      </c>
      <c r="M31" s="38"/>
      <c r="N31" s="38"/>
      <c r="O31" s="50">
        <v>320.42</v>
      </c>
      <c r="P31" s="50">
        <v>288.64999999999998</v>
      </c>
      <c r="Q31" s="50">
        <v>266.14</v>
      </c>
      <c r="R31" s="50">
        <v>302.77999999999997</v>
      </c>
      <c r="S31" s="50">
        <v>363.22</v>
      </c>
      <c r="T31" s="50">
        <v>341.35</v>
      </c>
      <c r="U31" s="50">
        <v>526.98</v>
      </c>
      <c r="V31" s="51">
        <v>518.24</v>
      </c>
      <c r="W31" s="51">
        <v>568.59</v>
      </c>
      <c r="X31" s="51">
        <v>441.77</v>
      </c>
      <c r="Y31" s="51">
        <v>363.34</v>
      </c>
      <c r="Z31" s="51">
        <v>296.16000000000003</v>
      </c>
      <c r="AA31" s="51">
        <v>365.74</v>
      </c>
      <c r="AB31" s="51">
        <v>325.95999999999998</v>
      </c>
      <c r="AC31" s="51">
        <v>339.26</v>
      </c>
      <c r="AD31" s="51">
        <v>343.3</v>
      </c>
      <c r="AE31" s="51">
        <v>340.66</v>
      </c>
      <c r="AF31" s="51">
        <v>386</v>
      </c>
      <c r="AG31" s="51">
        <v>461.4</v>
      </c>
      <c r="AH31" s="51">
        <v>540.52</v>
      </c>
      <c r="AI31" s="51">
        <v>508.81</v>
      </c>
      <c r="AJ31" s="51">
        <v>534.83000000000004</v>
      </c>
      <c r="AK31" s="51">
        <v>392.49</v>
      </c>
      <c r="AL31" s="51">
        <v>358.47</v>
      </c>
      <c r="AM31" s="51">
        <v>333.5</v>
      </c>
      <c r="AN31" s="51">
        <v>346.24</v>
      </c>
      <c r="AO31" s="51">
        <v>371.95</v>
      </c>
      <c r="AP31" s="135">
        <v>350.17</v>
      </c>
      <c r="AQ31" s="51">
        <v>367.59</v>
      </c>
      <c r="AR31" s="51">
        <v>432.3</v>
      </c>
      <c r="AS31" s="51">
        <v>557.61</v>
      </c>
      <c r="AT31" s="51">
        <v>550.34</v>
      </c>
      <c r="AU31" s="51">
        <v>587.9</v>
      </c>
      <c r="AV31" s="51">
        <v>520.55999999999995</v>
      </c>
      <c r="AW31" s="51">
        <v>413.72</v>
      </c>
      <c r="AX31" s="51">
        <v>388.09</v>
      </c>
      <c r="AY31" s="51">
        <v>320.87</v>
      </c>
      <c r="AZ31" s="51">
        <v>385.62</v>
      </c>
      <c r="BA31" s="51">
        <v>409.23</v>
      </c>
      <c r="BB31" s="51">
        <v>422.03</v>
      </c>
      <c r="BC31" s="51">
        <v>384.66</v>
      </c>
      <c r="BD31" s="51">
        <v>473.23</v>
      </c>
      <c r="BE31" s="51">
        <v>599.20000000000005</v>
      </c>
      <c r="BF31" s="51">
        <v>564.6</v>
      </c>
      <c r="BG31" s="51">
        <v>531.66999999999996</v>
      </c>
      <c r="BH31" s="51">
        <v>513.42999999999995</v>
      </c>
      <c r="BI31" s="51">
        <v>426.44</v>
      </c>
      <c r="BJ31" s="51">
        <v>374.38</v>
      </c>
      <c r="BK31" s="51">
        <v>301.29000000000002</v>
      </c>
      <c r="BL31" s="51">
        <v>393.53</v>
      </c>
      <c r="BM31" s="51"/>
      <c r="BN31" s="9"/>
      <c r="BO31" s="62">
        <v>252.59</v>
      </c>
      <c r="BP31" s="62">
        <v>568.59</v>
      </c>
      <c r="BQ31" s="62">
        <f t="shared" si="0"/>
        <v>410.59000000000003</v>
      </c>
      <c r="BR31" s="64" t="str">
        <f t="shared" si="1"/>
        <v>YES</v>
      </c>
      <c r="BS31" s="9" t="e">
        <f t="shared" si="2"/>
        <v>#N/A</v>
      </c>
    </row>
    <row r="32" spans="1:73" x14ac:dyDescent="0.25">
      <c r="A32">
        <v>28</v>
      </c>
      <c r="B32" s="52" t="s">
        <v>1780</v>
      </c>
      <c r="C32" s="48" t="s">
        <v>1780</v>
      </c>
      <c r="D32" s="80">
        <v>8.75</v>
      </c>
      <c r="E32" s="98" t="s">
        <v>2186</v>
      </c>
      <c r="F32" s="84" t="s">
        <v>17</v>
      </c>
      <c r="G32" s="84">
        <v>105515018</v>
      </c>
      <c r="H32" s="87" t="s">
        <v>1947</v>
      </c>
      <c r="I32" s="196" t="s">
        <v>1947</v>
      </c>
      <c r="J32" s="87" t="e">
        <v>#N/A</v>
      </c>
      <c r="K32" s="47" t="s">
        <v>16</v>
      </c>
      <c r="L32" s="47" t="s">
        <v>1779</v>
      </c>
      <c r="M32" s="38"/>
      <c r="N32" s="38"/>
      <c r="O32" s="50">
        <v>8.75</v>
      </c>
      <c r="P32" s="50">
        <v>8.75</v>
      </c>
      <c r="Q32" s="50">
        <v>8.75</v>
      </c>
      <c r="R32" s="50">
        <v>8.75</v>
      </c>
      <c r="S32" s="50">
        <v>8.75</v>
      </c>
      <c r="T32" s="50">
        <v>8.75</v>
      </c>
      <c r="U32" s="50">
        <v>8.75</v>
      </c>
      <c r="V32" s="51">
        <v>8.75</v>
      </c>
      <c r="W32" s="51">
        <v>8.75</v>
      </c>
      <c r="X32" s="51">
        <v>8.75</v>
      </c>
      <c r="Y32" s="51">
        <v>8.75</v>
      </c>
      <c r="Z32" s="51">
        <v>8.75</v>
      </c>
      <c r="AA32" s="51">
        <v>8.75</v>
      </c>
      <c r="AB32" s="51">
        <v>8.75</v>
      </c>
      <c r="AC32" s="51">
        <v>8.75</v>
      </c>
      <c r="AD32" s="51">
        <v>8.75</v>
      </c>
      <c r="AE32" s="51">
        <v>8.75</v>
      </c>
      <c r="AF32" s="51">
        <v>8.75</v>
      </c>
      <c r="AG32" s="51">
        <v>8.75</v>
      </c>
      <c r="AH32" s="51">
        <v>8.75</v>
      </c>
      <c r="AI32" s="51">
        <v>8.75</v>
      </c>
      <c r="AJ32" s="51">
        <v>0</v>
      </c>
      <c r="AK32" s="51">
        <v>0</v>
      </c>
      <c r="AL32" s="51">
        <v>0</v>
      </c>
      <c r="AM32" s="51">
        <v>0</v>
      </c>
      <c r="AN32" s="51">
        <v>0</v>
      </c>
      <c r="AO32" s="51">
        <v>0</v>
      </c>
      <c r="AP32" s="135">
        <v>0</v>
      </c>
      <c r="AQ32" s="51">
        <v>0</v>
      </c>
      <c r="AR32" s="51">
        <v>0</v>
      </c>
      <c r="AS32" s="51">
        <v>0</v>
      </c>
      <c r="AT32" s="51">
        <v>0</v>
      </c>
      <c r="AU32" s="51">
        <v>0</v>
      </c>
      <c r="AV32" s="51">
        <v>0</v>
      </c>
      <c r="AW32" s="51">
        <v>0</v>
      </c>
      <c r="AX32" s="51">
        <v>0</v>
      </c>
      <c r="AY32" s="51">
        <v>0</v>
      </c>
      <c r="AZ32" s="51">
        <v>0</v>
      </c>
      <c r="BA32" s="51">
        <v>0</v>
      </c>
      <c r="BB32" s="51">
        <v>0</v>
      </c>
      <c r="BC32" s="51">
        <v>0</v>
      </c>
      <c r="BD32" s="51">
        <v>0</v>
      </c>
      <c r="BE32" s="51">
        <v>0</v>
      </c>
      <c r="BF32" s="51">
        <v>0</v>
      </c>
      <c r="BG32" s="51">
        <v>0</v>
      </c>
      <c r="BH32" s="51">
        <v>0</v>
      </c>
      <c r="BI32" s="51">
        <v>0</v>
      </c>
      <c r="BJ32" s="51">
        <v>0</v>
      </c>
      <c r="BK32" s="51">
        <v>0</v>
      </c>
      <c r="BL32" s="51">
        <v>0</v>
      </c>
      <c r="BM32" s="51"/>
      <c r="BN32" s="9"/>
      <c r="BO32" s="62">
        <v>8.25</v>
      </c>
      <c r="BP32" s="62">
        <v>49.47</v>
      </c>
      <c r="BQ32" s="62">
        <f t="shared" si="0"/>
        <v>28.86</v>
      </c>
      <c r="BR32" s="64" t="str">
        <f t="shared" si="1"/>
        <v>NO</v>
      </c>
      <c r="BS32" s="9" t="e">
        <f t="shared" si="2"/>
        <v>#N/A</v>
      </c>
    </row>
    <row r="33" spans="1:71" x14ac:dyDescent="0.25">
      <c r="A33">
        <v>29</v>
      </c>
      <c r="B33" s="52" t="s">
        <v>1778</v>
      </c>
      <c r="C33" s="48" t="s">
        <v>1778</v>
      </c>
      <c r="D33" s="80">
        <v>139.03</v>
      </c>
      <c r="E33" s="98" t="s">
        <v>4988</v>
      </c>
      <c r="F33" s="84" t="s">
        <v>17</v>
      </c>
      <c r="G33" s="84">
        <v>105515018</v>
      </c>
      <c r="H33" s="87">
        <v>4415848</v>
      </c>
      <c r="I33" s="196">
        <v>4415848</v>
      </c>
      <c r="J33" s="87">
        <v>6301723</v>
      </c>
      <c r="K33" s="47" t="s">
        <v>16</v>
      </c>
      <c r="L33" s="47" t="s">
        <v>1777</v>
      </c>
      <c r="M33" s="38"/>
      <c r="N33" s="38"/>
      <c r="O33" s="50">
        <v>57.81</v>
      </c>
      <c r="P33" s="50">
        <v>68.92</v>
      </c>
      <c r="Q33" s="50">
        <v>86.32</v>
      </c>
      <c r="R33" s="50">
        <v>56.99</v>
      </c>
      <c r="S33" s="50">
        <v>46.71</v>
      </c>
      <c r="T33" s="50">
        <v>155.28</v>
      </c>
      <c r="U33" s="50">
        <v>210.02</v>
      </c>
      <c r="V33" s="51">
        <v>32.01</v>
      </c>
      <c r="W33" s="51">
        <v>51.97</v>
      </c>
      <c r="X33" s="51">
        <v>59.52</v>
      </c>
      <c r="Y33" s="51">
        <v>51.73</v>
      </c>
      <c r="Z33" s="51">
        <v>71.42</v>
      </c>
      <c r="AA33" s="51">
        <v>73.239999999999995</v>
      </c>
      <c r="AB33" s="51">
        <v>68.59</v>
      </c>
      <c r="AC33" s="51">
        <v>182.61</v>
      </c>
      <c r="AD33" s="51">
        <v>122.14</v>
      </c>
      <c r="AE33" s="51">
        <v>63.05</v>
      </c>
      <c r="AF33" s="51">
        <v>139.03</v>
      </c>
      <c r="AG33" s="51">
        <v>89.53</v>
      </c>
      <c r="AH33" s="51">
        <v>55.49</v>
      </c>
      <c r="AI33" s="51">
        <v>37.04</v>
      </c>
      <c r="AJ33" s="51">
        <v>120.55</v>
      </c>
      <c r="AK33" s="51">
        <v>55.42</v>
      </c>
      <c r="AL33" s="51">
        <v>45.1</v>
      </c>
      <c r="AM33" s="51">
        <v>61.49</v>
      </c>
      <c r="AN33" s="51">
        <v>98.96</v>
      </c>
      <c r="AO33" s="51">
        <v>90.03</v>
      </c>
      <c r="AP33" s="135">
        <v>40.75</v>
      </c>
      <c r="AQ33" s="51">
        <v>117.83</v>
      </c>
      <c r="AR33" s="51">
        <v>188.94</v>
      </c>
      <c r="AS33" s="51">
        <v>156.06</v>
      </c>
      <c r="AT33" s="51">
        <v>157.37</v>
      </c>
      <c r="AU33" s="51">
        <v>116.24</v>
      </c>
      <c r="AV33" s="51">
        <v>54.42</v>
      </c>
      <c r="AW33" s="51">
        <v>52.75</v>
      </c>
      <c r="AX33" s="51">
        <v>65.72</v>
      </c>
      <c r="AY33" s="51">
        <v>78.8</v>
      </c>
      <c r="AZ33" s="51">
        <v>119.67</v>
      </c>
      <c r="BA33" s="51">
        <v>85.25</v>
      </c>
      <c r="BB33" s="51">
        <v>88.74</v>
      </c>
      <c r="BC33" s="51">
        <v>177.28</v>
      </c>
      <c r="BD33" s="51">
        <v>111.9</v>
      </c>
      <c r="BE33" s="51">
        <v>93.8</v>
      </c>
      <c r="BF33" s="51">
        <v>61.86</v>
      </c>
      <c r="BG33" s="51">
        <v>191.62</v>
      </c>
      <c r="BH33" s="51">
        <v>126.6</v>
      </c>
      <c r="BI33" s="51">
        <v>60.75</v>
      </c>
      <c r="BJ33" s="51">
        <v>158.35</v>
      </c>
      <c r="BK33" s="51">
        <v>76.92</v>
      </c>
      <c r="BL33" s="51">
        <v>60.71</v>
      </c>
      <c r="BM33" s="51"/>
      <c r="BN33" s="9"/>
      <c r="BO33" s="62">
        <v>32.01</v>
      </c>
      <c r="BP33" s="62">
        <v>238.66</v>
      </c>
      <c r="BQ33" s="62">
        <f t="shared" si="0"/>
        <v>135.33500000000001</v>
      </c>
      <c r="BR33" s="64" t="str">
        <f t="shared" si="1"/>
        <v>YES</v>
      </c>
      <c r="BS33" s="9" t="e">
        <f t="shared" si="2"/>
        <v>#N/A</v>
      </c>
    </row>
    <row r="34" spans="1:71" x14ac:dyDescent="0.25">
      <c r="A34">
        <v>30</v>
      </c>
      <c r="B34" s="52" t="s">
        <v>1776</v>
      </c>
      <c r="C34" s="48" t="s">
        <v>1776</v>
      </c>
      <c r="D34" s="80">
        <v>310.23</v>
      </c>
      <c r="E34" s="98" t="s">
        <v>4988</v>
      </c>
      <c r="F34" s="84" t="s">
        <v>17</v>
      </c>
      <c r="G34" s="84">
        <v>105515018</v>
      </c>
      <c r="H34" s="87">
        <v>4307762</v>
      </c>
      <c r="I34" s="196">
        <v>4307762</v>
      </c>
      <c r="J34" s="87">
        <v>6301682</v>
      </c>
      <c r="K34" s="47" t="s">
        <v>16</v>
      </c>
      <c r="L34" s="47" t="s">
        <v>1775</v>
      </c>
      <c r="M34" s="38"/>
      <c r="N34" s="38"/>
      <c r="O34" s="50">
        <v>60.75</v>
      </c>
      <c r="P34" s="50">
        <v>239.52</v>
      </c>
      <c r="Q34" s="50">
        <v>64.75</v>
      </c>
      <c r="R34" s="50">
        <v>70.459999999999994</v>
      </c>
      <c r="S34" s="50">
        <v>94.3</v>
      </c>
      <c r="T34" s="50">
        <v>220.85</v>
      </c>
      <c r="U34" s="50">
        <v>591.84</v>
      </c>
      <c r="V34" s="51">
        <v>518.89</v>
      </c>
      <c r="W34" s="51">
        <v>549.26</v>
      </c>
      <c r="X34" s="51">
        <v>215.65</v>
      </c>
      <c r="Y34" s="51">
        <v>92.28</v>
      </c>
      <c r="Z34" s="51">
        <v>73.17</v>
      </c>
      <c r="AA34" s="51">
        <v>173.43</v>
      </c>
      <c r="AB34" s="51">
        <v>165.49</v>
      </c>
      <c r="AC34" s="51">
        <v>81.650000000000006</v>
      </c>
      <c r="AD34" s="51">
        <v>60.75</v>
      </c>
      <c r="AE34" s="51">
        <v>152.49</v>
      </c>
      <c r="AF34" s="51">
        <v>310.23</v>
      </c>
      <c r="AG34" s="51">
        <v>468.55</v>
      </c>
      <c r="AH34" s="51">
        <v>623.36</v>
      </c>
      <c r="AI34" s="51">
        <v>190.68</v>
      </c>
      <c r="AJ34" s="51">
        <v>346.5</v>
      </c>
      <c r="AK34" s="51">
        <v>117.5</v>
      </c>
      <c r="AL34" s="51">
        <v>100.5</v>
      </c>
      <c r="AM34" s="51">
        <v>209.11</v>
      </c>
      <c r="AN34" s="51">
        <v>370.53</v>
      </c>
      <c r="AO34" s="51">
        <v>85.28</v>
      </c>
      <c r="AP34" s="135">
        <v>133</v>
      </c>
      <c r="AQ34" s="51">
        <v>135.26</v>
      </c>
      <c r="AR34" s="51">
        <v>71.290000000000006</v>
      </c>
      <c r="AS34" s="51">
        <v>568.58000000000004</v>
      </c>
      <c r="AT34" s="51">
        <v>639.08000000000004</v>
      </c>
      <c r="AU34" s="51">
        <v>120.68</v>
      </c>
      <c r="AV34" s="51">
        <v>300.08999999999997</v>
      </c>
      <c r="AW34" s="51">
        <v>64.75</v>
      </c>
      <c r="AX34" s="51">
        <v>118.57</v>
      </c>
      <c r="AY34" s="51">
        <v>112.63</v>
      </c>
      <c r="AZ34" s="51">
        <v>190.28</v>
      </c>
      <c r="BA34" s="51">
        <v>169.13</v>
      </c>
      <c r="BB34" s="51">
        <v>97.04</v>
      </c>
      <c r="BC34" s="51">
        <v>87.82</v>
      </c>
      <c r="BD34" s="51">
        <v>163.09</v>
      </c>
      <c r="BE34" s="51">
        <v>381.89</v>
      </c>
      <c r="BF34" s="51">
        <v>594.21</v>
      </c>
      <c r="BG34" s="51">
        <v>388.52</v>
      </c>
      <c r="BH34" s="51">
        <v>185.66</v>
      </c>
      <c r="BI34" s="51">
        <v>73.02</v>
      </c>
      <c r="BJ34" s="51">
        <v>440.08</v>
      </c>
      <c r="BK34" s="51">
        <v>202.5</v>
      </c>
      <c r="BL34" s="51">
        <v>252.3</v>
      </c>
      <c r="BM34" s="51"/>
      <c r="BN34" s="9"/>
      <c r="BO34" s="62">
        <v>60.75</v>
      </c>
      <c r="BP34" s="62">
        <v>736.02</v>
      </c>
      <c r="BQ34" s="62">
        <f t="shared" si="0"/>
        <v>398.38499999999999</v>
      </c>
      <c r="BR34" s="64" t="str">
        <f t="shared" si="1"/>
        <v>YES</v>
      </c>
      <c r="BS34" s="9" t="e">
        <f t="shared" si="2"/>
        <v>#N/A</v>
      </c>
    </row>
    <row r="35" spans="1:71" x14ac:dyDescent="0.25">
      <c r="A35">
        <v>31</v>
      </c>
      <c r="B35" s="52" t="s">
        <v>1774</v>
      </c>
      <c r="C35" s="48" t="s">
        <v>1774</v>
      </c>
      <c r="D35" s="80">
        <v>27.53</v>
      </c>
      <c r="E35" s="98" t="s">
        <v>4988</v>
      </c>
      <c r="F35" s="84" t="s">
        <v>17</v>
      </c>
      <c r="G35" s="84">
        <v>105515018</v>
      </c>
      <c r="H35" s="87">
        <v>4027255</v>
      </c>
      <c r="I35" s="196">
        <v>4027255</v>
      </c>
      <c r="J35" s="87">
        <v>6301662</v>
      </c>
      <c r="K35" s="47" t="s">
        <v>16</v>
      </c>
      <c r="L35" s="47" t="s">
        <v>1773</v>
      </c>
      <c r="M35" s="38"/>
      <c r="N35" s="38"/>
      <c r="O35" s="50">
        <v>27.52</v>
      </c>
      <c r="P35" s="50">
        <v>52.34</v>
      </c>
      <c r="Q35" s="50">
        <v>39.26</v>
      </c>
      <c r="R35" s="50">
        <v>21.43</v>
      </c>
      <c r="S35" s="50">
        <v>29.22</v>
      </c>
      <c r="T35" s="50">
        <v>23.18</v>
      </c>
      <c r="U35" s="50">
        <v>61.04</v>
      </c>
      <c r="V35" s="51">
        <v>42.99</v>
      </c>
      <c r="W35" s="51">
        <v>44.95</v>
      </c>
      <c r="X35" s="51">
        <v>35.4</v>
      </c>
      <c r="Y35" s="51">
        <v>13.13</v>
      </c>
      <c r="Z35" s="51">
        <v>10.15</v>
      </c>
      <c r="AA35" s="51">
        <v>88.36</v>
      </c>
      <c r="AB35" s="51">
        <v>125.71</v>
      </c>
      <c r="AC35" s="51">
        <v>20.3</v>
      </c>
      <c r="AD35" s="51">
        <v>22.72</v>
      </c>
      <c r="AE35" s="51">
        <v>20.47</v>
      </c>
      <c r="AF35" s="51">
        <v>27.53</v>
      </c>
      <c r="AG35" s="51">
        <v>54.37</v>
      </c>
      <c r="AH35" s="51">
        <v>75</v>
      </c>
      <c r="AI35" s="51">
        <v>45.14</v>
      </c>
      <c r="AJ35" s="51">
        <v>51.89</v>
      </c>
      <c r="AK35" s="51">
        <v>14.45</v>
      </c>
      <c r="AL35" s="51">
        <v>19.39</v>
      </c>
      <c r="AM35" s="51">
        <v>17.8</v>
      </c>
      <c r="AN35" s="51">
        <v>24.28</v>
      </c>
      <c r="AO35" s="51">
        <v>23.9</v>
      </c>
      <c r="AP35" s="135">
        <v>19.579999999999998</v>
      </c>
      <c r="AQ35" s="51">
        <v>30.72</v>
      </c>
      <c r="AR35" s="51">
        <v>19.190000000000001</v>
      </c>
      <c r="AS35" s="51">
        <v>44.9</v>
      </c>
      <c r="AT35" s="51">
        <v>60.96</v>
      </c>
      <c r="AU35" s="51">
        <v>45.46</v>
      </c>
      <c r="AV35" s="51">
        <v>40.18</v>
      </c>
      <c r="AW35" s="51">
        <v>10.039999999999999</v>
      </c>
      <c r="AX35" s="51">
        <v>11.66</v>
      </c>
      <c r="AY35" s="51">
        <v>37.96</v>
      </c>
      <c r="AZ35" s="51">
        <v>72.3</v>
      </c>
      <c r="BA35" s="51">
        <v>35.020000000000003</v>
      </c>
      <c r="BB35" s="51">
        <v>16.12</v>
      </c>
      <c r="BC35" s="51">
        <v>16.36</v>
      </c>
      <c r="BD35" s="51">
        <v>27.98</v>
      </c>
      <c r="BE35" s="51">
        <v>43.53</v>
      </c>
      <c r="BF35" s="51">
        <v>66.09</v>
      </c>
      <c r="BG35" s="51">
        <v>22.21</v>
      </c>
      <c r="BH35" s="51">
        <v>40.99</v>
      </c>
      <c r="BI35" s="51">
        <v>14.43</v>
      </c>
      <c r="BJ35" s="51">
        <v>30.66</v>
      </c>
      <c r="BK35" s="51">
        <v>35</v>
      </c>
      <c r="BL35" s="51">
        <v>25.97</v>
      </c>
      <c r="BM35" s="51"/>
      <c r="BN35" s="9"/>
      <c r="BO35" s="62">
        <v>8.85</v>
      </c>
      <c r="BP35" s="62">
        <v>125.71</v>
      </c>
      <c r="BQ35" s="62">
        <f t="shared" si="0"/>
        <v>67.28</v>
      </c>
      <c r="BR35" s="64" t="str">
        <f t="shared" si="1"/>
        <v>YES</v>
      </c>
      <c r="BS35" s="9" t="e">
        <f t="shared" si="2"/>
        <v>#N/A</v>
      </c>
    </row>
    <row r="36" spans="1:71" x14ac:dyDescent="0.25">
      <c r="A36">
        <v>32</v>
      </c>
      <c r="B36" s="52" t="s">
        <v>1772</v>
      </c>
      <c r="C36" s="48" t="s">
        <v>1772</v>
      </c>
      <c r="D36" s="80">
        <v>409.06</v>
      </c>
      <c r="E36" s="98" t="s">
        <v>2186</v>
      </c>
      <c r="F36" s="84" t="s">
        <v>17</v>
      </c>
      <c r="G36" s="84">
        <v>105515018</v>
      </c>
      <c r="H36" s="87">
        <v>4347336</v>
      </c>
      <c r="I36" s="196">
        <v>4347336</v>
      </c>
      <c r="J36" s="87">
        <v>6142011</v>
      </c>
      <c r="K36" s="47" t="s">
        <v>16</v>
      </c>
      <c r="L36" s="47" t="s">
        <v>1771</v>
      </c>
      <c r="M36" s="38"/>
      <c r="N36" s="38"/>
      <c r="O36" s="50">
        <v>332.66</v>
      </c>
      <c r="P36" s="50">
        <v>562.62</v>
      </c>
      <c r="Q36" s="50">
        <v>279.57</v>
      </c>
      <c r="R36" s="50">
        <v>187.41</v>
      </c>
      <c r="S36" s="50">
        <v>241.49</v>
      </c>
      <c r="T36" s="50">
        <v>312.32</v>
      </c>
      <c r="U36" s="50">
        <v>643.77</v>
      </c>
      <c r="V36" s="51">
        <v>703.25</v>
      </c>
      <c r="W36" s="51">
        <v>810.31</v>
      </c>
      <c r="X36" s="51">
        <v>486.33</v>
      </c>
      <c r="Y36" s="51">
        <v>179.28</v>
      </c>
      <c r="Z36" s="51">
        <v>122.17</v>
      </c>
      <c r="AA36" s="51">
        <v>255.93</v>
      </c>
      <c r="AB36" s="51">
        <v>347.71</v>
      </c>
      <c r="AC36" s="51">
        <v>146.21</v>
      </c>
      <c r="AD36" s="51">
        <v>219.83</v>
      </c>
      <c r="AE36" s="51">
        <v>241.69</v>
      </c>
      <c r="AF36" s="51">
        <v>409.06</v>
      </c>
      <c r="AG36" s="51">
        <v>669.87</v>
      </c>
      <c r="AH36" s="51">
        <v>845.85</v>
      </c>
      <c r="AI36" s="51">
        <v>215.56</v>
      </c>
      <c r="AJ36" s="51">
        <v>764.99</v>
      </c>
      <c r="AK36" s="51">
        <v>154.31</v>
      </c>
      <c r="AL36" s="51">
        <v>142.56</v>
      </c>
      <c r="AM36" s="51">
        <v>242.05</v>
      </c>
      <c r="AN36" s="51">
        <v>204.86</v>
      </c>
      <c r="AO36" s="51">
        <v>215.28</v>
      </c>
      <c r="AP36" s="135">
        <v>157.16</v>
      </c>
      <c r="AQ36" s="51">
        <v>266.43</v>
      </c>
      <c r="AR36" s="51">
        <v>227.88</v>
      </c>
      <c r="AS36" s="51">
        <v>598.66999999999996</v>
      </c>
      <c r="AT36" s="51">
        <v>844.34</v>
      </c>
      <c r="AU36" s="51">
        <v>486.83</v>
      </c>
      <c r="AV36" s="51">
        <v>596.46</v>
      </c>
      <c r="AW36" s="51">
        <v>200.01</v>
      </c>
      <c r="AX36" s="51">
        <v>139.76</v>
      </c>
      <c r="AY36" s="51">
        <v>220.89</v>
      </c>
      <c r="AZ36" s="51">
        <v>484.79</v>
      </c>
      <c r="BA36" s="51">
        <v>334.12</v>
      </c>
      <c r="BB36" s="51">
        <v>219.74</v>
      </c>
      <c r="BC36" s="51">
        <v>164.77</v>
      </c>
      <c r="BD36" s="51">
        <v>272.24</v>
      </c>
      <c r="BE36" s="51">
        <v>493.83</v>
      </c>
      <c r="BF36" s="51">
        <v>364.44</v>
      </c>
      <c r="BG36" s="51">
        <v>503.47</v>
      </c>
      <c r="BH36" s="51">
        <v>525.46</v>
      </c>
      <c r="BI36" s="51">
        <v>125.54</v>
      </c>
      <c r="BJ36" s="51">
        <v>496.5</v>
      </c>
      <c r="BK36" s="51">
        <v>367.28</v>
      </c>
      <c r="BL36" s="51">
        <v>271.95</v>
      </c>
      <c r="BM36" s="51"/>
      <c r="BN36" s="9"/>
      <c r="BO36" s="62">
        <v>122.17</v>
      </c>
      <c r="BP36" s="62">
        <v>941.44</v>
      </c>
      <c r="BQ36" s="62">
        <f t="shared" si="0"/>
        <v>531.80500000000006</v>
      </c>
      <c r="BR36" s="64" t="str">
        <f t="shared" si="1"/>
        <v>YES</v>
      </c>
      <c r="BS36" s="9" t="e">
        <f t="shared" si="2"/>
        <v>#N/A</v>
      </c>
    </row>
    <row r="37" spans="1:71" x14ac:dyDescent="0.25">
      <c r="A37">
        <v>33</v>
      </c>
      <c r="B37" s="52" t="s">
        <v>1770</v>
      </c>
      <c r="C37" s="48" t="s">
        <v>1770</v>
      </c>
      <c r="D37" s="80">
        <v>170.56</v>
      </c>
      <c r="E37" s="98" t="s">
        <v>4988</v>
      </c>
      <c r="F37" s="84" t="s">
        <v>17</v>
      </c>
      <c r="G37" s="84">
        <v>105515018</v>
      </c>
      <c r="H37" s="87">
        <v>4336361</v>
      </c>
      <c r="I37" s="196">
        <v>4336361</v>
      </c>
      <c r="J37" s="87">
        <v>6301661</v>
      </c>
      <c r="K37" s="47" t="s">
        <v>16</v>
      </c>
      <c r="L37" s="47" t="s">
        <v>1769</v>
      </c>
      <c r="M37" s="38"/>
      <c r="N37" s="38"/>
      <c r="O37" s="50">
        <v>100.93</v>
      </c>
      <c r="P37" s="50">
        <v>329.08</v>
      </c>
      <c r="Q37" s="50">
        <v>309.32</v>
      </c>
      <c r="R37" s="50">
        <v>221.27</v>
      </c>
      <c r="S37" s="50">
        <v>99.41</v>
      </c>
      <c r="T37" s="50">
        <v>316.3</v>
      </c>
      <c r="U37" s="50">
        <v>657.39</v>
      </c>
      <c r="V37" s="51">
        <v>331.68</v>
      </c>
      <c r="W37" s="51">
        <v>662.97</v>
      </c>
      <c r="X37" s="51">
        <v>308.89</v>
      </c>
      <c r="Y37" s="51">
        <v>137.47</v>
      </c>
      <c r="Z37" s="51">
        <v>66.69</v>
      </c>
      <c r="AA37" s="51">
        <v>135.99</v>
      </c>
      <c r="AB37" s="51">
        <v>215.21</v>
      </c>
      <c r="AC37" s="51">
        <v>310.88</v>
      </c>
      <c r="AD37" s="51">
        <v>198.23</v>
      </c>
      <c r="AE37" s="51">
        <v>227.78</v>
      </c>
      <c r="AF37" s="51">
        <v>170.56</v>
      </c>
      <c r="AG37" s="51">
        <v>432.24</v>
      </c>
      <c r="AH37" s="51">
        <v>435.32</v>
      </c>
      <c r="AI37" s="51">
        <v>741.21</v>
      </c>
      <c r="AJ37" s="51">
        <v>731.82</v>
      </c>
      <c r="AK37" s="51">
        <v>231.93</v>
      </c>
      <c r="AL37" s="51">
        <v>126.66</v>
      </c>
      <c r="AM37" s="51">
        <v>161.04</v>
      </c>
      <c r="AN37" s="51">
        <v>147.69</v>
      </c>
      <c r="AO37" s="51">
        <v>259.48</v>
      </c>
      <c r="AP37" s="135">
        <v>139.18</v>
      </c>
      <c r="AQ37" s="51">
        <v>131.35</v>
      </c>
      <c r="AR37" s="51">
        <v>245.65</v>
      </c>
      <c r="AS37" s="51">
        <v>741.89</v>
      </c>
      <c r="AT37" s="51">
        <v>719.03</v>
      </c>
      <c r="AU37" s="51">
        <v>108.19</v>
      </c>
      <c r="AV37" s="51">
        <v>441.73</v>
      </c>
      <c r="AW37" s="51">
        <v>173.82</v>
      </c>
      <c r="AX37" s="51">
        <v>156.46</v>
      </c>
      <c r="AY37" s="51">
        <v>87.78</v>
      </c>
      <c r="AZ37" s="51">
        <v>238.26</v>
      </c>
      <c r="BA37" s="51">
        <v>196.51</v>
      </c>
      <c r="BB37" s="51">
        <v>168.5</v>
      </c>
      <c r="BC37" s="51">
        <v>205.73</v>
      </c>
      <c r="BD37" s="51">
        <v>118.41</v>
      </c>
      <c r="BE37" s="51">
        <v>339.94</v>
      </c>
      <c r="BF37" s="51">
        <v>218.4</v>
      </c>
      <c r="BG37" s="51">
        <v>758.86</v>
      </c>
      <c r="BH37" s="51">
        <v>351.36</v>
      </c>
      <c r="BI37" s="51">
        <v>184.3</v>
      </c>
      <c r="BJ37" s="51">
        <v>357.69</v>
      </c>
      <c r="BK37" s="51">
        <v>68.75</v>
      </c>
      <c r="BL37" s="51">
        <v>159.12</v>
      </c>
      <c r="BM37" s="51"/>
      <c r="BN37" s="9"/>
      <c r="BO37" s="62">
        <v>66.69</v>
      </c>
      <c r="BP37" s="62">
        <v>820.89</v>
      </c>
      <c r="BQ37" s="62">
        <f t="shared" si="0"/>
        <v>443.78999999999996</v>
      </c>
      <c r="BR37" s="64" t="str">
        <f t="shared" si="1"/>
        <v>YES</v>
      </c>
      <c r="BS37" s="9" t="e">
        <f t="shared" si="2"/>
        <v>#N/A</v>
      </c>
    </row>
    <row r="38" spans="1:71" x14ac:dyDescent="0.25">
      <c r="A38">
        <v>34</v>
      </c>
      <c r="B38" s="52" t="s">
        <v>1768</v>
      </c>
      <c r="C38" s="48" t="s">
        <v>1768</v>
      </c>
      <c r="D38" s="80">
        <v>260.93</v>
      </c>
      <c r="E38" s="98" t="s">
        <v>2186</v>
      </c>
      <c r="F38" s="84" t="s">
        <v>17</v>
      </c>
      <c r="G38" s="84">
        <v>105515018</v>
      </c>
      <c r="H38" s="87">
        <v>4293964</v>
      </c>
      <c r="I38" s="196">
        <v>4293964</v>
      </c>
      <c r="J38" s="87">
        <v>6142010</v>
      </c>
      <c r="K38" s="47" t="s">
        <v>16</v>
      </c>
      <c r="L38" s="47" t="s">
        <v>1767</v>
      </c>
      <c r="M38" s="38"/>
      <c r="N38" s="38"/>
      <c r="O38" s="50">
        <v>372.41</v>
      </c>
      <c r="P38" s="50">
        <v>562.62</v>
      </c>
      <c r="Q38" s="50">
        <v>213.47</v>
      </c>
      <c r="R38" s="50">
        <v>228.45</v>
      </c>
      <c r="S38" s="50">
        <v>117.85</v>
      </c>
      <c r="T38" s="50">
        <v>123.14</v>
      </c>
      <c r="U38" s="50">
        <v>650.14</v>
      </c>
      <c r="V38" s="51">
        <v>619.35</v>
      </c>
      <c r="W38" s="51">
        <v>924.25</v>
      </c>
      <c r="X38" s="51">
        <v>363.97</v>
      </c>
      <c r="Y38" s="51">
        <v>305.38</v>
      </c>
      <c r="Z38" s="51">
        <v>175.71</v>
      </c>
      <c r="AA38" s="51">
        <v>92.86</v>
      </c>
      <c r="AB38" s="51">
        <v>242.19</v>
      </c>
      <c r="AC38" s="51">
        <v>374.08</v>
      </c>
      <c r="AD38" s="51">
        <v>224.02</v>
      </c>
      <c r="AE38" s="51">
        <v>179.9</v>
      </c>
      <c r="AF38" s="51">
        <v>260.93</v>
      </c>
      <c r="AG38" s="51">
        <v>679.1</v>
      </c>
      <c r="AH38" s="51">
        <v>97.39</v>
      </c>
      <c r="AI38" s="51">
        <v>764.65</v>
      </c>
      <c r="AJ38" s="51">
        <v>675.49</v>
      </c>
      <c r="AK38" s="51">
        <v>440.12</v>
      </c>
      <c r="AL38" s="51">
        <v>155.26</v>
      </c>
      <c r="AM38" s="51">
        <v>148.77000000000001</v>
      </c>
      <c r="AN38" s="51">
        <v>246.96</v>
      </c>
      <c r="AO38" s="51">
        <v>142.93</v>
      </c>
      <c r="AP38" s="135">
        <v>157.16</v>
      </c>
      <c r="AQ38" s="51">
        <v>212.8</v>
      </c>
      <c r="AR38" s="51">
        <v>338.24</v>
      </c>
      <c r="AS38" s="51">
        <v>676.32</v>
      </c>
      <c r="AT38" s="51">
        <v>577.88</v>
      </c>
      <c r="AU38" s="51">
        <v>765.45</v>
      </c>
      <c r="AV38" s="51">
        <v>346.24</v>
      </c>
      <c r="AW38" s="51">
        <v>397.27</v>
      </c>
      <c r="AX38" s="51">
        <v>276.77</v>
      </c>
      <c r="AY38" s="51">
        <v>92.75</v>
      </c>
      <c r="AZ38" s="51">
        <v>395.99</v>
      </c>
      <c r="BA38" s="51">
        <v>214.47</v>
      </c>
      <c r="BB38" s="51">
        <v>141.26</v>
      </c>
      <c r="BC38" s="51">
        <v>271.25</v>
      </c>
      <c r="BD38" s="51">
        <v>272.24</v>
      </c>
      <c r="BE38" s="51">
        <v>744.77</v>
      </c>
      <c r="BF38" s="51">
        <v>535.63</v>
      </c>
      <c r="BG38" s="51">
        <v>822.26</v>
      </c>
      <c r="BH38" s="51">
        <v>470.31</v>
      </c>
      <c r="BI38" s="51">
        <v>143.07</v>
      </c>
      <c r="BJ38" s="51">
        <v>396.89</v>
      </c>
      <c r="BK38" s="51">
        <v>168.75</v>
      </c>
      <c r="BL38" s="51">
        <v>149.97</v>
      </c>
      <c r="BM38" s="51"/>
      <c r="BN38" s="9"/>
      <c r="BO38" s="62">
        <v>92.86</v>
      </c>
      <c r="BP38" s="62">
        <v>1137.6400000000001</v>
      </c>
      <c r="BQ38" s="62">
        <f t="shared" si="0"/>
        <v>615.25</v>
      </c>
      <c r="BR38" s="64" t="str">
        <f t="shared" si="1"/>
        <v>YES</v>
      </c>
      <c r="BS38" s="9" t="e">
        <f t="shared" si="2"/>
        <v>#N/A</v>
      </c>
    </row>
    <row r="39" spans="1:71" x14ac:dyDescent="0.25">
      <c r="A39">
        <v>35</v>
      </c>
      <c r="B39" s="52" t="s">
        <v>1766</v>
      </c>
      <c r="C39" s="48" t="s">
        <v>1766</v>
      </c>
      <c r="D39" s="80">
        <v>308.12</v>
      </c>
      <c r="E39" s="98" t="s">
        <v>4988</v>
      </c>
      <c r="F39" s="84" t="s">
        <v>17</v>
      </c>
      <c r="G39" s="84">
        <v>105515018</v>
      </c>
      <c r="H39" s="87">
        <v>4441933</v>
      </c>
      <c r="I39" s="196">
        <v>4441933</v>
      </c>
      <c r="J39" s="87">
        <v>6301663</v>
      </c>
      <c r="K39" s="47" t="s">
        <v>16</v>
      </c>
      <c r="L39" s="47" t="s">
        <v>1765</v>
      </c>
      <c r="M39" s="38"/>
      <c r="N39" s="38"/>
      <c r="O39" s="50">
        <v>178.04</v>
      </c>
      <c r="P39" s="50">
        <v>337.5</v>
      </c>
      <c r="Q39" s="50">
        <v>302.91000000000003</v>
      </c>
      <c r="R39" s="50">
        <v>198.39</v>
      </c>
      <c r="S39" s="50">
        <v>102.82</v>
      </c>
      <c r="T39" s="50">
        <v>180.87</v>
      </c>
      <c r="U39" s="50">
        <v>248.76</v>
      </c>
      <c r="V39" s="51">
        <v>276.81</v>
      </c>
      <c r="W39" s="51">
        <v>326.91000000000003</v>
      </c>
      <c r="X39" s="51">
        <v>198.08</v>
      </c>
      <c r="Y39" s="51">
        <v>113.72</v>
      </c>
      <c r="Z39" s="51">
        <v>190.84</v>
      </c>
      <c r="AA39" s="51">
        <v>166.03</v>
      </c>
      <c r="AB39" s="51">
        <v>130.38999999999999</v>
      </c>
      <c r="AC39" s="51">
        <v>146.43</v>
      </c>
      <c r="AD39" s="51">
        <v>63.39</v>
      </c>
      <c r="AE39" s="51">
        <v>134.88999999999999</v>
      </c>
      <c r="AF39" s="51">
        <v>308.12</v>
      </c>
      <c r="AG39" s="51">
        <v>261.45999999999998</v>
      </c>
      <c r="AH39" s="51">
        <v>179.54</v>
      </c>
      <c r="AI39" s="51">
        <v>149.6</v>
      </c>
      <c r="AJ39" s="51">
        <v>92.47</v>
      </c>
      <c r="AK39" s="51">
        <v>74.42</v>
      </c>
      <c r="AL39" s="51">
        <v>144.97999999999999</v>
      </c>
      <c r="AM39" s="51">
        <v>106.38</v>
      </c>
      <c r="AN39" s="51">
        <v>128.53</v>
      </c>
      <c r="AO39" s="51">
        <v>97.37</v>
      </c>
      <c r="AP39" s="135">
        <v>110.72</v>
      </c>
      <c r="AQ39" s="51">
        <v>148.9</v>
      </c>
      <c r="AR39" s="51">
        <v>62.55</v>
      </c>
      <c r="AS39" s="51">
        <v>344.85</v>
      </c>
      <c r="AT39" s="51">
        <v>319.64999999999998</v>
      </c>
      <c r="AU39" s="51">
        <v>374.68</v>
      </c>
      <c r="AV39" s="51">
        <v>116.91</v>
      </c>
      <c r="AW39" s="51">
        <v>131.41</v>
      </c>
      <c r="AX39" s="51">
        <v>116.32</v>
      </c>
      <c r="AY39" s="51">
        <v>103.34</v>
      </c>
      <c r="AZ39" s="51">
        <v>252.33</v>
      </c>
      <c r="BA39" s="51">
        <v>58.87</v>
      </c>
      <c r="BB39" s="51">
        <v>121.64</v>
      </c>
      <c r="BC39" s="51">
        <v>77.05</v>
      </c>
      <c r="BD39" s="51">
        <v>118.41</v>
      </c>
      <c r="BE39" s="51">
        <v>229.73</v>
      </c>
      <c r="BF39" s="51">
        <v>200.45</v>
      </c>
      <c r="BG39" s="51">
        <v>386.48</v>
      </c>
      <c r="BH39" s="51">
        <v>162.11000000000001</v>
      </c>
      <c r="BI39" s="51">
        <v>112.6</v>
      </c>
      <c r="BJ39" s="51">
        <v>338.52</v>
      </c>
      <c r="BK39" s="51">
        <v>48.64</v>
      </c>
      <c r="BL39" s="51">
        <v>65.37</v>
      </c>
      <c r="BM39" s="51"/>
      <c r="BN39" s="9"/>
      <c r="BO39" s="62">
        <v>63.39</v>
      </c>
      <c r="BP39" s="62">
        <v>476.69</v>
      </c>
      <c r="BQ39" s="62">
        <f t="shared" si="0"/>
        <v>270.04000000000002</v>
      </c>
      <c r="BR39" s="64" t="str">
        <f t="shared" si="1"/>
        <v>NO</v>
      </c>
      <c r="BS39" s="9" t="e">
        <f t="shared" si="2"/>
        <v>#N/A</v>
      </c>
    </row>
    <row r="40" spans="1:71" x14ac:dyDescent="0.25">
      <c r="A40">
        <v>36</v>
      </c>
      <c r="B40" s="52" t="s">
        <v>1764</v>
      </c>
      <c r="C40" s="48" t="s">
        <v>1764</v>
      </c>
      <c r="D40" s="80">
        <v>73.11</v>
      </c>
      <c r="E40" s="98" t="s">
        <v>4988</v>
      </c>
      <c r="F40" s="84" t="s">
        <v>17</v>
      </c>
      <c r="G40" s="84">
        <v>105515018</v>
      </c>
      <c r="H40" s="87">
        <v>4027034</v>
      </c>
      <c r="I40" s="196">
        <v>4027034</v>
      </c>
      <c r="J40" s="87">
        <v>6301868</v>
      </c>
      <c r="K40" s="47" t="s">
        <v>16</v>
      </c>
      <c r="L40" s="47" t="s">
        <v>1763</v>
      </c>
      <c r="M40" s="38"/>
      <c r="N40" s="38"/>
      <c r="O40" s="50">
        <v>66.55</v>
      </c>
      <c r="P40" s="50">
        <v>67.83</v>
      </c>
      <c r="Q40" s="50">
        <v>216.66</v>
      </c>
      <c r="R40" s="50">
        <v>90.57</v>
      </c>
      <c r="S40" s="50">
        <v>42.16</v>
      </c>
      <c r="T40" s="50">
        <v>85.3</v>
      </c>
      <c r="U40" s="50">
        <v>100.35</v>
      </c>
      <c r="V40" s="51">
        <v>66.17</v>
      </c>
      <c r="W40" s="51">
        <v>79.7</v>
      </c>
      <c r="X40" s="51">
        <v>36.89</v>
      </c>
      <c r="Y40" s="51">
        <v>24.75</v>
      </c>
      <c r="Z40" s="51">
        <v>134.83000000000001</v>
      </c>
      <c r="AA40" s="51">
        <v>32.69</v>
      </c>
      <c r="AB40" s="51">
        <v>25.12</v>
      </c>
      <c r="AC40" s="51">
        <v>61.46</v>
      </c>
      <c r="AD40" s="51">
        <v>82.49</v>
      </c>
      <c r="AE40" s="51">
        <v>46.04</v>
      </c>
      <c r="AF40" s="51">
        <v>73.11</v>
      </c>
      <c r="AG40" s="51">
        <v>88.71</v>
      </c>
      <c r="AH40" s="51">
        <v>52.1</v>
      </c>
      <c r="AI40" s="51">
        <v>48.52</v>
      </c>
      <c r="AJ40" s="51">
        <v>80.31</v>
      </c>
      <c r="AK40" s="51">
        <v>60.34</v>
      </c>
      <c r="AL40" s="51">
        <v>20.75</v>
      </c>
      <c r="AM40" s="51">
        <v>22.47</v>
      </c>
      <c r="AN40" s="51">
        <v>59.24</v>
      </c>
      <c r="AO40" s="51">
        <v>30.7</v>
      </c>
      <c r="AP40" s="135">
        <v>45.85</v>
      </c>
      <c r="AQ40" s="51">
        <v>97.61</v>
      </c>
      <c r="AR40" s="51">
        <v>20.75</v>
      </c>
      <c r="AS40" s="51">
        <v>67.34</v>
      </c>
      <c r="AT40" s="51">
        <v>34.270000000000003</v>
      </c>
      <c r="AU40" s="51">
        <v>31.82</v>
      </c>
      <c r="AV40" s="51">
        <v>12.75</v>
      </c>
      <c r="AW40" s="51">
        <v>87.13</v>
      </c>
      <c r="AX40" s="51">
        <v>48.05</v>
      </c>
      <c r="AY40" s="51">
        <v>28.75</v>
      </c>
      <c r="AZ40" s="51">
        <v>36.75</v>
      </c>
      <c r="BA40" s="51">
        <v>56.03</v>
      </c>
      <c r="BB40" s="51">
        <v>30.99</v>
      </c>
      <c r="BC40" s="51">
        <v>49.02</v>
      </c>
      <c r="BD40" s="51">
        <v>30.65</v>
      </c>
      <c r="BE40" s="51">
        <v>36.090000000000003</v>
      </c>
      <c r="BF40" s="51">
        <v>48.28</v>
      </c>
      <c r="BG40" s="51">
        <v>36.659999999999997</v>
      </c>
      <c r="BH40" s="51">
        <v>20.170000000000002</v>
      </c>
      <c r="BI40" s="51">
        <v>36.15</v>
      </c>
      <c r="BJ40" s="51">
        <v>54.06</v>
      </c>
      <c r="BK40" s="51">
        <v>24.75</v>
      </c>
      <c r="BL40" s="51"/>
      <c r="BM40" s="51"/>
      <c r="BN40" s="9"/>
      <c r="BO40" s="62">
        <v>17.55</v>
      </c>
      <c r="BP40" s="62">
        <v>216.66</v>
      </c>
      <c r="BQ40" s="62">
        <f t="shared" si="0"/>
        <v>117.105</v>
      </c>
      <c r="BR40" s="64" t="str">
        <f t="shared" si="1"/>
        <v>YES</v>
      </c>
      <c r="BS40" s="9" t="e">
        <f t="shared" si="2"/>
        <v>#N/A</v>
      </c>
    </row>
    <row r="41" spans="1:71" x14ac:dyDescent="0.25">
      <c r="A41">
        <v>37</v>
      </c>
      <c r="B41" s="52" t="s">
        <v>1762</v>
      </c>
      <c r="C41" s="48" t="s">
        <v>1762</v>
      </c>
      <c r="D41" s="80">
        <v>54.73</v>
      </c>
      <c r="E41" s="98" t="s">
        <v>4988</v>
      </c>
      <c r="F41" s="84" t="s">
        <v>17</v>
      </c>
      <c r="G41" s="84">
        <v>105515018</v>
      </c>
      <c r="H41" s="87">
        <v>4574590</v>
      </c>
      <c r="I41" s="196">
        <v>4574590</v>
      </c>
      <c r="J41" s="87">
        <v>6301681</v>
      </c>
      <c r="K41" s="47" t="s">
        <v>16</v>
      </c>
      <c r="L41" s="47" t="s">
        <v>1761</v>
      </c>
      <c r="M41" s="38"/>
      <c r="N41" s="38"/>
      <c r="O41" s="50">
        <v>29.76</v>
      </c>
      <c r="P41" s="50">
        <v>34.76</v>
      </c>
      <c r="Q41" s="50">
        <v>32.75</v>
      </c>
      <c r="R41" s="50">
        <v>28.29</v>
      </c>
      <c r="S41" s="50">
        <v>64.97</v>
      </c>
      <c r="T41" s="50">
        <v>43.65</v>
      </c>
      <c r="U41" s="50">
        <v>71.489999999999995</v>
      </c>
      <c r="V41" s="51">
        <v>39.99</v>
      </c>
      <c r="W41" s="51">
        <v>147.86000000000001</v>
      </c>
      <c r="X41" s="51">
        <v>51.95</v>
      </c>
      <c r="Y41" s="51">
        <v>27.68</v>
      </c>
      <c r="Z41" s="51">
        <v>22.04</v>
      </c>
      <c r="AA41" s="51">
        <v>28.79</v>
      </c>
      <c r="AB41" s="51">
        <v>20.75</v>
      </c>
      <c r="AC41" s="51">
        <v>44.46</v>
      </c>
      <c r="AD41" s="51">
        <v>37.35</v>
      </c>
      <c r="AE41" s="51">
        <v>59.99</v>
      </c>
      <c r="AF41" s="51">
        <v>54.73</v>
      </c>
      <c r="AG41" s="51">
        <v>51.89</v>
      </c>
      <c r="AH41" s="51">
        <v>40.86</v>
      </c>
      <c r="AI41" s="51">
        <v>47.26</v>
      </c>
      <c r="AJ41" s="51">
        <v>88.46</v>
      </c>
      <c r="AK41" s="51">
        <v>38.229999999999997</v>
      </c>
      <c r="AL41" s="51">
        <v>23.23</v>
      </c>
      <c r="AM41" s="51">
        <v>28.75</v>
      </c>
      <c r="AN41" s="51">
        <v>49.99</v>
      </c>
      <c r="AO41" s="51">
        <v>103.03</v>
      </c>
      <c r="AP41" s="135">
        <v>52.27</v>
      </c>
      <c r="AQ41" s="51">
        <v>111.46</v>
      </c>
      <c r="AR41" s="51">
        <v>68.569999999999993</v>
      </c>
      <c r="AS41" s="51">
        <v>133.13</v>
      </c>
      <c r="AT41" s="51">
        <v>119.86</v>
      </c>
      <c r="AU41" s="51">
        <v>23.69</v>
      </c>
      <c r="AV41" s="51">
        <v>66.41</v>
      </c>
      <c r="AW41" s="51">
        <v>47.19</v>
      </c>
      <c r="AX41" s="51">
        <v>44.28</v>
      </c>
      <c r="AY41" s="51">
        <v>43.77</v>
      </c>
      <c r="AZ41" s="51">
        <v>49.71</v>
      </c>
      <c r="BA41" s="51">
        <v>81.34</v>
      </c>
      <c r="BB41" s="51">
        <v>63.14</v>
      </c>
      <c r="BC41" s="51">
        <v>52.63</v>
      </c>
      <c r="BD41" s="51">
        <v>67.87</v>
      </c>
      <c r="BE41" s="51">
        <v>28.75</v>
      </c>
      <c r="BF41" s="51">
        <v>35.4</v>
      </c>
      <c r="BG41" s="51">
        <v>39.85</v>
      </c>
      <c r="BH41" s="51">
        <v>56.39</v>
      </c>
      <c r="BI41" s="51">
        <v>24.75</v>
      </c>
      <c r="BJ41" s="51">
        <v>58.68</v>
      </c>
      <c r="BK41" s="51">
        <v>42.76</v>
      </c>
      <c r="BL41" s="51">
        <v>40.06</v>
      </c>
      <c r="BM41" s="51"/>
      <c r="BN41" s="9"/>
      <c r="BO41" s="62">
        <v>17.55</v>
      </c>
      <c r="BP41" s="62">
        <v>147.86000000000001</v>
      </c>
      <c r="BQ41" s="62">
        <f t="shared" si="0"/>
        <v>82.705000000000013</v>
      </c>
      <c r="BR41" s="64" t="str">
        <f t="shared" si="1"/>
        <v>YES</v>
      </c>
      <c r="BS41" s="9" t="e">
        <f t="shared" si="2"/>
        <v>#N/A</v>
      </c>
    </row>
    <row r="42" spans="1:71" x14ac:dyDescent="0.25">
      <c r="A42">
        <v>38</v>
      </c>
      <c r="B42" s="52" t="s">
        <v>1760</v>
      </c>
      <c r="C42" s="48" t="s">
        <v>1760</v>
      </c>
      <c r="D42" s="80">
        <v>66.05</v>
      </c>
      <c r="E42" s="98" t="s">
        <v>4988</v>
      </c>
      <c r="F42" s="84" t="s">
        <v>17</v>
      </c>
      <c r="G42" s="84">
        <v>105515018</v>
      </c>
      <c r="H42" s="87">
        <v>4063589</v>
      </c>
      <c r="I42" s="196">
        <v>4063589</v>
      </c>
      <c r="J42" s="87">
        <v>6301683</v>
      </c>
      <c r="K42" s="47" t="s">
        <v>16</v>
      </c>
      <c r="L42" s="47" t="s">
        <v>1759</v>
      </c>
      <c r="M42" s="38"/>
      <c r="N42" s="38"/>
      <c r="O42" s="50">
        <v>66.45</v>
      </c>
      <c r="P42" s="50">
        <v>80.86</v>
      </c>
      <c r="Q42" s="50">
        <v>74.540000000000006</v>
      </c>
      <c r="R42" s="50">
        <v>43.47</v>
      </c>
      <c r="S42" s="50">
        <v>73.2</v>
      </c>
      <c r="T42" s="50">
        <v>65.5</v>
      </c>
      <c r="U42" s="50">
        <v>85.56</v>
      </c>
      <c r="V42" s="51">
        <v>12.98</v>
      </c>
      <c r="W42" s="51">
        <v>32.07</v>
      </c>
      <c r="X42" s="51">
        <v>44.47</v>
      </c>
      <c r="Y42" s="51">
        <v>28.9</v>
      </c>
      <c r="Z42" s="51">
        <v>40.75</v>
      </c>
      <c r="AA42" s="51">
        <v>32.75</v>
      </c>
      <c r="AB42" s="51">
        <v>32.75</v>
      </c>
      <c r="AC42" s="51">
        <v>36.75</v>
      </c>
      <c r="AD42" s="51">
        <v>24.88</v>
      </c>
      <c r="AE42" s="51">
        <v>32.75</v>
      </c>
      <c r="AF42" s="51">
        <v>66.05</v>
      </c>
      <c r="AG42" s="51">
        <v>63.71</v>
      </c>
      <c r="AH42" s="51">
        <v>34.06</v>
      </c>
      <c r="AI42" s="51">
        <v>96.91</v>
      </c>
      <c r="AJ42" s="51">
        <v>88.57</v>
      </c>
      <c r="AK42" s="51">
        <v>71.5</v>
      </c>
      <c r="AL42" s="51">
        <v>54.21</v>
      </c>
      <c r="AM42" s="51">
        <v>138.41999999999999</v>
      </c>
      <c r="AN42" s="51">
        <v>97.8</v>
      </c>
      <c r="AO42" s="51">
        <v>81.430000000000007</v>
      </c>
      <c r="AP42" s="135">
        <v>32.75</v>
      </c>
      <c r="AQ42" s="51">
        <v>75.709999999999994</v>
      </c>
      <c r="AR42" s="51">
        <v>36.549999999999997</v>
      </c>
      <c r="AS42" s="51">
        <v>19.920000000000002</v>
      </c>
      <c r="AT42" s="51">
        <v>51.53</v>
      </c>
      <c r="AU42" s="51">
        <v>16.75</v>
      </c>
      <c r="AV42" s="51">
        <v>35.67</v>
      </c>
      <c r="AW42" s="51">
        <v>28.75</v>
      </c>
      <c r="AX42" s="51">
        <v>28.75</v>
      </c>
      <c r="AY42" s="51">
        <v>40.75</v>
      </c>
      <c r="AZ42" s="51">
        <v>95.25</v>
      </c>
      <c r="BA42" s="51">
        <v>116.89</v>
      </c>
      <c r="BB42" s="51">
        <v>59.46</v>
      </c>
      <c r="BC42" s="51">
        <v>24.75</v>
      </c>
      <c r="BD42" s="51">
        <v>24.75</v>
      </c>
      <c r="BE42" s="51">
        <v>64.17</v>
      </c>
      <c r="BF42" s="51">
        <v>30.58</v>
      </c>
      <c r="BG42" s="51">
        <v>47.82</v>
      </c>
      <c r="BH42" s="51">
        <v>42.8</v>
      </c>
      <c r="BI42" s="51">
        <v>12.75</v>
      </c>
      <c r="BJ42" s="51">
        <v>52</v>
      </c>
      <c r="BK42" s="51">
        <v>63.42</v>
      </c>
      <c r="BL42" s="51">
        <v>77.209999999999994</v>
      </c>
      <c r="BM42" s="51"/>
      <c r="BN42" s="9"/>
      <c r="BO42" s="62">
        <v>9.26</v>
      </c>
      <c r="BP42" s="62">
        <v>143.74</v>
      </c>
      <c r="BQ42" s="62">
        <f t="shared" si="0"/>
        <v>76.5</v>
      </c>
      <c r="BR42" s="64" t="str">
        <f t="shared" si="1"/>
        <v>YES</v>
      </c>
      <c r="BS42" s="9" t="e">
        <f t="shared" si="2"/>
        <v>#N/A</v>
      </c>
    </row>
    <row r="43" spans="1:71" x14ac:dyDescent="0.25">
      <c r="A43">
        <v>39</v>
      </c>
      <c r="B43" s="52" t="s">
        <v>1758</v>
      </c>
      <c r="C43" s="48" t="s">
        <v>1758</v>
      </c>
      <c r="D43" s="80">
        <v>58</v>
      </c>
      <c r="E43" s="98" t="s">
        <v>4988</v>
      </c>
      <c r="F43" s="84" t="s">
        <v>17</v>
      </c>
      <c r="G43" s="84">
        <v>105515018</v>
      </c>
      <c r="H43" s="87">
        <v>4574591</v>
      </c>
      <c r="I43" s="196">
        <v>4574591</v>
      </c>
      <c r="J43" s="87">
        <v>6301644</v>
      </c>
      <c r="K43" s="47" t="s">
        <v>16</v>
      </c>
      <c r="L43" s="47" t="s">
        <v>1757</v>
      </c>
      <c r="M43" s="38"/>
      <c r="N43" s="38"/>
      <c r="O43" s="50">
        <v>178.84</v>
      </c>
      <c r="P43" s="50">
        <v>186.76</v>
      </c>
      <c r="Q43" s="50">
        <v>136.71</v>
      </c>
      <c r="R43" s="50">
        <v>202.18</v>
      </c>
      <c r="S43" s="50">
        <v>24.5</v>
      </c>
      <c r="T43" s="50">
        <v>74.23</v>
      </c>
      <c r="U43" s="50">
        <v>203.45</v>
      </c>
      <c r="V43" s="51">
        <v>123.09</v>
      </c>
      <c r="W43" s="51">
        <v>186.7</v>
      </c>
      <c r="X43" s="51">
        <v>81.28</v>
      </c>
      <c r="Y43" s="51">
        <v>29.67</v>
      </c>
      <c r="Z43" s="51">
        <v>41.29</v>
      </c>
      <c r="AA43" s="51">
        <v>41.14</v>
      </c>
      <c r="AB43" s="51">
        <v>44.6</v>
      </c>
      <c r="AC43" s="51">
        <v>31.28</v>
      </c>
      <c r="AD43" s="51">
        <v>42.35</v>
      </c>
      <c r="AE43" s="51">
        <v>55.07</v>
      </c>
      <c r="AF43" s="51">
        <v>58</v>
      </c>
      <c r="AG43" s="51">
        <v>201.88</v>
      </c>
      <c r="AH43" s="51">
        <v>233.92</v>
      </c>
      <c r="AI43" s="51">
        <v>163.68</v>
      </c>
      <c r="AJ43" s="51">
        <v>21.56</v>
      </c>
      <c r="AK43" s="51">
        <v>25.66</v>
      </c>
      <c r="AL43" s="51">
        <v>18.52</v>
      </c>
      <c r="AM43" s="51">
        <v>33.42</v>
      </c>
      <c r="AN43" s="51">
        <v>35.71</v>
      </c>
      <c r="AO43" s="51">
        <v>36.57</v>
      </c>
      <c r="AP43" s="135">
        <v>59.3</v>
      </c>
      <c r="AQ43" s="51">
        <v>35.31</v>
      </c>
      <c r="AR43" s="51">
        <v>31.02</v>
      </c>
      <c r="AS43" s="51">
        <v>273.86</v>
      </c>
      <c r="AT43" s="51">
        <v>238.2</v>
      </c>
      <c r="AU43" s="51">
        <v>81.77</v>
      </c>
      <c r="AV43" s="51">
        <v>71.94</v>
      </c>
      <c r="AW43" s="51">
        <v>41.81</v>
      </c>
      <c r="AX43" s="51">
        <v>20.75</v>
      </c>
      <c r="AY43" s="51">
        <v>69.510000000000005</v>
      </c>
      <c r="AZ43" s="51">
        <v>102.43</v>
      </c>
      <c r="BA43" s="51">
        <v>37.85</v>
      </c>
      <c r="BB43" s="51">
        <v>30.68</v>
      </c>
      <c r="BC43" s="51">
        <v>46.17</v>
      </c>
      <c r="BD43" s="51">
        <v>58.97</v>
      </c>
      <c r="BE43" s="51">
        <v>226.41</v>
      </c>
      <c r="BF43" s="51">
        <v>80.17</v>
      </c>
      <c r="BG43" s="51">
        <v>124.47</v>
      </c>
      <c r="BH43" s="51">
        <v>95.57</v>
      </c>
      <c r="BI43" s="51">
        <v>73.47</v>
      </c>
      <c r="BJ43" s="51">
        <v>115.24</v>
      </c>
      <c r="BK43" s="51">
        <v>20.75</v>
      </c>
      <c r="BL43" s="51">
        <v>78.25</v>
      </c>
      <c r="BM43" s="51"/>
      <c r="BN43" s="9"/>
      <c r="BO43" s="62">
        <v>18.52</v>
      </c>
      <c r="BP43" s="62">
        <v>347.2</v>
      </c>
      <c r="BQ43" s="62">
        <f t="shared" si="0"/>
        <v>182.85999999999999</v>
      </c>
      <c r="BR43" s="64" t="str">
        <f t="shared" si="1"/>
        <v>YES</v>
      </c>
      <c r="BS43" s="9" t="e">
        <f t="shared" si="2"/>
        <v>#N/A</v>
      </c>
    </row>
    <row r="44" spans="1:71" x14ac:dyDescent="0.25">
      <c r="A44">
        <v>40</v>
      </c>
      <c r="B44" s="52" t="s">
        <v>1756</v>
      </c>
      <c r="C44" s="48" t="s">
        <v>1756</v>
      </c>
      <c r="D44" s="80">
        <v>126.54</v>
      </c>
      <c r="E44" s="98" t="s">
        <v>4988</v>
      </c>
      <c r="F44" s="84" t="s">
        <v>17</v>
      </c>
      <c r="G44" s="84">
        <v>105515018</v>
      </c>
      <c r="H44" s="87">
        <v>4027168</v>
      </c>
      <c r="I44" s="196">
        <v>4027168</v>
      </c>
      <c r="J44" s="87">
        <v>6301720</v>
      </c>
      <c r="K44" s="47" t="s">
        <v>16</v>
      </c>
      <c r="L44" s="47" t="s">
        <v>1755</v>
      </c>
      <c r="M44" s="38"/>
      <c r="N44" s="38"/>
      <c r="O44" s="50">
        <v>348.76</v>
      </c>
      <c r="P44" s="50">
        <v>686.93</v>
      </c>
      <c r="Q44" s="50">
        <v>530.04999999999995</v>
      </c>
      <c r="R44" s="50">
        <v>553.25</v>
      </c>
      <c r="S44" s="50">
        <v>386.33</v>
      </c>
      <c r="T44" s="50">
        <v>486.99</v>
      </c>
      <c r="U44" s="50">
        <v>862.81</v>
      </c>
      <c r="V44" s="51">
        <v>897.44</v>
      </c>
      <c r="W44" s="51">
        <v>761.23</v>
      </c>
      <c r="X44" s="51">
        <v>799.94</v>
      </c>
      <c r="Y44" s="51">
        <v>570.17999999999995</v>
      </c>
      <c r="Z44" s="51">
        <v>219.36</v>
      </c>
      <c r="AA44" s="51">
        <v>108.75</v>
      </c>
      <c r="AB44" s="51">
        <v>108.75</v>
      </c>
      <c r="AC44" s="51">
        <v>108.75</v>
      </c>
      <c r="AD44" s="51">
        <v>112.85</v>
      </c>
      <c r="AE44" s="51">
        <v>163.01</v>
      </c>
      <c r="AF44" s="51">
        <v>126.54</v>
      </c>
      <c r="AG44" s="51">
        <v>115.22</v>
      </c>
      <c r="AH44" s="51">
        <v>187.54</v>
      </c>
      <c r="AI44" s="51">
        <v>192.66</v>
      </c>
      <c r="AJ44" s="51">
        <v>155.16999999999999</v>
      </c>
      <c r="AK44" s="51">
        <v>78.2</v>
      </c>
      <c r="AL44" s="51">
        <v>69.790000000000006</v>
      </c>
      <c r="AM44" s="51">
        <v>69.06</v>
      </c>
      <c r="AN44" s="51">
        <v>185.06</v>
      </c>
      <c r="AO44" s="51">
        <v>90.47</v>
      </c>
      <c r="AP44" s="135">
        <v>124.83</v>
      </c>
      <c r="AQ44" s="51">
        <v>156.93</v>
      </c>
      <c r="AR44" s="51">
        <v>286.48</v>
      </c>
      <c r="AS44" s="51">
        <v>859.53</v>
      </c>
      <c r="AT44" s="51">
        <v>770.99</v>
      </c>
      <c r="AU44" s="51">
        <v>537.76</v>
      </c>
      <c r="AV44" s="51">
        <v>224.31</v>
      </c>
      <c r="AW44" s="51">
        <v>139.63</v>
      </c>
      <c r="AX44" s="51">
        <v>166.2</v>
      </c>
      <c r="AY44" s="51">
        <v>208.37</v>
      </c>
      <c r="AZ44" s="51">
        <v>335.1</v>
      </c>
      <c r="BA44" s="51">
        <v>220.67</v>
      </c>
      <c r="BB44" s="51">
        <v>223.32</v>
      </c>
      <c r="BC44" s="51">
        <v>177.04</v>
      </c>
      <c r="BD44" s="51">
        <v>419.68</v>
      </c>
      <c r="BE44" s="51">
        <v>794.35</v>
      </c>
      <c r="BF44" s="51">
        <v>649.54</v>
      </c>
      <c r="BG44" s="51">
        <v>234.4</v>
      </c>
      <c r="BH44" s="51">
        <v>698.28</v>
      </c>
      <c r="BI44" s="51">
        <v>744.18</v>
      </c>
      <c r="BJ44" s="51">
        <v>841.51</v>
      </c>
      <c r="BK44" s="51">
        <v>791.62</v>
      </c>
      <c r="BL44" s="51">
        <v>1127.45</v>
      </c>
      <c r="BM44" s="51"/>
      <c r="BN44" s="9"/>
      <c r="BO44" s="62">
        <v>69.06</v>
      </c>
      <c r="BP44" s="62">
        <v>933.78</v>
      </c>
      <c r="BQ44" s="62">
        <f t="shared" si="0"/>
        <v>501.41999999999996</v>
      </c>
      <c r="BR44" s="64" t="str">
        <f t="shared" si="1"/>
        <v>YES</v>
      </c>
      <c r="BS44" s="9" t="e">
        <f t="shared" si="2"/>
        <v>#N/A</v>
      </c>
    </row>
    <row r="45" spans="1:71" x14ac:dyDescent="0.25">
      <c r="A45">
        <v>41</v>
      </c>
      <c r="B45" s="52" t="s">
        <v>1754</v>
      </c>
      <c r="C45" s="48" t="s">
        <v>1754</v>
      </c>
      <c r="D45" s="80">
        <v>574.12</v>
      </c>
      <c r="E45" s="98" t="s">
        <v>2186</v>
      </c>
      <c r="F45" s="84" t="s">
        <v>17</v>
      </c>
      <c r="G45" s="84">
        <v>105515018</v>
      </c>
      <c r="H45" s="87">
        <v>4293999</v>
      </c>
      <c r="I45" s="196">
        <v>4293999</v>
      </c>
      <c r="J45" s="87">
        <v>4293999</v>
      </c>
      <c r="K45" s="47" t="s">
        <v>16</v>
      </c>
      <c r="L45" s="47" t="s">
        <v>1753</v>
      </c>
      <c r="M45" s="38"/>
      <c r="N45" s="38"/>
      <c r="O45" s="50">
        <v>336.63</v>
      </c>
      <c r="P45" s="50">
        <v>779.59</v>
      </c>
      <c r="Q45" s="50">
        <v>564.65</v>
      </c>
      <c r="R45" s="50">
        <v>425.42</v>
      </c>
      <c r="S45" s="50">
        <v>463.18</v>
      </c>
      <c r="T45" s="50">
        <v>677.78</v>
      </c>
      <c r="U45" s="50">
        <v>1217.17</v>
      </c>
      <c r="V45" s="51">
        <v>1243.3499999999999</v>
      </c>
      <c r="W45" s="51">
        <v>1324.35</v>
      </c>
      <c r="X45" s="51">
        <v>1122.32</v>
      </c>
      <c r="Y45" s="51">
        <v>802.03</v>
      </c>
      <c r="Z45" s="51">
        <v>418.68</v>
      </c>
      <c r="AA45" s="51">
        <v>324.58999999999997</v>
      </c>
      <c r="AB45" s="51">
        <v>254.37</v>
      </c>
      <c r="AC45" s="51">
        <v>475.34</v>
      </c>
      <c r="AD45" s="51">
        <v>257.41000000000003</v>
      </c>
      <c r="AE45" s="51">
        <v>324.08</v>
      </c>
      <c r="AF45" s="51">
        <v>574.12</v>
      </c>
      <c r="AG45" s="51">
        <v>763.06</v>
      </c>
      <c r="AH45" s="51">
        <v>924.78</v>
      </c>
      <c r="AI45" s="51">
        <v>950.82</v>
      </c>
      <c r="AJ45" s="51">
        <v>432.46</v>
      </c>
      <c r="AK45" s="51">
        <v>318.88</v>
      </c>
      <c r="AL45" s="51">
        <v>265.39999999999998</v>
      </c>
      <c r="AM45" s="51">
        <v>298.83999999999997</v>
      </c>
      <c r="AN45" s="51">
        <v>381.69</v>
      </c>
      <c r="AO45" s="51">
        <v>285.08999999999997</v>
      </c>
      <c r="AP45" s="135">
        <v>258.62</v>
      </c>
      <c r="AQ45" s="51">
        <v>261.95999999999998</v>
      </c>
      <c r="AR45" s="51">
        <v>400.05</v>
      </c>
      <c r="AS45" s="51">
        <v>978.39</v>
      </c>
      <c r="AT45" s="51">
        <v>1298.54</v>
      </c>
      <c r="AU45" s="51">
        <v>1000.82</v>
      </c>
      <c r="AV45" s="51">
        <v>318.61</v>
      </c>
      <c r="AW45" s="51">
        <v>283.3</v>
      </c>
      <c r="AX45" s="51">
        <v>251.08</v>
      </c>
      <c r="AY45" s="51">
        <v>467.3</v>
      </c>
      <c r="AZ45" s="51">
        <v>768.09</v>
      </c>
      <c r="BA45" s="51">
        <v>587.26</v>
      </c>
      <c r="BB45" s="51">
        <v>293.61</v>
      </c>
      <c r="BC45" s="51">
        <v>280.5</v>
      </c>
      <c r="BD45" s="51">
        <v>366.57</v>
      </c>
      <c r="BE45" s="51">
        <v>993.22</v>
      </c>
      <c r="BF45" s="51">
        <v>703.41</v>
      </c>
      <c r="BG45" s="51">
        <v>624.70000000000005</v>
      </c>
      <c r="BH45" s="51">
        <v>779.43</v>
      </c>
      <c r="BI45" s="51">
        <v>664.13</v>
      </c>
      <c r="BJ45" s="51">
        <v>720.18</v>
      </c>
      <c r="BK45" s="51">
        <v>673.15</v>
      </c>
      <c r="BL45" s="51">
        <v>980.31</v>
      </c>
      <c r="BM45" s="51"/>
      <c r="BN45" s="9"/>
      <c r="BO45" s="62">
        <v>222.28</v>
      </c>
      <c r="BP45" s="62">
        <v>1324.35</v>
      </c>
      <c r="BQ45" s="62">
        <f t="shared" si="0"/>
        <v>773.31499999999994</v>
      </c>
      <c r="BR45" s="64" t="str">
        <f t="shared" si="1"/>
        <v>YES</v>
      </c>
      <c r="BS45" s="9" t="e">
        <f t="shared" si="2"/>
        <v>#N/A</v>
      </c>
    </row>
    <row r="46" spans="1:71" x14ac:dyDescent="0.25">
      <c r="A46">
        <v>42</v>
      </c>
      <c r="B46" s="52" t="s">
        <v>1752</v>
      </c>
      <c r="C46" s="48" t="s">
        <v>1752</v>
      </c>
      <c r="D46" s="80">
        <v>163.59</v>
      </c>
      <c r="E46" s="98" t="s">
        <v>2186</v>
      </c>
      <c r="F46" s="84" t="s">
        <v>17</v>
      </c>
      <c r="G46" s="84">
        <v>105515018</v>
      </c>
      <c r="H46" s="87">
        <v>4294015</v>
      </c>
      <c r="I46" s="196">
        <v>4294015</v>
      </c>
      <c r="J46" s="87">
        <v>4594921</v>
      </c>
      <c r="K46" s="47" t="s">
        <v>16</v>
      </c>
      <c r="L46" s="47" t="s">
        <v>1751</v>
      </c>
      <c r="M46" s="38"/>
      <c r="N46" s="38"/>
      <c r="O46" s="50">
        <v>185.6</v>
      </c>
      <c r="P46" s="50">
        <v>359.03</v>
      </c>
      <c r="Q46" s="50">
        <v>267.17</v>
      </c>
      <c r="R46" s="50">
        <v>224.75</v>
      </c>
      <c r="S46" s="50">
        <v>254.28</v>
      </c>
      <c r="T46" s="50">
        <v>224.75</v>
      </c>
      <c r="U46" s="50">
        <v>793.94</v>
      </c>
      <c r="V46" s="51">
        <v>442.23</v>
      </c>
      <c r="W46" s="51">
        <v>813.35</v>
      </c>
      <c r="X46" s="51">
        <v>422.87</v>
      </c>
      <c r="Y46" s="51">
        <v>204.51</v>
      </c>
      <c r="Z46" s="51">
        <v>109.83</v>
      </c>
      <c r="AA46" s="51">
        <v>234.48</v>
      </c>
      <c r="AB46" s="51">
        <v>234.07</v>
      </c>
      <c r="AC46" s="51">
        <v>175.76</v>
      </c>
      <c r="AD46" s="51">
        <v>102.94</v>
      </c>
      <c r="AE46" s="51">
        <v>258.16000000000003</v>
      </c>
      <c r="AF46" s="51">
        <v>163.59</v>
      </c>
      <c r="AG46" s="51">
        <v>8.75</v>
      </c>
      <c r="AH46" s="51">
        <v>1068.1199999999999</v>
      </c>
      <c r="AI46" s="51">
        <v>592.49</v>
      </c>
      <c r="AJ46" s="51">
        <v>661.72</v>
      </c>
      <c r="AK46" s="51">
        <v>422.79</v>
      </c>
      <c r="AL46" s="51">
        <v>252.7</v>
      </c>
      <c r="AM46" s="51">
        <v>152.82</v>
      </c>
      <c r="AN46" s="51">
        <v>238.53</v>
      </c>
      <c r="AO46" s="51">
        <v>84.75</v>
      </c>
      <c r="AP46" s="135">
        <v>130.69</v>
      </c>
      <c r="AQ46" s="51">
        <v>154.69999999999999</v>
      </c>
      <c r="AR46" s="51">
        <v>223.47</v>
      </c>
      <c r="AS46" s="51">
        <v>868.1</v>
      </c>
      <c r="AT46" s="51">
        <v>620.74</v>
      </c>
      <c r="AU46" s="51">
        <v>814.28</v>
      </c>
      <c r="AV46" s="51">
        <v>450.1</v>
      </c>
      <c r="AW46" s="51">
        <v>107.96</v>
      </c>
      <c r="AX46" s="51">
        <v>135.47999999999999</v>
      </c>
      <c r="AY46" s="51">
        <v>127.98</v>
      </c>
      <c r="AZ46" s="51">
        <v>100.75</v>
      </c>
      <c r="BA46" s="51">
        <v>127.02</v>
      </c>
      <c r="BB46" s="51">
        <v>81.23</v>
      </c>
      <c r="BC46" s="51">
        <v>155.52000000000001</v>
      </c>
      <c r="BD46" s="51">
        <v>303.68</v>
      </c>
      <c r="BE46" s="51">
        <v>983.1</v>
      </c>
      <c r="BF46" s="51">
        <v>639.61</v>
      </c>
      <c r="BG46" s="51">
        <v>857.2</v>
      </c>
      <c r="BH46" s="51">
        <v>286.45</v>
      </c>
      <c r="BI46" s="51">
        <v>178.16</v>
      </c>
      <c r="BJ46" s="51">
        <v>167.34</v>
      </c>
      <c r="BK46" s="51">
        <v>80.75</v>
      </c>
      <c r="BL46" s="51"/>
      <c r="BM46" s="51"/>
      <c r="BN46" s="9"/>
      <c r="BO46" s="62">
        <v>100.75</v>
      </c>
      <c r="BP46" s="62">
        <v>875.72</v>
      </c>
      <c r="BQ46" s="62">
        <f t="shared" si="0"/>
        <v>488.23500000000001</v>
      </c>
      <c r="BR46" s="64" t="str">
        <f t="shared" si="1"/>
        <v>NO</v>
      </c>
      <c r="BS46" s="9" t="e">
        <f t="shared" si="2"/>
        <v>#N/A</v>
      </c>
    </row>
    <row r="47" spans="1:71" x14ac:dyDescent="0.25">
      <c r="A47">
        <v>43</v>
      </c>
      <c r="B47" s="52" t="s">
        <v>1750</v>
      </c>
      <c r="C47" s="48" t="s">
        <v>1750</v>
      </c>
      <c r="D47" s="80">
        <v>191.51</v>
      </c>
      <c r="E47" s="98" t="s">
        <v>4988</v>
      </c>
      <c r="F47" s="84" t="s">
        <v>17</v>
      </c>
      <c r="G47" s="84">
        <v>105515018</v>
      </c>
      <c r="H47" s="87">
        <v>4088372</v>
      </c>
      <c r="I47" s="196">
        <v>4088372</v>
      </c>
      <c r="J47" s="87">
        <v>6345679</v>
      </c>
      <c r="K47" s="47" t="s">
        <v>16</v>
      </c>
      <c r="L47" s="47" t="s">
        <v>1749</v>
      </c>
      <c r="M47" s="38"/>
      <c r="N47" s="38"/>
      <c r="O47" s="50">
        <v>91.88</v>
      </c>
      <c r="P47" s="50">
        <v>390.16</v>
      </c>
      <c r="Q47" s="50">
        <v>176.49</v>
      </c>
      <c r="R47" s="50">
        <v>201.66</v>
      </c>
      <c r="S47" s="50">
        <v>246.82</v>
      </c>
      <c r="T47" s="50">
        <v>182.25</v>
      </c>
      <c r="U47" s="50">
        <v>662.51</v>
      </c>
      <c r="V47" s="51">
        <v>642.74</v>
      </c>
      <c r="W47" s="51">
        <v>728.22</v>
      </c>
      <c r="X47" s="51">
        <v>235.37</v>
      </c>
      <c r="Y47" s="51">
        <v>169.2</v>
      </c>
      <c r="Z47" s="51">
        <v>103.12</v>
      </c>
      <c r="AA47" s="51">
        <v>232.97</v>
      </c>
      <c r="AB47" s="51">
        <v>304.8</v>
      </c>
      <c r="AC47" s="51">
        <v>219.01</v>
      </c>
      <c r="AD47" s="51">
        <v>74.459999999999994</v>
      </c>
      <c r="AE47" s="51">
        <v>118.52</v>
      </c>
      <c r="AF47" s="51">
        <v>191.51</v>
      </c>
      <c r="AG47" s="51">
        <v>399.28</v>
      </c>
      <c r="AH47" s="51">
        <v>493.36</v>
      </c>
      <c r="AI47" s="51">
        <v>377.62</v>
      </c>
      <c r="AJ47" s="51">
        <v>260.74</v>
      </c>
      <c r="AK47" s="51">
        <v>107.76</v>
      </c>
      <c r="AL47" s="51">
        <v>106.54</v>
      </c>
      <c r="AM47" s="51">
        <v>86.1</v>
      </c>
      <c r="AN47" s="51">
        <v>195.69</v>
      </c>
      <c r="AO47" s="51">
        <v>83.47</v>
      </c>
      <c r="AP47" s="135">
        <v>87.01</v>
      </c>
      <c r="AQ47" s="51">
        <v>172.02</v>
      </c>
      <c r="AR47" s="51">
        <v>183.96</v>
      </c>
      <c r="AS47" s="51">
        <v>745.45</v>
      </c>
      <c r="AT47" s="51">
        <v>771.98</v>
      </c>
      <c r="AU47" s="51">
        <v>523.35</v>
      </c>
      <c r="AV47" s="51">
        <v>289.7</v>
      </c>
      <c r="AW47" s="51">
        <v>191.69</v>
      </c>
      <c r="AX47" s="51">
        <v>148.22</v>
      </c>
      <c r="AY47" s="51">
        <v>224.53</v>
      </c>
      <c r="AZ47" s="51">
        <v>310.89999999999998</v>
      </c>
      <c r="BA47" s="51">
        <v>446.43</v>
      </c>
      <c r="BB47" s="51">
        <v>82.39</v>
      </c>
      <c r="BC47" s="51">
        <v>273.44</v>
      </c>
      <c r="BD47" s="51">
        <v>259.79000000000002</v>
      </c>
      <c r="BE47" s="51">
        <v>693.75</v>
      </c>
      <c r="BF47" s="51">
        <v>413.47</v>
      </c>
      <c r="BG47" s="51">
        <v>688.9</v>
      </c>
      <c r="BH47" s="51">
        <v>322.39999999999998</v>
      </c>
      <c r="BI47" s="51">
        <v>190.01</v>
      </c>
      <c r="BJ47" s="51">
        <v>513.4</v>
      </c>
      <c r="BK47" s="51">
        <v>102.26</v>
      </c>
      <c r="BL47" s="51"/>
      <c r="BM47" s="51"/>
      <c r="BN47" s="9"/>
      <c r="BO47" s="62">
        <v>74.459999999999994</v>
      </c>
      <c r="BP47" s="62">
        <v>891.76</v>
      </c>
      <c r="BQ47" s="62">
        <f t="shared" si="0"/>
        <v>483.11</v>
      </c>
      <c r="BR47" s="64" t="str">
        <f t="shared" si="1"/>
        <v>YES</v>
      </c>
      <c r="BS47" s="9" t="e">
        <f t="shared" si="2"/>
        <v>#N/A</v>
      </c>
    </row>
    <row r="48" spans="1:71" x14ac:dyDescent="0.25">
      <c r="A48">
        <v>44</v>
      </c>
      <c r="B48" s="52" t="s">
        <v>1748</v>
      </c>
      <c r="C48" s="48" t="s">
        <v>1748</v>
      </c>
      <c r="D48" s="80">
        <v>81.05</v>
      </c>
      <c r="E48" s="98" t="s">
        <v>4988</v>
      </c>
      <c r="F48" s="84" t="s">
        <v>17</v>
      </c>
      <c r="G48" s="84">
        <v>105515018</v>
      </c>
      <c r="H48" s="87">
        <v>4441939</v>
      </c>
      <c r="I48" s="196">
        <v>4441939</v>
      </c>
      <c r="J48" s="87">
        <v>6301722</v>
      </c>
      <c r="K48" s="47" t="s">
        <v>16</v>
      </c>
      <c r="L48" s="47" t="s">
        <v>1747</v>
      </c>
      <c r="M48" s="38"/>
      <c r="N48" s="38"/>
      <c r="O48" s="50">
        <v>45.48</v>
      </c>
      <c r="P48" s="50">
        <v>204.97</v>
      </c>
      <c r="Q48" s="50">
        <v>147.88</v>
      </c>
      <c r="R48" s="50">
        <v>98.68</v>
      </c>
      <c r="S48" s="50">
        <v>111.04</v>
      </c>
      <c r="T48" s="50">
        <v>94.76</v>
      </c>
      <c r="U48" s="50">
        <v>334.35</v>
      </c>
      <c r="V48" s="51">
        <v>250.79</v>
      </c>
      <c r="W48" s="51">
        <v>376.06</v>
      </c>
      <c r="X48" s="51">
        <v>72.78</v>
      </c>
      <c r="Y48" s="51">
        <v>86.5</v>
      </c>
      <c r="Z48" s="51">
        <v>48.75</v>
      </c>
      <c r="AA48" s="51">
        <v>117.32</v>
      </c>
      <c r="AB48" s="51">
        <v>116.18</v>
      </c>
      <c r="AC48" s="51">
        <v>141.15</v>
      </c>
      <c r="AD48" s="51">
        <v>50.27</v>
      </c>
      <c r="AE48" s="51">
        <v>68.77</v>
      </c>
      <c r="AF48" s="51">
        <v>81.05</v>
      </c>
      <c r="AG48" s="51">
        <v>170.31</v>
      </c>
      <c r="AH48" s="51">
        <v>342.67</v>
      </c>
      <c r="AI48" s="51">
        <v>128.91</v>
      </c>
      <c r="AJ48" s="51">
        <v>96.02</v>
      </c>
      <c r="AK48" s="51">
        <v>51.59</v>
      </c>
      <c r="AL48" s="51">
        <v>36.950000000000003</v>
      </c>
      <c r="AM48" s="51">
        <v>45.77</v>
      </c>
      <c r="AN48" s="51">
        <v>115.27</v>
      </c>
      <c r="AO48" s="51">
        <v>28.75</v>
      </c>
      <c r="AP48" s="135">
        <v>47.17</v>
      </c>
      <c r="AQ48" s="51">
        <v>111.92</v>
      </c>
      <c r="AR48" s="51">
        <v>99.54</v>
      </c>
      <c r="AS48" s="51">
        <v>424.32</v>
      </c>
      <c r="AT48" s="51">
        <v>413.35</v>
      </c>
      <c r="AU48" s="51">
        <v>245.7</v>
      </c>
      <c r="AV48" s="51">
        <v>149.01</v>
      </c>
      <c r="AW48" s="51">
        <v>133.37</v>
      </c>
      <c r="AX48" s="51">
        <v>61.44</v>
      </c>
      <c r="AY48" s="51">
        <v>50.96</v>
      </c>
      <c r="AZ48" s="51">
        <v>79.819999999999993</v>
      </c>
      <c r="BA48" s="51">
        <v>70.31</v>
      </c>
      <c r="BB48" s="51">
        <v>49.86</v>
      </c>
      <c r="BC48" s="51">
        <v>86.19</v>
      </c>
      <c r="BD48" s="51">
        <v>64.400000000000006</v>
      </c>
      <c r="BE48" s="51">
        <v>319.77999999999997</v>
      </c>
      <c r="BF48" s="51">
        <v>71.77</v>
      </c>
      <c r="BG48" s="51">
        <v>327.94</v>
      </c>
      <c r="BH48" s="51">
        <v>105.91</v>
      </c>
      <c r="BI48" s="51">
        <v>62.95</v>
      </c>
      <c r="BJ48" s="51">
        <v>127.81</v>
      </c>
      <c r="BK48" s="51">
        <v>46.94</v>
      </c>
      <c r="BL48" s="51">
        <v>52.75</v>
      </c>
      <c r="BM48" s="51"/>
      <c r="BN48" s="9"/>
      <c r="BO48" s="62">
        <v>36.950000000000003</v>
      </c>
      <c r="BP48" s="62">
        <v>482.62</v>
      </c>
      <c r="BQ48" s="62">
        <f t="shared" si="0"/>
        <v>259.78500000000003</v>
      </c>
      <c r="BR48" s="64" t="str">
        <f t="shared" si="1"/>
        <v>YES</v>
      </c>
      <c r="BS48" s="9" t="e">
        <f t="shared" si="2"/>
        <v>#N/A</v>
      </c>
    </row>
    <row r="49" spans="1:71" x14ac:dyDescent="0.25">
      <c r="A49">
        <v>45</v>
      </c>
      <c r="B49" s="52" t="s">
        <v>1746</v>
      </c>
      <c r="C49" s="48" t="s">
        <v>1746</v>
      </c>
      <c r="D49" s="80">
        <v>123.06</v>
      </c>
      <c r="E49" s="98" t="s">
        <v>4988</v>
      </c>
      <c r="F49" s="84" t="s">
        <v>17</v>
      </c>
      <c r="G49" s="84">
        <v>105515018</v>
      </c>
      <c r="H49" s="87">
        <v>4274573</v>
      </c>
      <c r="I49" s="196">
        <v>4274573</v>
      </c>
      <c r="J49" s="87">
        <v>6191994</v>
      </c>
      <c r="K49" s="47" t="s">
        <v>16</v>
      </c>
      <c r="L49" s="47" t="s">
        <v>1745</v>
      </c>
      <c r="M49" s="38"/>
      <c r="N49" s="38"/>
      <c r="O49" s="50">
        <v>119.81</v>
      </c>
      <c r="P49" s="50">
        <v>135.28</v>
      </c>
      <c r="Q49" s="50">
        <v>90.04</v>
      </c>
      <c r="R49" s="50">
        <v>135.4</v>
      </c>
      <c r="S49" s="50">
        <v>159.53</v>
      </c>
      <c r="T49" s="50">
        <v>164.85</v>
      </c>
      <c r="U49" s="50">
        <v>353.91</v>
      </c>
      <c r="V49" s="51">
        <v>243.18</v>
      </c>
      <c r="W49" s="51">
        <v>287.86</v>
      </c>
      <c r="X49" s="51">
        <v>90.67</v>
      </c>
      <c r="Y49" s="51">
        <v>124.75</v>
      </c>
      <c r="Z49" s="51">
        <v>72.650000000000006</v>
      </c>
      <c r="AA49" s="51">
        <v>69.38</v>
      </c>
      <c r="AB49" s="51">
        <v>50.64</v>
      </c>
      <c r="AC49" s="51">
        <v>84.2</v>
      </c>
      <c r="AD49" s="51">
        <v>57.91</v>
      </c>
      <c r="AE49" s="51">
        <v>90.7</v>
      </c>
      <c r="AF49" s="51">
        <v>123.06</v>
      </c>
      <c r="AG49" s="51">
        <v>285.43</v>
      </c>
      <c r="AH49" s="51">
        <v>237.12</v>
      </c>
      <c r="AI49" s="51">
        <v>153.80000000000001</v>
      </c>
      <c r="AJ49" s="51">
        <v>130.53</v>
      </c>
      <c r="AK49" s="51">
        <v>104.19</v>
      </c>
      <c r="AL49" s="51">
        <v>64.37</v>
      </c>
      <c r="AM49" s="51">
        <v>74.84</v>
      </c>
      <c r="AN49" s="51">
        <v>58.29</v>
      </c>
      <c r="AO49" s="51">
        <v>59.76</v>
      </c>
      <c r="AP49" s="135">
        <v>75.540000000000006</v>
      </c>
      <c r="AQ49" s="51">
        <v>103.31</v>
      </c>
      <c r="AR49" s="51">
        <v>79.45</v>
      </c>
      <c r="AS49" s="51">
        <v>308.69</v>
      </c>
      <c r="AT49" s="51">
        <v>357.59</v>
      </c>
      <c r="AU49" s="51">
        <v>183.49</v>
      </c>
      <c r="AV49" s="51">
        <v>185.48</v>
      </c>
      <c r="AW49" s="51">
        <v>142.69999999999999</v>
      </c>
      <c r="AX49" s="51">
        <v>94.38</v>
      </c>
      <c r="AY49" s="51">
        <v>70.62</v>
      </c>
      <c r="AZ49" s="51">
        <v>88.37</v>
      </c>
      <c r="BA49" s="51">
        <v>138.18</v>
      </c>
      <c r="BB49" s="51">
        <v>85.28</v>
      </c>
      <c r="BC49" s="51">
        <v>122.77</v>
      </c>
      <c r="BD49" s="51">
        <v>143.9</v>
      </c>
      <c r="BE49" s="51">
        <v>335.02</v>
      </c>
      <c r="BF49" s="51">
        <v>104.39</v>
      </c>
      <c r="BG49" s="51">
        <v>187.44</v>
      </c>
      <c r="BH49" s="51">
        <v>108.33</v>
      </c>
      <c r="BI49" s="51">
        <v>79.05</v>
      </c>
      <c r="BJ49" s="51">
        <v>75.84</v>
      </c>
      <c r="BK49" s="51">
        <v>50.06</v>
      </c>
      <c r="BL49" s="51">
        <v>59.56</v>
      </c>
      <c r="BM49" s="51"/>
      <c r="BN49" s="9"/>
      <c r="BO49" s="62">
        <v>50.64</v>
      </c>
      <c r="BP49" s="62">
        <v>367.01</v>
      </c>
      <c r="BQ49" s="62">
        <f t="shared" si="0"/>
        <v>208.82499999999999</v>
      </c>
      <c r="BR49" s="64" t="str">
        <f t="shared" si="1"/>
        <v>NO</v>
      </c>
      <c r="BS49" s="9" t="e">
        <f t="shared" si="2"/>
        <v>#N/A</v>
      </c>
    </row>
    <row r="50" spans="1:71" x14ac:dyDescent="0.25">
      <c r="A50">
        <v>46</v>
      </c>
      <c r="B50" s="52" t="s">
        <v>1744</v>
      </c>
      <c r="C50" s="48" t="s">
        <v>1744</v>
      </c>
      <c r="D50" s="80">
        <v>346.42</v>
      </c>
      <c r="E50" s="98" t="s">
        <v>2186</v>
      </c>
      <c r="F50" s="84" t="s">
        <v>17</v>
      </c>
      <c r="G50" s="84">
        <v>105515018</v>
      </c>
      <c r="H50" s="87">
        <v>4383013</v>
      </c>
      <c r="I50" s="196">
        <v>4383013</v>
      </c>
      <c r="J50" s="87">
        <v>4383013</v>
      </c>
      <c r="K50" s="47" t="s">
        <v>16</v>
      </c>
      <c r="L50" s="47" t="s">
        <v>1743</v>
      </c>
      <c r="M50" s="38"/>
      <c r="N50" s="38"/>
      <c r="O50" s="50">
        <v>287.94</v>
      </c>
      <c r="P50" s="50">
        <v>285.97000000000003</v>
      </c>
      <c r="Q50" s="50">
        <v>280.82</v>
      </c>
      <c r="R50" s="50">
        <v>274.24</v>
      </c>
      <c r="S50" s="50">
        <v>336.95</v>
      </c>
      <c r="T50" s="50">
        <v>315.85000000000002</v>
      </c>
      <c r="U50" s="50">
        <v>382.71</v>
      </c>
      <c r="V50" s="51">
        <v>392.06</v>
      </c>
      <c r="W50" s="51">
        <v>487.79</v>
      </c>
      <c r="X50" s="51">
        <v>398.44</v>
      </c>
      <c r="Y50" s="51">
        <v>344.62</v>
      </c>
      <c r="Z50" s="51">
        <v>287.32</v>
      </c>
      <c r="AA50" s="51">
        <v>340.75</v>
      </c>
      <c r="AB50" s="51">
        <v>267.45</v>
      </c>
      <c r="AC50" s="51">
        <v>323.19</v>
      </c>
      <c r="AD50" s="51">
        <v>297.64</v>
      </c>
      <c r="AE50" s="51">
        <v>340.45</v>
      </c>
      <c r="AF50" s="51">
        <v>346.42</v>
      </c>
      <c r="AG50" s="51">
        <v>476.75</v>
      </c>
      <c r="AH50" s="51">
        <v>486.94</v>
      </c>
      <c r="AI50" s="51">
        <v>374.77</v>
      </c>
      <c r="AJ50" s="51">
        <v>225.23</v>
      </c>
      <c r="AK50" s="51">
        <v>352.65</v>
      </c>
      <c r="AL50" s="51">
        <v>349.15</v>
      </c>
      <c r="AM50" s="51">
        <v>264.16000000000003</v>
      </c>
      <c r="AN50" s="51">
        <v>321.39999999999998</v>
      </c>
      <c r="AO50" s="51">
        <v>319.42</v>
      </c>
      <c r="AP50" s="135">
        <v>314.83999999999997</v>
      </c>
      <c r="AQ50" s="51">
        <v>291.87</v>
      </c>
      <c r="AR50" s="51">
        <v>249.96</v>
      </c>
      <c r="AS50" s="51">
        <v>473.42</v>
      </c>
      <c r="AT50" s="51">
        <v>484.8</v>
      </c>
      <c r="AU50" s="51">
        <v>515.74</v>
      </c>
      <c r="AV50" s="51">
        <v>477.98</v>
      </c>
      <c r="AW50" s="51">
        <v>399.02</v>
      </c>
      <c r="AX50" s="51">
        <v>390.97</v>
      </c>
      <c r="AY50" s="51">
        <v>299.91000000000003</v>
      </c>
      <c r="AZ50" s="51">
        <v>354.95</v>
      </c>
      <c r="BA50" s="51">
        <v>320.52999999999997</v>
      </c>
      <c r="BB50" s="51">
        <v>363.78</v>
      </c>
      <c r="BC50" s="51">
        <v>372.79</v>
      </c>
      <c r="BD50" s="51">
        <v>446.04</v>
      </c>
      <c r="BE50" s="51">
        <v>515.85</v>
      </c>
      <c r="BF50" s="51">
        <v>498.04</v>
      </c>
      <c r="BG50" s="51">
        <v>498.34</v>
      </c>
      <c r="BH50" s="51">
        <v>441.96</v>
      </c>
      <c r="BI50" s="51">
        <v>379.41</v>
      </c>
      <c r="BJ50" s="51">
        <v>413.95</v>
      </c>
      <c r="BK50" s="51">
        <v>319.19</v>
      </c>
      <c r="BL50" s="51">
        <v>366.99</v>
      </c>
      <c r="BM50" s="51"/>
      <c r="BN50" s="9"/>
      <c r="BO50" s="62">
        <v>45.68</v>
      </c>
      <c r="BP50" s="62">
        <v>487.79</v>
      </c>
      <c r="BQ50" s="62">
        <f t="shared" si="0"/>
        <v>266.73500000000001</v>
      </c>
      <c r="BR50" s="64" t="str">
        <f t="shared" si="1"/>
        <v>YES</v>
      </c>
      <c r="BS50" s="9" t="e">
        <f t="shared" si="2"/>
        <v>#N/A</v>
      </c>
    </row>
    <row r="51" spans="1:71" x14ac:dyDescent="0.25">
      <c r="A51">
        <v>47</v>
      </c>
      <c r="B51" s="52" t="s">
        <v>1742</v>
      </c>
      <c r="C51" s="48" t="s">
        <v>1742</v>
      </c>
      <c r="D51" s="80">
        <v>24.75</v>
      </c>
      <c r="E51" s="98" t="s">
        <v>4988</v>
      </c>
      <c r="F51" s="84" t="s">
        <v>17</v>
      </c>
      <c r="G51" s="84">
        <v>105515018</v>
      </c>
      <c r="H51" s="87" t="s">
        <v>1948</v>
      </c>
      <c r="I51" s="196" t="s">
        <v>1948</v>
      </c>
      <c r="J51" s="87">
        <v>6301721</v>
      </c>
      <c r="K51" s="47" t="s">
        <v>16</v>
      </c>
      <c r="L51" s="47" t="s">
        <v>1741</v>
      </c>
      <c r="M51" s="38"/>
      <c r="N51" s="38"/>
      <c r="O51" s="50">
        <v>42</v>
      </c>
      <c r="P51" s="50">
        <v>27.38</v>
      </c>
      <c r="Q51" s="50">
        <v>65.349999999999994</v>
      </c>
      <c r="R51" s="50">
        <v>39.31</v>
      </c>
      <c r="S51" s="50">
        <v>115.3</v>
      </c>
      <c r="T51" s="50">
        <v>79.510000000000005</v>
      </c>
      <c r="U51" s="50">
        <v>121.68</v>
      </c>
      <c r="V51" s="51">
        <v>105.36</v>
      </c>
      <c r="W51" s="51">
        <v>46.65</v>
      </c>
      <c r="X51" s="51">
        <v>33.159999999999997</v>
      </c>
      <c r="Y51" s="51">
        <v>28.25</v>
      </c>
      <c r="Z51" s="51">
        <v>51.23</v>
      </c>
      <c r="AA51" s="51">
        <v>67.12</v>
      </c>
      <c r="AB51" s="51">
        <v>71.84</v>
      </c>
      <c r="AC51" s="51">
        <v>86.19</v>
      </c>
      <c r="AD51" s="51">
        <v>41.79</v>
      </c>
      <c r="AE51" s="51">
        <v>24.75</v>
      </c>
      <c r="AF51" s="51">
        <v>24.75</v>
      </c>
      <c r="AG51" s="51">
        <v>32.799999999999997</v>
      </c>
      <c r="AH51" s="51">
        <v>35.479999999999997</v>
      </c>
      <c r="AI51" s="51">
        <v>51.32</v>
      </c>
      <c r="AJ51" s="51">
        <v>35.770000000000003</v>
      </c>
      <c r="AK51" s="51">
        <v>37.25</v>
      </c>
      <c r="AL51" s="51">
        <v>27.93</v>
      </c>
      <c r="AM51" s="51">
        <v>24.75</v>
      </c>
      <c r="AN51" s="51">
        <v>46.76</v>
      </c>
      <c r="AO51" s="51">
        <v>24.75</v>
      </c>
      <c r="AP51" s="135">
        <v>24.75</v>
      </c>
      <c r="AQ51" s="51">
        <v>24.75</v>
      </c>
      <c r="AR51" s="51">
        <v>24.75</v>
      </c>
      <c r="AS51" s="51">
        <v>116.62</v>
      </c>
      <c r="AT51" s="51">
        <v>32.18</v>
      </c>
      <c r="AU51" s="51">
        <v>26.61</v>
      </c>
      <c r="AV51" s="51">
        <v>26.92</v>
      </c>
      <c r="AW51" s="51">
        <v>47.09</v>
      </c>
      <c r="AX51" s="51">
        <v>38.450000000000003</v>
      </c>
      <c r="AY51" s="51">
        <v>58.98</v>
      </c>
      <c r="AZ51" s="51">
        <v>65.7</v>
      </c>
      <c r="BA51" s="51">
        <v>86.28</v>
      </c>
      <c r="BB51" s="51">
        <v>53.34</v>
      </c>
      <c r="BC51" s="51">
        <v>68.91</v>
      </c>
      <c r="BD51" s="51">
        <v>24.75</v>
      </c>
      <c r="BE51" s="51">
        <v>42.6</v>
      </c>
      <c r="BF51" s="51">
        <v>26.26</v>
      </c>
      <c r="BG51" s="51">
        <v>29.98</v>
      </c>
      <c r="BH51" s="51">
        <v>28.75</v>
      </c>
      <c r="BI51" s="51">
        <v>40.75</v>
      </c>
      <c r="BJ51" s="51">
        <v>160.72999999999999</v>
      </c>
      <c r="BK51" s="51">
        <v>53.75</v>
      </c>
      <c r="BL51" s="51">
        <v>37.21</v>
      </c>
      <c r="BM51" s="51"/>
      <c r="BN51" s="9"/>
      <c r="BO51" s="62">
        <v>17.55</v>
      </c>
      <c r="BP51" s="62">
        <v>121.68</v>
      </c>
      <c r="BQ51" s="62">
        <f t="shared" si="0"/>
        <v>69.615000000000009</v>
      </c>
      <c r="BR51" s="64" t="str">
        <f t="shared" si="1"/>
        <v>YES</v>
      </c>
      <c r="BS51" s="9" t="e">
        <f t="shared" si="2"/>
        <v>#N/A</v>
      </c>
    </row>
    <row r="52" spans="1:71" x14ac:dyDescent="0.25">
      <c r="A52">
        <v>48</v>
      </c>
      <c r="B52" s="52" t="s">
        <v>1740</v>
      </c>
      <c r="C52" s="48" t="s">
        <v>1740</v>
      </c>
      <c r="D52" s="80">
        <v>41.52</v>
      </c>
      <c r="E52" s="98" t="s">
        <v>4988</v>
      </c>
      <c r="F52" s="84" t="s">
        <v>17</v>
      </c>
      <c r="G52" s="84">
        <v>105515018</v>
      </c>
      <c r="H52" s="87">
        <v>4583501</v>
      </c>
      <c r="I52" s="196">
        <v>4583501</v>
      </c>
      <c r="J52" s="87">
        <v>6301646</v>
      </c>
      <c r="K52" s="47" t="s">
        <v>16</v>
      </c>
      <c r="L52" s="47" t="s">
        <v>1739</v>
      </c>
      <c r="M52" s="38"/>
      <c r="N52" s="38"/>
      <c r="O52" s="50">
        <v>25.72</v>
      </c>
      <c r="P52" s="50">
        <v>48.73</v>
      </c>
      <c r="Q52" s="50">
        <v>44.66</v>
      </c>
      <c r="R52" s="50">
        <v>51.06</v>
      </c>
      <c r="S52" s="50">
        <v>64.38</v>
      </c>
      <c r="T52" s="50">
        <v>65.98</v>
      </c>
      <c r="U52" s="50">
        <v>139.81</v>
      </c>
      <c r="V52" s="51">
        <v>43.65</v>
      </c>
      <c r="W52" s="51">
        <v>59.16</v>
      </c>
      <c r="X52" s="51">
        <v>21.27</v>
      </c>
      <c r="Y52" s="51">
        <v>44.75</v>
      </c>
      <c r="Z52" s="51">
        <v>45.93</v>
      </c>
      <c r="AA52" s="51">
        <v>94.26</v>
      </c>
      <c r="AB52" s="51">
        <v>72.25</v>
      </c>
      <c r="AC52" s="51">
        <v>32.75</v>
      </c>
      <c r="AD52" s="51">
        <v>32.75</v>
      </c>
      <c r="AE52" s="51">
        <v>74.95</v>
      </c>
      <c r="AF52" s="51">
        <v>41.52</v>
      </c>
      <c r="AG52" s="51">
        <v>92.64</v>
      </c>
      <c r="AH52" s="51">
        <v>61.63</v>
      </c>
      <c r="AI52" s="51">
        <v>33.75</v>
      </c>
      <c r="AJ52" s="51">
        <v>20.41</v>
      </c>
      <c r="AK52" s="51">
        <v>24.75</v>
      </c>
      <c r="AL52" s="51">
        <v>24.75</v>
      </c>
      <c r="AM52" s="51">
        <v>24.75</v>
      </c>
      <c r="AN52" s="51">
        <v>48.77</v>
      </c>
      <c r="AO52" s="51">
        <v>44.75</v>
      </c>
      <c r="AP52" s="135">
        <v>30.51</v>
      </c>
      <c r="AQ52" s="51">
        <v>44.75</v>
      </c>
      <c r="AR52" s="51">
        <v>40.75</v>
      </c>
      <c r="AS52" s="51">
        <v>65.3</v>
      </c>
      <c r="AT52" s="51">
        <v>52.03</v>
      </c>
      <c r="AU52" s="51">
        <v>53.18</v>
      </c>
      <c r="AV52" s="51">
        <v>43.23</v>
      </c>
      <c r="AW52" s="51">
        <v>30.95</v>
      </c>
      <c r="AX52" s="51">
        <v>36.75</v>
      </c>
      <c r="AY52" s="51">
        <v>28.75</v>
      </c>
      <c r="AZ52" s="51">
        <v>35.549999999999997</v>
      </c>
      <c r="BA52" s="51">
        <v>50.15</v>
      </c>
      <c r="BB52" s="51">
        <v>45.75</v>
      </c>
      <c r="BC52" s="51">
        <v>105.63</v>
      </c>
      <c r="BD52" s="51">
        <v>28.75</v>
      </c>
      <c r="BE52" s="51">
        <v>72.650000000000006</v>
      </c>
      <c r="BF52" s="51">
        <v>37.08</v>
      </c>
      <c r="BG52" s="51">
        <v>31.28</v>
      </c>
      <c r="BH52" s="51">
        <v>26.07</v>
      </c>
      <c r="BI52" s="51">
        <v>33.35</v>
      </c>
      <c r="BJ52" s="51">
        <v>29.68</v>
      </c>
      <c r="BK52" s="51">
        <v>54.52</v>
      </c>
      <c r="BL52" s="51">
        <v>63.75</v>
      </c>
      <c r="BM52" s="51"/>
      <c r="BN52" s="9"/>
      <c r="BO52" s="62">
        <v>18.420000000000002</v>
      </c>
      <c r="BP52" s="62">
        <v>235.39</v>
      </c>
      <c r="BQ52" s="62">
        <f t="shared" si="0"/>
        <v>126.905</v>
      </c>
      <c r="BR52" s="64" t="str">
        <f t="shared" si="1"/>
        <v>YES</v>
      </c>
      <c r="BS52" s="9" t="e">
        <f t="shared" si="2"/>
        <v>#N/A</v>
      </c>
    </row>
    <row r="53" spans="1:71" x14ac:dyDescent="0.25">
      <c r="A53">
        <v>49</v>
      </c>
      <c r="B53" s="52" t="s">
        <v>1738</v>
      </c>
      <c r="C53" s="48" t="s">
        <v>1738</v>
      </c>
      <c r="D53" s="80">
        <v>24.75</v>
      </c>
      <c r="E53" s="98" t="s">
        <v>4988</v>
      </c>
      <c r="F53" s="84" t="s">
        <v>17</v>
      </c>
      <c r="G53" s="84">
        <v>105515018</v>
      </c>
      <c r="H53" s="87">
        <v>4336056</v>
      </c>
      <c r="I53" s="196">
        <v>4336056</v>
      </c>
      <c r="J53" s="87">
        <v>6301647</v>
      </c>
      <c r="K53" s="47" t="s">
        <v>16</v>
      </c>
      <c r="L53" s="47" t="s">
        <v>1737</v>
      </c>
      <c r="M53" s="38"/>
      <c r="N53" s="38"/>
      <c r="O53" s="50">
        <v>24.75</v>
      </c>
      <c r="P53" s="50">
        <v>40.21</v>
      </c>
      <c r="Q53" s="50">
        <v>24.14</v>
      </c>
      <c r="R53" s="50">
        <v>35.97</v>
      </c>
      <c r="S53" s="50">
        <v>69.040000000000006</v>
      </c>
      <c r="T53" s="50">
        <v>24.15</v>
      </c>
      <c r="U53" s="50">
        <v>151.85</v>
      </c>
      <c r="V53" s="51">
        <v>32.75</v>
      </c>
      <c r="W53" s="51">
        <v>39.74</v>
      </c>
      <c r="X53" s="51">
        <v>28.1</v>
      </c>
      <c r="Y53" s="51">
        <v>24.75</v>
      </c>
      <c r="Z53" s="51">
        <v>32.75</v>
      </c>
      <c r="AA53" s="51">
        <v>45.91</v>
      </c>
      <c r="AB53" s="51">
        <v>24.75</v>
      </c>
      <c r="AC53" s="51">
        <v>24.75</v>
      </c>
      <c r="AD53" s="51">
        <v>24.75</v>
      </c>
      <c r="AE53" s="51">
        <v>33.68</v>
      </c>
      <c r="AF53" s="51">
        <v>24.75</v>
      </c>
      <c r="AG53" s="51">
        <v>28.75</v>
      </c>
      <c r="AH53" s="51">
        <v>19.41</v>
      </c>
      <c r="AI53" s="51">
        <v>24.75</v>
      </c>
      <c r="AJ53" s="51">
        <v>25.15</v>
      </c>
      <c r="AK53" s="51">
        <v>20.75</v>
      </c>
      <c r="AL53" s="51">
        <v>24.75</v>
      </c>
      <c r="AM53" s="51">
        <v>20.75</v>
      </c>
      <c r="AN53" s="51">
        <v>51.81</v>
      </c>
      <c r="AO53" s="51">
        <v>46.77</v>
      </c>
      <c r="AP53" s="135">
        <v>32.619999999999997</v>
      </c>
      <c r="AQ53" s="51">
        <v>30.72</v>
      </c>
      <c r="AR53" s="51">
        <v>23.01</v>
      </c>
      <c r="AS53" s="51">
        <v>139.19</v>
      </c>
      <c r="AT53" s="51">
        <v>62.85</v>
      </c>
      <c r="AU53" s="51">
        <v>39.03</v>
      </c>
      <c r="AV53" s="51">
        <v>11.8</v>
      </c>
      <c r="AW53" s="51">
        <v>32.75</v>
      </c>
      <c r="AX53" s="51">
        <v>28.46</v>
      </c>
      <c r="AY53" s="51">
        <v>66.98</v>
      </c>
      <c r="AZ53" s="51">
        <v>74.53</v>
      </c>
      <c r="BA53" s="51">
        <v>49.72</v>
      </c>
      <c r="BB53" s="51">
        <v>32.75</v>
      </c>
      <c r="BC53" s="51">
        <v>28.75</v>
      </c>
      <c r="BD53" s="51">
        <v>24.75</v>
      </c>
      <c r="BE53" s="51">
        <v>30.63</v>
      </c>
      <c r="BF53" s="51">
        <v>18.48</v>
      </c>
      <c r="BG53" s="51">
        <v>34.86</v>
      </c>
      <c r="BH53" s="51">
        <v>39.85</v>
      </c>
      <c r="BI53" s="51">
        <v>24.75</v>
      </c>
      <c r="BJ53" s="51">
        <v>89.05</v>
      </c>
      <c r="BK53" s="51">
        <v>39.35</v>
      </c>
      <c r="BL53" s="51">
        <v>24.75</v>
      </c>
      <c r="BM53" s="51"/>
      <c r="BN53" s="9"/>
      <c r="BO53" s="62">
        <v>12.75</v>
      </c>
      <c r="BP53" s="62">
        <v>151.85</v>
      </c>
      <c r="BQ53" s="62">
        <f t="shared" si="0"/>
        <v>82.3</v>
      </c>
      <c r="BR53" s="64" t="str">
        <f t="shared" si="1"/>
        <v>YES</v>
      </c>
      <c r="BS53" s="9" t="e">
        <f t="shared" si="2"/>
        <v>#N/A</v>
      </c>
    </row>
    <row r="54" spans="1:71" x14ac:dyDescent="0.25">
      <c r="A54">
        <v>50</v>
      </c>
      <c r="B54" s="52" t="s">
        <v>1736</v>
      </c>
      <c r="C54" s="48" t="s">
        <v>1736</v>
      </c>
      <c r="D54" s="80">
        <v>106.13</v>
      </c>
      <c r="E54" s="98" t="s">
        <v>4988</v>
      </c>
      <c r="F54" s="84" t="s">
        <v>17</v>
      </c>
      <c r="G54" s="84">
        <v>105515018</v>
      </c>
      <c r="H54" s="87">
        <v>4441938</v>
      </c>
      <c r="I54" s="196">
        <v>4441938</v>
      </c>
      <c r="J54" s="87">
        <v>6301645</v>
      </c>
      <c r="K54" s="47" t="s">
        <v>16</v>
      </c>
      <c r="L54" s="47" t="s">
        <v>1735</v>
      </c>
      <c r="M54" s="38"/>
      <c r="N54" s="38"/>
      <c r="O54" s="50">
        <v>77.87</v>
      </c>
      <c r="P54" s="50">
        <v>72.75</v>
      </c>
      <c r="Q54" s="50">
        <v>101.9</v>
      </c>
      <c r="R54" s="50">
        <v>217.27</v>
      </c>
      <c r="S54" s="50">
        <v>138.63999999999999</v>
      </c>
      <c r="T54" s="50">
        <v>187.85</v>
      </c>
      <c r="U54" s="50">
        <v>277.73</v>
      </c>
      <c r="V54" s="51">
        <v>243.86</v>
      </c>
      <c r="W54" s="51">
        <v>275.7</v>
      </c>
      <c r="X54" s="51">
        <v>159.33000000000001</v>
      </c>
      <c r="Y54" s="51">
        <v>95.54</v>
      </c>
      <c r="Z54" s="51">
        <v>58.2</v>
      </c>
      <c r="AA54" s="51">
        <v>52.75</v>
      </c>
      <c r="AB54" s="51">
        <v>123.19</v>
      </c>
      <c r="AC54" s="51">
        <v>145.91</v>
      </c>
      <c r="AD54" s="51">
        <v>138.75</v>
      </c>
      <c r="AE54" s="51">
        <v>117.89</v>
      </c>
      <c r="AF54" s="51">
        <v>106.13</v>
      </c>
      <c r="AG54" s="51">
        <v>100.81</v>
      </c>
      <c r="AH54" s="51">
        <v>118.09</v>
      </c>
      <c r="AI54" s="51">
        <v>98.55</v>
      </c>
      <c r="AJ54" s="51">
        <v>74.02</v>
      </c>
      <c r="AK54" s="51">
        <v>89.25</v>
      </c>
      <c r="AL54" s="51">
        <v>100.72</v>
      </c>
      <c r="AM54" s="51">
        <v>111.05</v>
      </c>
      <c r="AN54" s="51">
        <v>160.75</v>
      </c>
      <c r="AO54" s="51">
        <v>108.57</v>
      </c>
      <c r="AP54" s="135">
        <v>154.28</v>
      </c>
      <c r="AQ54" s="51">
        <v>134.26</v>
      </c>
      <c r="AR54" s="51">
        <v>72.709999999999994</v>
      </c>
      <c r="AS54" s="51">
        <v>189.17</v>
      </c>
      <c r="AT54" s="51">
        <v>125.81</v>
      </c>
      <c r="AU54" s="51">
        <v>177.61</v>
      </c>
      <c r="AV54" s="51">
        <v>36.75</v>
      </c>
      <c r="AW54" s="51">
        <v>52.75</v>
      </c>
      <c r="AX54" s="51">
        <v>54.75</v>
      </c>
      <c r="AY54" s="51">
        <v>94.25</v>
      </c>
      <c r="AZ54" s="51">
        <v>79.39</v>
      </c>
      <c r="BA54" s="51">
        <v>171.2</v>
      </c>
      <c r="BB54" s="51">
        <v>67.47</v>
      </c>
      <c r="BC54" s="51">
        <v>52.75</v>
      </c>
      <c r="BD54" s="51">
        <v>52.75</v>
      </c>
      <c r="BE54" s="51">
        <v>192.57</v>
      </c>
      <c r="BF54" s="51">
        <v>67.569999999999993</v>
      </c>
      <c r="BG54" s="51">
        <v>171.44</v>
      </c>
      <c r="BH54" s="51">
        <v>84.08</v>
      </c>
      <c r="BI54" s="51">
        <v>89.57</v>
      </c>
      <c r="BJ54" s="51">
        <v>217.47</v>
      </c>
      <c r="BK54" s="51">
        <v>109.81</v>
      </c>
      <c r="BL54" s="51">
        <v>137.04</v>
      </c>
      <c r="BM54" s="51"/>
      <c r="BN54" s="9"/>
      <c r="BO54" s="62">
        <v>52.75</v>
      </c>
      <c r="BP54" s="62">
        <v>480.32</v>
      </c>
      <c r="BQ54" s="62">
        <f t="shared" si="0"/>
        <v>266.53499999999997</v>
      </c>
      <c r="BR54" s="64" t="str">
        <f t="shared" si="1"/>
        <v>YES</v>
      </c>
      <c r="BS54" s="9" t="e">
        <f t="shared" si="2"/>
        <v>#N/A</v>
      </c>
    </row>
    <row r="55" spans="1:71" x14ac:dyDescent="0.25">
      <c r="A55">
        <v>51</v>
      </c>
      <c r="B55" s="52" t="s">
        <v>1734</v>
      </c>
      <c r="C55" s="48" t="s">
        <v>1734</v>
      </c>
      <c r="D55" s="80">
        <v>72.58</v>
      </c>
      <c r="E55" s="98" t="s">
        <v>2186</v>
      </c>
      <c r="F55" s="84" t="s">
        <v>17</v>
      </c>
      <c r="G55" s="84">
        <v>105515018</v>
      </c>
      <c r="H55" s="87">
        <v>4028035</v>
      </c>
      <c r="I55" s="196">
        <v>4028035</v>
      </c>
      <c r="J55" s="87">
        <v>4028035</v>
      </c>
      <c r="K55" s="47" t="s">
        <v>16</v>
      </c>
      <c r="L55" s="47" t="s">
        <v>1733</v>
      </c>
      <c r="M55" s="38"/>
      <c r="N55" s="38"/>
      <c r="O55" s="50">
        <v>57.01</v>
      </c>
      <c r="P55" s="50">
        <v>40.39</v>
      </c>
      <c r="Q55" s="50">
        <v>53.53</v>
      </c>
      <c r="R55" s="50">
        <v>58.76</v>
      </c>
      <c r="S55" s="50">
        <v>124.25</v>
      </c>
      <c r="T55" s="50">
        <v>176.89</v>
      </c>
      <c r="U55" s="50">
        <v>204.3</v>
      </c>
      <c r="V55" s="51">
        <v>78.680000000000007</v>
      </c>
      <c r="W55" s="51">
        <v>290.02</v>
      </c>
      <c r="X55" s="51">
        <v>105.63</v>
      </c>
      <c r="Y55" s="51">
        <v>25.86</v>
      </c>
      <c r="Z55" s="51">
        <v>19.91</v>
      </c>
      <c r="AA55" s="51">
        <v>26.26</v>
      </c>
      <c r="AB55" s="51">
        <v>19.73</v>
      </c>
      <c r="AC55" s="51">
        <v>25.93</v>
      </c>
      <c r="AD55" s="51">
        <v>37.06</v>
      </c>
      <c r="AE55" s="51">
        <v>58.97</v>
      </c>
      <c r="AF55" s="51">
        <v>72.58</v>
      </c>
      <c r="AG55" s="51">
        <v>149</v>
      </c>
      <c r="AH55" s="51">
        <v>209.36</v>
      </c>
      <c r="AI55" s="51">
        <v>171.37</v>
      </c>
      <c r="AJ55" s="51">
        <v>168.82</v>
      </c>
      <c r="AK55" s="51">
        <v>87.19</v>
      </c>
      <c r="AL55" s="51">
        <v>43.28</v>
      </c>
      <c r="AM55" s="51">
        <v>100.09</v>
      </c>
      <c r="AN55" s="51">
        <v>198.53</v>
      </c>
      <c r="AO55" s="51">
        <v>135.1</v>
      </c>
      <c r="AP55" s="135">
        <v>95.39</v>
      </c>
      <c r="AQ55" s="51">
        <v>20.96</v>
      </c>
      <c r="AR55" s="51">
        <v>38.86</v>
      </c>
      <c r="AS55" s="51">
        <v>39.21</v>
      </c>
      <c r="AT55" s="51">
        <v>182.61</v>
      </c>
      <c r="AU55" s="51">
        <v>83.34</v>
      </c>
      <c r="AV55" s="51">
        <v>211.1</v>
      </c>
      <c r="AW55" s="51">
        <v>193.44</v>
      </c>
      <c r="AX55" s="51">
        <v>208.27</v>
      </c>
      <c r="AY55" s="51">
        <v>63.34</v>
      </c>
      <c r="AZ55" s="51">
        <v>180.34</v>
      </c>
      <c r="BA55" s="51">
        <v>71.790000000000006</v>
      </c>
      <c r="BB55" s="51">
        <v>40.380000000000003</v>
      </c>
      <c r="BC55" s="51">
        <v>27.78</v>
      </c>
      <c r="BD55" s="51">
        <v>204.87</v>
      </c>
      <c r="BE55" s="51">
        <v>294.47000000000003</v>
      </c>
      <c r="BF55" s="51">
        <v>291.76</v>
      </c>
      <c r="BG55" s="51">
        <v>295.27</v>
      </c>
      <c r="BH55" s="51">
        <v>261.74</v>
      </c>
      <c r="BI55" s="51">
        <v>208.59</v>
      </c>
      <c r="BJ55" s="51">
        <v>80.72</v>
      </c>
      <c r="BK55" s="51">
        <v>42.86</v>
      </c>
      <c r="BL55" s="51">
        <v>48.72</v>
      </c>
      <c r="BM55" s="51"/>
      <c r="BN55" s="9"/>
      <c r="BO55" s="62">
        <v>19.73</v>
      </c>
      <c r="BP55" s="62">
        <v>558.76</v>
      </c>
      <c r="BQ55" s="62">
        <f t="shared" si="0"/>
        <v>289.245</v>
      </c>
      <c r="BR55" s="64" t="str">
        <f t="shared" si="1"/>
        <v>YES</v>
      </c>
      <c r="BS55" s="9" t="e">
        <f t="shared" si="2"/>
        <v>#N/A</v>
      </c>
    </row>
    <row r="56" spans="1:71" x14ac:dyDescent="0.25">
      <c r="A56">
        <v>52</v>
      </c>
      <c r="B56" s="52" t="s">
        <v>1732</v>
      </c>
      <c r="C56" s="48" t="s">
        <v>1732</v>
      </c>
      <c r="D56" s="80">
        <v>8.75</v>
      </c>
      <c r="E56" s="98" t="s">
        <v>2186</v>
      </c>
      <c r="F56" s="84" t="s">
        <v>17</v>
      </c>
      <c r="G56" s="84">
        <v>105515018</v>
      </c>
      <c r="H56" s="87" t="s">
        <v>1949</v>
      </c>
      <c r="I56" s="196" t="s">
        <v>1949</v>
      </c>
      <c r="J56" s="87">
        <v>6533862</v>
      </c>
      <c r="K56" s="47" t="s">
        <v>16</v>
      </c>
      <c r="L56" s="47" t="s">
        <v>1731</v>
      </c>
      <c r="M56" s="38"/>
      <c r="N56" s="38"/>
      <c r="O56" s="50">
        <v>8.75</v>
      </c>
      <c r="P56" s="50">
        <v>8.75</v>
      </c>
      <c r="Q56" s="50">
        <v>8.75</v>
      </c>
      <c r="R56" s="50">
        <v>8.75</v>
      </c>
      <c r="S56" s="50">
        <v>8.75</v>
      </c>
      <c r="T56" s="50">
        <v>8.75</v>
      </c>
      <c r="U56" s="50">
        <v>8.75</v>
      </c>
      <c r="V56" s="51">
        <v>8.75</v>
      </c>
      <c r="W56" s="51">
        <v>8.75</v>
      </c>
      <c r="X56" s="51">
        <v>8.75</v>
      </c>
      <c r="Y56" s="51">
        <v>8.75</v>
      </c>
      <c r="Z56" s="51">
        <v>8.75</v>
      </c>
      <c r="AA56" s="51">
        <v>8.75</v>
      </c>
      <c r="AB56" s="51">
        <v>8.75</v>
      </c>
      <c r="AC56" s="51">
        <v>8.75</v>
      </c>
      <c r="AD56" s="51">
        <v>8.75</v>
      </c>
      <c r="AE56" s="51">
        <v>8.75</v>
      </c>
      <c r="AF56" s="51">
        <v>8.75</v>
      </c>
      <c r="AG56" s="51">
        <v>8.75</v>
      </c>
      <c r="AH56" s="51">
        <v>8.75</v>
      </c>
      <c r="AI56" s="51">
        <v>8.75</v>
      </c>
      <c r="AJ56" s="51">
        <v>8.75</v>
      </c>
      <c r="AK56" s="51">
        <v>8.75</v>
      </c>
      <c r="AL56" s="51">
        <v>8.75</v>
      </c>
      <c r="AM56" s="51">
        <v>8.75</v>
      </c>
      <c r="AN56" s="51">
        <v>8.75</v>
      </c>
      <c r="AO56" s="51">
        <v>8.75</v>
      </c>
      <c r="AP56" s="135">
        <v>8.75</v>
      </c>
      <c r="AQ56" s="51">
        <v>8.75</v>
      </c>
      <c r="AR56" s="51">
        <v>8.75</v>
      </c>
      <c r="AS56" s="51">
        <v>8.75</v>
      </c>
      <c r="AT56" s="51">
        <v>8.75</v>
      </c>
      <c r="AU56" s="51">
        <v>8.75</v>
      </c>
      <c r="AV56" s="51">
        <v>8.75</v>
      </c>
      <c r="AW56" s="51">
        <v>8.75</v>
      </c>
      <c r="AX56" s="51">
        <v>8.75</v>
      </c>
      <c r="AY56" s="51">
        <v>8.75</v>
      </c>
      <c r="AZ56" s="51">
        <v>8.75</v>
      </c>
      <c r="BA56" s="51">
        <v>8.75</v>
      </c>
      <c r="BB56" s="51">
        <v>8.75</v>
      </c>
      <c r="BC56" s="51">
        <v>8.75</v>
      </c>
      <c r="BD56" s="51">
        <v>8.75</v>
      </c>
      <c r="BE56" s="51">
        <v>8.75</v>
      </c>
      <c r="BF56" s="51">
        <v>8.75</v>
      </c>
      <c r="BG56" s="51">
        <v>8.75</v>
      </c>
      <c r="BH56" s="51">
        <v>8.75</v>
      </c>
      <c r="BI56" s="51">
        <v>8.75</v>
      </c>
      <c r="BJ56" s="51">
        <v>8.75</v>
      </c>
      <c r="BK56" s="51">
        <v>8.75</v>
      </c>
      <c r="BL56" s="51">
        <v>8.75</v>
      </c>
      <c r="BM56" s="51"/>
      <c r="BN56" s="9"/>
      <c r="BO56" s="62">
        <v>8.25</v>
      </c>
      <c r="BP56" s="62">
        <v>8.75</v>
      </c>
      <c r="BQ56" s="62">
        <f t="shared" si="0"/>
        <v>8.5</v>
      </c>
      <c r="BR56" s="64" t="str">
        <f t="shared" si="1"/>
        <v>YES</v>
      </c>
      <c r="BS56" s="9" t="e">
        <f t="shared" si="2"/>
        <v>#N/A</v>
      </c>
    </row>
    <row r="57" spans="1:71" x14ac:dyDescent="0.25">
      <c r="A57">
        <v>53</v>
      </c>
      <c r="B57" s="52" t="s">
        <v>1730</v>
      </c>
      <c r="C57" s="48" t="s">
        <v>1730</v>
      </c>
      <c r="D57" s="80">
        <v>1732.99</v>
      </c>
      <c r="E57" s="98" t="s">
        <v>2186</v>
      </c>
      <c r="F57" s="84" t="s">
        <v>17</v>
      </c>
      <c r="G57" s="84">
        <v>105515018</v>
      </c>
      <c r="H57" s="87">
        <v>4373850</v>
      </c>
      <c r="I57" s="196">
        <v>4583259</v>
      </c>
      <c r="J57" s="87">
        <v>6533881</v>
      </c>
      <c r="K57" s="47" t="s">
        <v>16</v>
      </c>
      <c r="L57" s="47" t="s">
        <v>1729</v>
      </c>
      <c r="M57" s="38"/>
      <c r="N57" s="38"/>
      <c r="O57" s="50">
        <v>1642.06</v>
      </c>
      <c r="P57" s="50">
        <v>1983.74</v>
      </c>
      <c r="Q57" s="50">
        <v>1770.69</v>
      </c>
      <c r="R57" s="50">
        <v>1545.38</v>
      </c>
      <c r="S57" s="50">
        <v>1380.25</v>
      </c>
      <c r="T57" s="50">
        <v>1495.14</v>
      </c>
      <c r="U57" s="50">
        <v>1777.05</v>
      </c>
      <c r="V57" s="51">
        <v>2240.91</v>
      </c>
      <c r="W57" s="51">
        <v>2398.2600000000002</v>
      </c>
      <c r="X57" s="51">
        <v>2360.0700000000002</v>
      </c>
      <c r="Y57" s="51">
        <v>1891.81</v>
      </c>
      <c r="Z57" s="51">
        <v>1601.92</v>
      </c>
      <c r="AA57" s="51">
        <v>1987.18</v>
      </c>
      <c r="AB57" s="51">
        <v>1839.37</v>
      </c>
      <c r="AC57" s="51">
        <v>1888.51</v>
      </c>
      <c r="AD57" s="51">
        <v>1905.24</v>
      </c>
      <c r="AE57" s="51">
        <v>1784.4</v>
      </c>
      <c r="AF57" s="51">
        <v>1732.99</v>
      </c>
      <c r="AG57" s="51">
        <v>2412.2199999999998</v>
      </c>
      <c r="AH57" s="51">
        <v>2298.7800000000002</v>
      </c>
      <c r="AI57" s="51">
        <v>2382.19</v>
      </c>
      <c r="AJ57" s="51">
        <v>2533.94</v>
      </c>
      <c r="AK57" s="51">
        <v>1820.96</v>
      </c>
      <c r="AL57" s="51">
        <v>1627.42</v>
      </c>
      <c r="AM57" s="51">
        <v>1505.97</v>
      </c>
      <c r="AN57" s="51">
        <v>1505.54</v>
      </c>
      <c r="AO57" s="51">
        <v>918.46</v>
      </c>
      <c r="AP57" s="135">
        <v>1037.27</v>
      </c>
      <c r="AQ57" s="51">
        <v>1240.99</v>
      </c>
      <c r="AR57" s="51">
        <v>1227.8800000000001</v>
      </c>
      <c r="AS57" s="51">
        <v>1396</v>
      </c>
      <c r="AT57" s="51">
        <v>1387.64</v>
      </c>
      <c r="AU57" s="51">
        <v>2440.52</v>
      </c>
      <c r="AV57" s="51">
        <v>1991.63</v>
      </c>
      <c r="AW57" s="51">
        <v>1530.71</v>
      </c>
      <c r="AX57" s="51">
        <v>1602.9</v>
      </c>
      <c r="AY57" s="51">
        <v>1197.95</v>
      </c>
      <c r="AZ57" s="51">
        <v>1425.83</v>
      </c>
      <c r="BA57" s="51">
        <v>1283.05</v>
      </c>
      <c r="BB57" s="51">
        <v>1578.45</v>
      </c>
      <c r="BC57" s="51">
        <v>1544</v>
      </c>
      <c r="BD57" s="51">
        <v>1721.72</v>
      </c>
      <c r="BE57" s="51">
        <v>1993.6</v>
      </c>
      <c r="BF57" s="51">
        <v>1860.21</v>
      </c>
      <c r="BG57" s="51">
        <v>2006.11</v>
      </c>
      <c r="BH57" s="51">
        <v>1927.16</v>
      </c>
      <c r="BI57" s="51">
        <v>1435.85</v>
      </c>
      <c r="BJ57" s="51">
        <v>1271.25</v>
      </c>
      <c r="BK57" s="51">
        <v>1257.25</v>
      </c>
      <c r="BL57" s="51">
        <v>1704.63</v>
      </c>
      <c r="BM57" s="51"/>
      <c r="BN57" s="9"/>
      <c r="BO57" s="62">
        <v>1295.46</v>
      </c>
      <c r="BP57" s="62">
        <v>2571.29</v>
      </c>
      <c r="BQ57" s="62">
        <f t="shared" si="0"/>
        <v>1933.375</v>
      </c>
      <c r="BR57" s="64" t="str">
        <f t="shared" si="1"/>
        <v>NO</v>
      </c>
      <c r="BS57" s="9" t="e">
        <f t="shared" si="2"/>
        <v>#N/A</v>
      </c>
    </row>
    <row r="58" spans="1:71" x14ac:dyDescent="0.25">
      <c r="A58">
        <v>54</v>
      </c>
      <c r="B58" s="52" t="s">
        <v>1728</v>
      </c>
      <c r="C58" s="48" t="s">
        <v>1728</v>
      </c>
      <c r="D58" s="80">
        <v>421.76</v>
      </c>
      <c r="E58" s="98" t="s">
        <v>2186</v>
      </c>
      <c r="F58" s="84" t="s">
        <v>17</v>
      </c>
      <c r="G58" s="84">
        <v>105515018</v>
      </c>
      <c r="H58" s="87">
        <v>4409279</v>
      </c>
      <c r="I58" s="196">
        <v>4409279</v>
      </c>
      <c r="J58" s="87">
        <v>4409279</v>
      </c>
      <c r="K58" s="47" t="s">
        <v>16</v>
      </c>
      <c r="L58" s="47" t="s">
        <v>1727</v>
      </c>
      <c r="M58" s="38"/>
      <c r="N58" s="38"/>
      <c r="O58" s="50">
        <v>873.23</v>
      </c>
      <c r="P58" s="50">
        <v>1435.71</v>
      </c>
      <c r="Q58" s="50">
        <v>2404.36</v>
      </c>
      <c r="R58" s="50">
        <v>790.64</v>
      </c>
      <c r="S58" s="50">
        <v>949.18</v>
      </c>
      <c r="T58" s="50">
        <v>686.38</v>
      </c>
      <c r="U58" s="50">
        <v>1126.98</v>
      </c>
      <c r="V58" s="51">
        <v>1414.72</v>
      </c>
      <c r="W58" s="51">
        <v>1357.84</v>
      </c>
      <c r="X58" s="51">
        <v>867.01</v>
      </c>
      <c r="Y58" s="51">
        <v>847.6</v>
      </c>
      <c r="Z58" s="51">
        <v>323.95999999999998</v>
      </c>
      <c r="AA58" s="51">
        <v>236.75</v>
      </c>
      <c r="AB58" s="51">
        <v>733.26</v>
      </c>
      <c r="AC58" s="51">
        <v>1281.29</v>
      </c>
      <c r="AD58" s="51">
        <v>328.39</v>
      </c>
      <c r="AE58" s="51">
        <v>818.44</v>
      </c>
      <c r="AF58" s="51">
        <v>421.76</v>
      </c>
      <c r="AG58" s="51">
        <v>1061.69</v>
      </c>
      <c r="AH58" s="51">
        <v>1175.8399999999999</v>
      </c>
      <c r="AI58" s="51">
        <v>1639.48</v>
      </c>
      <c r="AJ58" s="51">
        <v>1152.33</v>
      </c>
      <c r="AK58" s="51">
        <v>1094</v>
      </c>
      <c r="AL58" s="51">
        <v>472.99</v>
      </c>
      <c r="AM58" s="51">
        <v>501.64</v>
      </c>
      <c r="AN58" s="51">
        <v>1202.71</v>
      </c>
      <c r="AO58" s="51">
        <v>789.58</v>
      </c>
      <c r="AP58" s="135">
        <v>757.13</v>
      </c>
      <c r="AQ58" s="51">
        <v>1075.3599999999999</v>
      </c>
      <c r="AR58" s="51">
        <v>307.33999999999997</v>
      </c>
      <c r="AS58" s="51">
        <v>1278.1199999999999</v>
      </c>
      <c r="AT58" s="51">
        <v>654.09</v>
      </c>
      <c r="AU58" s="51">
        <v>1034.45</v>
      </c>
      <c r="AV58" s="51">
        <v>520.91999999999996</v>
      </c>
      <c r="AW58" s="51">
        <v>791.8</v>
      </c>
      <c r="AX58" s="51">
        <v>323.87</v>
      </c>
      <c r="AY58" s="51">
        <v>572.33000000000004</v>
      </c>
      <c r="AZ58" s="51">
        <v>1791.36</v>
      </c>
      <c r="BA58" s="51">
        <v>1038.29</v>
      </c>
      <c r="BB58" s="51">
        <v>681.42</v>
      </c>
      <c r="BC58" s="51">
        <v>613.79999999999995</v>
      </c>
      <c r="BD58" s="51">
        <v>514.78</v>
      </c>
      <c r="BE58" s="51">
        <v>1571.79</v>
      </c>
      <c r="BF58" s="51">
        <v>1145.3</v>
      </c>
      <c r="BG58" s="51">
        <v>943.15</v>
      </c>
      <c r="BH58" s="51">
        <v>879.37</v>
      </c>
      <c r="BI58" s="51">
        <v>792.09</v>
      </c>
      <c r="BJ58" s="51">
        <v>1237.1400000000001</v>
      </c>
      <c r="BK58" s="51">
        <v>618.67999999999995</v>
      </c>
      <c r="BL58" s="51">
        <v>1504.43</v>
      </c>
      <c r="BM58" s="51"/>
      <c r="BN58" s="9"/>
      <c r="BO58" s="62">
        <v>212.85</v>
      </c>
      <c r="BP58" s="62">
        <v>2446.56</v>
      </c>
      <c r="BQ58" s="62">
        <f t="shared" si="0"/>
        <v>1329.7049999999999</v>
      </c>
      <c r="BR58" s="64" t="str">
        <f t="shared" si="1"/>
        <v>YES</v>
      </c>
      <c r="BS58" s="9" t="e">
        <f t="shared" si="2"/>
        <v>#N/A</v>
      </c>
    </row>
    <row r="59" spans="1:71" x14ac:dyDescent="0.25">
      <c r="A59">
        <v>55</v>
      </c>
      <c r="B59" s="52" t="s">
        <v>1726</v>
      </c>
      <c r="C59" s="48" t="s">
        <v>1726</v>
      </c>
      <c r="D59" s="80">
        <v>599.52</v>
      </c>
      <c r="E59" s="98" t="s">
        <v>2186</v>
      </c>
      <c r="F59" s="84" t="s">
        <v>17</v>
      </c>
      <c r="G59" s="84">
        <v>105515018</v>
      </c>
      <c r="H59" s="87">
        <v>4552713</v>
      </c>
      <c r="I59" s="196">
        <v>4552713</v>
      </c>
      <c r="J59" s="87">
        <v>4552713</v>
      </c>
      <c r="K59" s="47" t="s">
        <v>16</v>
      </c>
      <c r="L59" s="47" t="s">
        <v>1725</v>
      </c>
      <c r="M59" s="38"/>
      <c r="N59" s="38"/>
      <c r="O59" s="50">
        <v>539.34</v>
      </c>
      <c r="P59" s="50">
        <v>2422.34</v>
      </c>
      <c r="Q59" s="50">
        <v>2412.08</v>
      </c>
      <c r="R59" s="50">
        <v>1061.48</v>
      </c>
      <c r="S59" s="50">
        <v>565.49</v>
      </c>
      <c r="T59" s="50">
        <v>312.32</v>
      </c>
      <c r="U59" s="50">
        <v>1012.54</v>
      </c>
      <c r="V59" s="51">
        <v>1728.29</v>
      </c>
      <c r="W59" s="51">
        <v>1137.8800000000001</v>
      </c>
      <c r="X59" s="51">
        <v>839.82</v>
      </c>
      <c r="Y59" s="51">
        <v>872.81</v>
      </c>
      <c r="Z59" s="51">
        <v>274.54000000000002</v>
      </c>
      <c r="AA59" s="51">
        <v>929.65</v>
      </c>
      <c r="AB59" s="51">
        <v>806.32</v>
      </c>
      <c r="AC59" s="51">
        <v>1597.76</v>
      </c>
      <c r="AD59" s="51">
        <v>441.1</v>
      </c>
      <c r="AE59" s="51">
        <v>1090.32</v>
      </c>
      <c r="AF59" s="51">
        <v>599.52</v>
      </c>
      <c r="AG59" s="51">
        <v>1075.52</v>
      </c>
      <c r="AH59" s="51">
        <v>2176.56</v>
      </c>
      <c r="AI59" s="51">
        <v>1979.13</v>
      </c>
      <c r="AJ59" s="51">
        <v>1317.42</v>
      </c>
      <c r="AK59" s="51">
        <v>1184.96</v>
      </c>
      <c r="AL59" s="51">
        <v>841.56</v>
      </c>
      <c r="AM59" s="51">
        <v>818.01</v>
      </c>
      <c r="AN59" s="51">
        <v>2175.3200000000002</v>
      </c>
      <c r="AO59" s="51">
        <v>857.41</v>
      </c>
      <c r="AP59" s="135">
        <v>690.96</v>
      </c>
      <c r="AQ59" s="51">
        <v>1383.73</v>
      </c>
      <c r="AR59" s="51">
        <v>558.96</v>
      </c>
      <c r="AS59" s="51">
        <v>1700.34</v>
      </c>
      <c r="AT59" s="51">
        <v>1354.15</v>
      </c>
      <c r="AU59" s="51">
        <v>1625.29</v>
      </c>
      <c r="AV59" s="51">
        <v>974.15</v>
      </c>
      <c r="AW59" s="51">
        <v>1028.51</v>
      </c>
      <c r="AX59" s="51">
        <v>580.77</v>
      </c>
      <c r="AY59" s="51">
        <v>729.88</v>
      </c>
      <c r="AZ59" s="51">
        <v>2793.79</v>
      </c>
      <c r="BA59" s="51">
        <v>1079.71</v>
      </c>
      <c r="BB59" s="51">
        <v>1110.78</v>
      </c>
      <c r="BC59" s="51">
        <v>1085.98</v>
      </c>
      <c r="BD59" s="51">
        <v>1161.5899999999999</v>
      </c>
      <c r="BE59" s="51">
        <v>2375.91</v>
      </c>
      <c r="BF59" s="51">
        <v>2331.52</v>
      </c>
      <c r="BG59" s="51">
        <v>1588.35</v>
      </c>
      <c r="BH59" s="51">
        <v>1527.48</v>
      </c>
      <c r="BI59" s="51">
        <v>1423.55</v>
      </c>
      <c r="BJ59" s="51">
        <v>1769.89</v>
      </c>
      <c r="BK59" s="51">
        <v>1511.15</v>
      </c>
      <c r="BL59" s="51">
        <v>2375.15</v>
      </c>
      <c r="BM59" s="51"/>
      <c r="BN59" s="9"/>
      <c r="BO59" s="62">
        <v>274.54000000000002</v>
      </c>
      <c r="BP59" s="62">
        <v>2837.16</v>
      </c>
      <c r="BQ59" s="62">
        <f t="shared" si="0"/>
        <v>1555.85</v>
      </c>
      <c r="BR59" s="64" t="str">
        <f t="shared" si="1"/>
        <v>YES</v>
      </c>
      <c r="BS59" s="9" t="e">
        <f t="shared" si="2"/>
        <v>#N/A</v>
      </c>
    </row>
    <row r="60" spans="1:71" x14ac:dyDescent="0.25">
      <c r="A60">
        <v>56</v>
      </c>
      <c r="B60" s="52" t="s">
        <v>1724</v>
      </c>
      <c r="C60" s="48" t="s">
        <v>1724</v>
      </c>
      <c r="D60" s="80">
        <v>163.59</v>
      </c>
      <c r="E60" s="98" t="s">
        <v>2186</v>
      </c>
      <c r="F60" s="84" t="s">
        <v>17</v>
      </c>
      <c r="G60" s="84">
        <v>105515018</v>
      </c>
      <c r="H60" s="87">
        <v>4552712</v>
      </c>
      <c r="I60" s="196">
        <v>4552712</v>
      </c>
      <c r="J60" s="87">
        <v>4552712</v>
      </c>
      <c r="K60" s="47" t="s">
        <v>16</v>
      </c>
      <c r="L60" s="47" t="s">
        <v>1723</v>
      </c>
      <c r="M60" s="38"/>
      <c r="N60" s="38"/>
      <c r="O60" s="50">
        <v>312.79000000000002</v>
      </c>
      <c r="P60" s="50">
        <v>1067.68</v>
      </c>
      <c r="Q60" s="50">
        <v>911.7</v>
      </c>
      <c r="R60" s="50">
        <v>528.01</v>
      </c>
      <c r="S60" s="50">
        <v>412.02</v>
      </c>
      <c r="T60" s="50">
        <v>260.72000000000003</v>
      </c>
      <c r="U60" s="50">
        <v>578.61</v>
      </c>
      <c r="V60" s="51">
        <v>872.29</v>
      </c>
      <c r="W60" s="51">
        <v>647.57000000000005</v>
      </c>
      <c r="X60" s="51">
        <v>422.87</v>
      </c>
      <c r="Y60" s="51">
        <v>339</v>
      </c>
      <c r="Z60" s="51">
        <v>101.57</v>
      </c>
      <c r="AA60" s="51">
        <v>431.87</v>
      </c>
      <c r="AB60" s="51">
        <v>546.57000000000005</v>
      </c>
      <c r="AC60" s="51">
        <v>829.79</v>
      </c>
      <c r="AD60" s="51">
        <v>336.73</v>
      </c>
      <c r="AE60" s="51">
        <v>472.38</v>
      </c>
      <c r="AF60" s="51">
        <v>163.59</v>
      </c>
      <c r="AG60" s="51">
        <v>826.6</v>
      </c>
      <c r="AH60" s="51">
        <v>1057.01</v>
      </c>
      <c r="AI60" s="51">
        <v>1020.57</v>
      </c>
      <c r="AJ60" s="51">
        <v>602.11</v>
      </c>
      <c r="AK60" s="51">
        <v>730.26</v>
      </c>
      <c r="AL60" s="51">
        <v>528.05999999999995</v>
      </c>
      <c r="AM60" s="51">
        <v>513.80999999999995</v>
      </c>
      <c r="AN60" s="51">
        <v>1358.49</v>
      </c>
      <c r="AO60" s="51">
        <v>753.4</v>
      </c>
      <c r="AP60" s="135">
        <v>893.89</v>
      </c>
      <c r="AQ60" s="51">
        <v>1176.43</v>
      </c>
      <c r="AR60" s="51">
        <v>550.14</v>
      </c>
      <c r="AS60" s="51">
        <v>860.74</v>
      </c>
      <c r="AT60" s="51">
        <v>939.83</v>
      </c>
      <c r="AU60" s="51">
        <v>1249.8599999999999</v>
      </c>
      <c r="AV60" s="51">
        <v>582.29999999999995</v>
      </c>
      <c r="AW60" s="51">
        <v>800.57</v>
      </c>
      <c r="AX60" s="51">
        <v>396.66</v>
      </c>
      <c r="AY60" s="51">
        <v>277.44</v>
      </c>
      <c r="AZ60" s="51">
        <v>1235.55</v>
      </c>
      <c r="BA60" s="51">
        <v>472.2</v>
      </c>
      <c r="BB60" s="51">
        <v>372.1</v>
      </c>
      <c r="BC60" s="51">
        <v>299.01</v>
      </c>
      <c r="BD60" s="51">
        <v>308.18</v>
      </c>
      <c r="BE60" s="51">
        <v>1020.32</v>
      </c>
      <c r="BF60" s="51">
        <v>1290.83</v>
      </c>
      <c r="BG60" s="51">
        <v>1027.6300000000001</v>
      </c>
      <c r="BH60" s="51">
        <v>943.73</v>
      </c>
      <c r="BI60" s="51">
        <v>651.76</v>
      </c>
      <c r="BJ60" s="51">
        <v>591.79999999999995</v>
      </c>
      <c r="BK60" s="51">
        <v>337.95</v>
      </c>
      <c r="BL60" s="51">
        <v>944.98</v>
      </c>
      <c r="BM60" s="51"/>
      <c r="BN60" s="9"/>
      <c r="BO60" s="62">
        <v>76.45</v>
      </c>
      <c r="BP60" s="62">
        <v>1778.67</v>
      </c>
      <c r="BQ60" s="62">
        <f t="shared" si="0"/>
        <v>927.56000000000006</v>
      </c>
      <c r="BR60" s="64" t="str">
        <f t="shared" si="1"/>
        <v>YES</v>
      </c>
      <c r="BS60" s="9" t="e">
        <f t="shared" si="2"/>
        <v>#N/A</v>
      </c>
    </row>
    <row r="61" spans="1:71" x14ac:dyDescent="0.25">
      <c r="A61">
        <v>57</v>
      </c>
      <c r="B61" s="52" t="s">
        <v>1722</v>
      </c>
      <c r="C61" s="48" t="s">
        <v>1722</v>
      </c>
      <c r="D61" s="80">
        <v>1303.21</v>
      </c>
      <c r="E61" s="98" t="s">
        <v>2186</v>
      </c>
      <c r="F61" s="84" t="s">
        <v>17</v>
      </c>
      <c r="G61" s="84">
        <v>105515018</v>
      </c>
      <c r="H61" s="87">
        <v>4027982</v>
      </c>
      <c r="I61" s="196">
        <v>4027982</v>
      </c>
      <c r="J61" s="87">
        <v>6463154</v>
      </c>
      <c r="K61" s="47" t="s">
        <v>16</v>
      </c>
      <c r="L61" s="47" t="s">
        <v>1721</v>
      </c>
      <c r="M61" s="38"/>
      <c r="N61" s="38"/>
      <c r="O61" s="50">
        <v>1042.3499999999999</v>
      </c>
      <c r="P61" s="50">
        <v>839.6</v>
      </c>
      <c r="Q61" s="50">
        <v>663.8</v>
      </c>
      <c r="R61" s="50">
        <v>1071.29</v>
      </c>
      <c r="S61" s="50">
        <v>1341.82</v>
      </c>
      <c r="T61" s="50">
        <v>1278.68</v>
      </c>
      <c r="U61" s="50">
        <v>1603.67</v>
      </c>
      <c r="V61" s="51">
        <v>1817.65</v>
      </c>
      <c r="W61" s="51">
        <v>1733.25</v>
      </c>
      <c r="X61" s="51">
        <v>1686.85</v>
      </c>
      <c r="Y61" s="51">
        <v>1275.96</v>
      </c>
      <c r="Z61" s="51">
        <v>1052.3900000000001</v>
      </c>
      <c r="AA61" s="51">
        <v>1282.18</v>
      </c>
      <c r="AB61" s="51">
        <v>793.51</v>
      </c>
      <c r="AC61" s="51">
        <v>778.31</v>
      </c>
      <c r="AD61" s="51">
        <v>1032.6500000000001</v>
      </c>
      <c r="AE61" s="51">
        <v>857.48</v>
      </c>
      <c r="AF61" s="51">
        <v>1303.21</v>
      </c>
      <c r="AG61" s="51">
        <v>1727.05</v>
      </c>
      <c r="AH61" s="51">
        <v>1577.24</v>
      </c>
      <c r="AI61" s="51">
        <v>1587.34</v>
      </c>
      <c r="AJ61" s="51">
        <v>1814.59</v>
      </c>
      <c r="AK61" s="51">
        <v>1208.28</v>
      </c>
      <c r="AL61" s="51">
        <v>1382.33</v>
      </c>
      <c r="AM61" s="51">
        <v>1126.8</v>
      </c>
      <c r="AN61" s="51">
        <v>1311.49</v>
      </c>
      <c r="AO61" s="51">
        <v>1288.3900000000001</v>
      </c>
      <c r="AP61" s="135">
        <v>1207.18</v>
      </c>
      <c r="AQ61" s="51">
        <v>1406.93</v>
      </c>
      <c r="AR61" s="51">
        <v>1502.76</v>
      </c>
      <c r="AS61" s="51">
        <v>1940.37</v>
      </c>
      <c r="AT61" s="51">
        <v>1872.6</v>
      </c>
      <c r="AU61" s="51">
        <v>1983.53</v>
      </c>
      <c r="AV61" s="51">
        <v>1938.12</v>
      </c>
      <c r="AW61" s="51">
        <v>1628.6</v>
      </c>
      <c r="AX61" s="51">
        <v>1326.98</v>
      </c>
      <c r="AY61" s="51">
        <v>991.77</v>
      </c>
      <c r="AZ61" s="51">
        <v>1200.47</v>
      </c>
      <c r="BA61" s="51">
        <v>1181.01</v>
      </c>
      <c r="BB61" s="51">
        <v>1191.3499999999999</v>
      </c>
      <c r="BC61" s="51">
        <v>1546.26</v>
      </c>
      <c r="BD61" s="51">
        <v>1905.27</v>
      </c>
      <c r="BE61" s="51">
        <v>2161.5100000000002</v>
      </c>
      <c r="BF61" s="51">
        <v>2160.7800000000002</v>
      </c>
      <c r="BG61" s="51">
        <v>2070.56</v>
      </c>
      <c r="BH61" s="51">
        <v>1744.62</v>
      </c>
      <c r="BI61" s="51">
        <v>1457.56</v>
      </c>
      <c r="BJ61" s="51">
        <v>1216.28</v>
      </c>
      <c r="BK61" s="51">
        <v>980.59</v>
      </c>
      <c r="BL61" s="51">
        <v>1186.73</v>
      </c>
      <c r="BM61" s="51"/>
      <c r="BN61" s="9"/>
      <c r="BO61" s="62">
        <v>663.8</v>
      </c>
      <c r="BP61" s="62">
        <v>1817.65</v>
      </c>
      <c r="BQ61" s="62">
        <f t="shared" si="0"/>
        <v>1240.7249999999999</v>
      </c>
      <c r="BR61" s="64" t="str">
        <f t="shared" si="1"/>
        <v>YES</v>
      </c>
      <c r="BS61" s="9" t="e">
        <f t="shared" si="2"/>
        <v>#N/A</v>
      </c>
    </row>
    <row r="62" spans="1:71" x14ac:dyDescent="0.25">
      <c r="A62">
        <v>58</v>
      </c>
      <c r="B62" s="52" t="s">
        <v>1720</v>
      </c>
      <c r="C62" s="48" t="s">
        <v>1720</v>
      </c>
      <c r="D62" s="80">
        <v>8.75</v>
      </c>
      <c r="E62" s="98" t="s">
        <v>2186</v>
      </c>
      <c r="F62" s="84" t="s">
        <v>17</v>
      </c>
      <c r="G62" s="84">
        <v>105515018</v>
      </c>
      <c r="H62" s="87">
        <v>4026610</v>
      </c>
      <c r="I62" s="196">
        <v>4026610</v>
      </c>
      <c r="J62" s="87">
        <v>4026610</v>
      </c>
      <c r="K62" s="47" t="s">
        <v>16</v>
      </c>
      <c r="L62" s="47" t="s">
        <v>1719</v>
      </c>
      <c r="M62" s="38"/>
      <c r="N62" s="38"/>
      <c r="O62" s="50">
        <v>8.75</v>
      </c>
      <c r="P62" s="50">
        <v>8.75</v>
      </c>
      <c r="Q62" s="50">
        <v>8.75</v>
      </c>
      <c r="R62" s="50">
        <v>8.75</v>
      </c>
      <c r="S62" s="50">
        <v>8.75</v>
      </c>
      <c r="T62" s="50">
        <v>8.75</v>
      </c>
      <c r="U62" s="50">
        <v>8.75</v>
      </c>
      <c r="V62" s="51">
        <v>8.75</v>
      </c>
      <c r="W62" s="51">
        <v>8.75</v>
      </c>
      <c r="X62" s="51">
        <v>8.75</v>
      </c>
      <c r="Y62" s="51">
        <v>8.75</v>
      </c>
      <c r="Z62" s="51">
        <v>8.75</v>
      </c>
      <c r="AA62" s="51">
        <v>8.75</v>
      </c>
      <c r="AB62" s="51">
        <v>8.75</v>
      </c>
      <c r="AC62" s="51">
        <v>8.75</v>
      </c>
      <c r="AD62" s="51">
        <v>8.75</v>
      </c>
      <c r="AE62" s="51">
        <v>8.75</v>
      </c>
      <c r="AF62" s="51">
        <v>8.75</v>
      </c>
      <c r="AG62" s="51">
        <v>8.75</v>
      </c>
      <c r="AH62" s="51">
        <v>8.75</v>
      </c>
      <c r="AI62" s="51">
        <v>8.75</v>
      </c>
      <c r="AJ62" s="51">
        <v>8.75</v>
      </c>
      <c r="AK62" s="51">
        <v>8.75</v>
      </c>
      <c r="AL62" s="51">
        <v>8.75</v>
      </c>
      <c r="AM62" s="51">
        <v>8.75</v>
      </c>
      <c r="AN62" s="51">
        <v>8.75</v>
      </c>
      <c r="AO62" s="51">
        <v>8.75</v>
      </c>
      <c r="AP62" s="135">
        <v>8.75</v>
      </c>
      <c r="AQ62" s="51">
        <v>8.75</v>
      </c>
      <c r="AR62" s="51">
        <v>8.75</v>
      </c>
      <c r="AS62" s="51">
        <v>8.75</v>
      </c>
      <c r="AT62" s="51">
        <v>8.75</v>
      </c>
      <c r="AU62" s="51">
        <v>8.75</v>
      </c>
      <c r="AV62" s="51">
        <v>8.75</v>
      </c>
      <c r="AW62" s="51">
        <v>8.75</v>
      </c>
      <c r="AX62" s="51">
        <v>8.75</v>
      </c>
      <c r="AY62" s="51">
        <v>8.75</v>
      </c>
      <c r="AZ62" s="51">
        <v>8.75</v>
      </c>
      <c r="BA62" s="51">
        <v>8.75</v>
      </c>
      <c r="BB62" s="51">
        <v>8.75</v>
      </c>
      <c r="BC62" s="51">
        <v>8.75</v>
      </c>
      <c r="BD62" s="51">
        <v>8.75</v>
      </c>
      <c r="BE62" s="51">
        <v>8.75</v>
      </c>
      <c r="BF62" s="51">
        <v>8.75</v>
      </c>
      <c r="BG62" s="51">
        <v>8.75</v>
      </c>
      <c r="BH62" s="51">
        <v>8.75</v>
      </c>
      <c r="BI62" s="51">
        <v>8.75</v>
      </c>
      <c r="BJ62" s="51">
        <v>8.75</v>
      </c>
      <c r="BK62" s="51">
        <v>8.75</v>
      </c>
      <c r="BL62" s="51">
        <v>8.75</v>
      </c>
      <c r="BM62" s="51"/>
      <c r="BN62" s="9"/>
      <c r="BO62" s="62">
        <v>8.25</v>
      </c>
      <c r="BP62" s="62">
        <v>8.75</v>
      </c>
      <c r="BQ62" s="62">
        <f t="shared" si="0"/>
        <v>8.5</v>
      </c>
      <c r="BR62" s="64" t="str">
        <f t="shared" si="1"/>
        <v>YES</v>
      </c>
      <c r="BS62" s="9" t="e">
        <f t="shared" si="2"/>
        <v>#N/A</v>
      </c>
    </row>
    <row r="63" spans="1:71" x14ac:dyDescent="0.25">
      <c r="A63">
        <v>59</v>
      </c>
      <c r="B63" s="52" t="s">
        <v>1718</v>
      </c>
      <c r="C63" s="48" t="s">
        <v>1718</v>
      </c>
      <c r="D63" s="80">
        <v>396.37</v>
      </c>
      <c r="E63" s="98" t="s">
        <v>2186</v>
      </c>
      <c r="F63" s="84" t="s">
        <v>17</v>
      </c>
      <c r="G63" s="84">
        <v>105515018</v>
      </c>
      <c r="H63" s="87">
        <v>4027998</v>
      </c>
      <c r="I63" s="196">
        <v>4027998</v>
      </c>
      <c r="J63" s="87">
        <v>4374617</v>
      </c>
      <c r="K63" s="47" t="s">
        <v>16</v>
      </c>
      <c r="L63" s="47" t="s">
        <v>1717</v>
      </c>
      <c r="M63" s="38"/>
      <c r="N63" s="38"/>
      <c r="O63" s="50">
        <v>730.14</v>
      </c>
      <c r="P63" s="50">
        <v>2093.4699999999998</v>
      </c>
      <c r="Q63" s="50">
        <v>1849.57</v>
      </c>
      <c r="R63" s="50">
        <v>1997.1</v>
      </c>
      <c r="S63" s="50">
        <v>488.75</v>
      </c>
      <c r="T63" s="50">
        <v>570.29</v>
      </c>
      <c r="U63" s="50">
        <v>1441.7</v>
      </c>
      <c r="V63" s="51">
        <v>1535.98</v>
      </c>
      <c r="W63" s="51">
        <v>1151.6300000000001</v>
      </c>
      <c r="X63" s="51">
        <v>1356.47</v>
      </c>
      <c r="Y63" s="51">
        <v>721.5</v>
      </c>
      <c r="Z63" s="51">
        <v>1201.0899999999999</v>
      </c>
      <c r="AA63" s="51">
        <v>1393.09</v>
      </c>
      <c r="AB63" s="51">
        <v>1829.03</v>
      </c>
      <c r="AC63" s="51">
        <v>1458.51</v>
      </c>
      <c r="AD63" s="51">
        <v>992.17</v>
      </c>
      <c r="AE63" s="51">
        <v>460.03</v>
      </c>
      <c r="AF63" s="51">
        <v>396.37</v>
      </c>
      <c r="AG63" s="51">
        <v>1034.03</v>
      </c>
      <c r="AH63" s="51">
        <v>1189.54</v>
      </c>
      <c r="AI63" s="51">
        <v>918.21</v>
      </c>
      <c r="AJ63" s="51">
        <v>973.53</v>
      </c>
      <c r="AK63" s="51">
        <v>678.29</v>
      </c>
      <c r="AL63" s="51">
        <v>1273.67</v>
      </c>
      <c r="AM63" s="51">
        <v>1073.53</v>
      </c>
      <c r="AN63" s="51">
        <v>1227.98</v>
      </c>
      <c r="AO63" s="51">
        <v>491.13</v>
      </c>
      <c r="AP63" s="135">
        <v>823.31</v>
      </c>
      <c r="AQ63" s="51">
        <v>1008.32</v>
      </c>
      <c r="AR63" s="51">
        <v>1287.3399999999999</v>
      </c>
      <c r="AS63" s="51">
        <v>2214.91</v>
      </c>
      <c r="AT63" s="51">
        <v>2666.52</v>
      </c>
      <c r="AU63" s="51">
        <v>2593.9499999999998</v>
      </c>
      <c r="AV63" s="51">
        <v>236.75</v>
      </c>
      <c r="AW63" s="51">
        <v>300.75</v>
      </c>
      <c r="AX63" s="51">
        <v>503.7</v>
      </c>
      <c r="AY63" s="51">
        <v>1178.27</v>
      </c>
      <c r="AZ63" s="51">
        <v>1461.55</v>
      </c>
      <c r="BA63" s="51">
        <v>914.02</v>
      </c>
      <c r="BB63" s="51">
        <v>362.86</v>
      </c>
      <c r="BC63" s="51">
        <v>558.25</v>
      </c>
      <c r="BD63" s="51">
        <v>1619.72</v>
      </c>
      <c r="BE63" s="51">
        <v>1236.81</v>
      </c>
      <c r="BF63" s="51">
        <v>748.3</v>
      </c>
      <c r="BG63" s="51">
        <v>1315.93</v>
      </c>
      <c r="BH63" s="51">
        <v>1592.46</v>
      </c>
      <c r="BI63" s="51">
        <v>634.21</v>
      </c>
      <c r="BJ63" s="51">
        <v>2393.5700000000002</v>
      </c>
      <c r="BK63" s="51">
        <v>1875.68</v>
      </c>
      <c r="BL63" s="51"/>
      <c r="BM63" s="51"/>
      <c r="BN63" s="9"/>
      <c r="BO63" s="62">
        <v>282.61</v>
      </c>
      <c r="BP63" s="62">
        <v>3029.87</v>
      </c>
      <c r="BQ63" s="62">
        <f t="shared" si="0"/>
        <v>1656.24</v>
      </c>
      <c r="BR63" s="64" t="str">
        <f t="shared" si="1"/>
        <v>YES</v>
      </c>
      <c r="BS63" s="9" t="e">
        <f t="shared" si="2"/>
        <v>#N/A</v>
      </c>
    </row>
    <row r="64" spans="1:71" x14ac:dyDescent="0.25">
      <c r="A64">
        <v>60</v>
      </c>
      <c r="B64" s="52" t="s">
        <v>1716</v>
      </c>
      <c r="C64" s="48" t="s">
        <v>1716</v>
      </c>
      <c r="D64" s="80">
        <v>1757.45</v>
      </c>
      <c r="E64" s="98" t="s">
        <v>2186</v>
      </c>
      <c r="F64" s="84" t="s">
        <v>17</v>
      </c>
      <c r="G64" s="84">
        <v>105515018</v>
      </c>
      <c r="H64" s="87">
        <v>4027996</v>
      </c>
      <c r="I64" s="196">
        <v>4027996</v>
      </c>
      <c r="J64" s="87">
        <v>4027996</v>
      </c>
      <c r="K64" s="47" t="s">
        <v>16</v>
      </c>
      <c r="L64" s="47" t="s">
        <v>1715</v>
      </c>
      <c r="M64" s="38"/>
      <c r="N64" s="38"/>
      <c r="O64" s="50">
        <v>2343.41</v>
      </c>
      <c r="P64" s="50">
        <v>3126.66</v>
      </c>
      <c r="Q64" s="50">
        <v>2605.98</v>
      </c>
      <c r="R64" s="50">
        <v>2309.75</v>
      </c>
      <c r="S64" s="50">
        <v>1814.86</v>
      </c>
      <c r="T64" s="50">
        <v>1765.75</v>
      </c>
      <c r="U64" s="50">
        <v>2347.2399999999998</v>
      </c>
      <c r="V64" s="51">
        <v>2831.16</v>
      </c>
      <c r="W64" s="51">
        <v>3359.35</v>
      </c>
      <c r="X64" s="51">
        <v>3247.21</v>
      </c>
      <c r="Y64" s="51">
        <v>2205.08</v>
      </c>
      <c r="Z64" s="51">
        <v>1608.62</v>
      </c>
      <c r="AA64" s="51">
        <v>2007.95</v>
      </c>
      <c r="AB64" s="51">
        <v>2660.38</v>
      </c>
      <c r="AC64" s="51">
        <v>2780.45</v>
      </c>
      <c r="AD64" s="51">
        <v>1544.94</v>
      </c>
      <c r="AE64" s="51">
        <v>1524.41</v>
      </c>
      <c r="AF64" s="51">
        <v>1757.45</v>
      </c>
      <c r="AG64" s="51">
        <v>2006.38</v>
      </c>
      <c r="AH64" s="51">
        <v>3429.51</v>
      </c>
      <c r="AI64" s="51">
        <v>3122.99</v>
      </c>
      <c r="AJ64" s="51">
        <v>3250.6</v>
      </c>
      <c r="AK64" s="51">
        <v>1912.46</v>
      </c>
      <c r="AL64" s="51">
        <v>1438.89</v>
      </c>
      <c r="AM64" s="51">
        <v>1219.55</v>
      </c>
      <c r="AN64" s="51">
        <v>2867.91</v>
      </c>
      <c r="AO64" s="51">
        <v>1603.54</v>
      </c>
      <c r="AP64" s="135">
        <v>1074.77</v>
      </c>
      <c r="AQ64" s="51">
        <v>1008.32</v>
      </c>
      <c r="AR64" s="51">
        <v>2244.62</v>
      </c>
      <c r="AS64" s="51">
        <v>2874.9</v>
      </c>
      <c r="AT64" s="51">
        <v>3360.96</v>
      </c>
      <c r="AU64" s="51">
        <v>3386.71</v>
      </c>
      <c r="AV64" s="51">
        <v>2368.84</v>
      </c>
      <c r="AW64" s="51">
        <v>1720.85</v>
      </c>
      <c r="AX64" s="51">
        <v>1505.59</v>
      </c>
      <c r="AY64" s="51">
        <v>1335.82</v>
      </c>
      <c r="AZ64" s="51">
        <v>2962.45</v>
      </c>
      <c r="BA64" s="51">
        <v>2745.41</v>
      </c>
      <c r="BB64" s="51">
        <v>1623.25</v>
      </c>
      <c r="BC64" s="51">
        <v>1738.7</v>
      </c>
      <c r="BD64" s="51">
        <v>2875</v>
      </c>
      <c r="BE64" s="51">
        <v>3757.21</v>
      </c>
      <c r="BF64" s="51">
        <v>3108.49</v>
      </c>
      <c r="BG64" s="51">
        <v>2061.48</v>
      </c>
      <c r="BH64" s="51">
        <v>2592.15</v>
      </c>
      <c r="BI64" s="51">
        <v>1975.3</v>
      </c>
      <c r="BJ64" s="51">
        <v>2393.5700000000002</v>
      </c>
      <c r="BK64" s="51">
        <v>2230.9299999999998</v>
      </c>
      <c r="BL64" s="51">
        <v>1315.15</v>
      </c>
      <c r="BM64" s="51"/>
      <c r="BN64" s="9"/>
      <c r="BO64" s="62">
        <v>903.22</v>
      </c>
      <c r="BP64" s="62">
        <v>3872.24</v>
      </c>
      <c r="BQ64" s="62">
        <f t="shared" si="0"/>
        <v>2387.73</v>
      </c>
      <c r="BR64" s="64" t="str">
        <f t="shared" si="1"/>
        <v>YES</v>
      </c>
      <c r="BS64" s="9" t="e">
        <f t="shared" si="2"/>
        <v>#N/A</v>
      </c>
    </row>
    <row r="65" spans="1:71" x14ac:dyDescent="0.25">
      <c r="A65">
        <v>61</v>
      </c>
      <c r="B65" s="52" t="s">
        <v>1714</v>
      </c>
      <c r="C65" s="48" t="s">
        <v>1714</v>
      </c>
      <c r="D65" s="80">
        <v>2213.66</v>
      </c>
      <c r="E65" s="98" t="s">
        <v>2186</v>
      </c>
      <c r="F65" s="84" t="s">
        <v>17</v>
      </c>
      <c r="G65" s="84">
        <v>105515018</v>
      </c>
      <c r="H65" s="87">
        <v>4027986</v>
      </c>
      <c r="I65" s="196">
        <v>4027986</v>
      </c>
      <c r="J65" s="87">
        <v>4027986</v>
      </c>
      <c r="K65" s="47" t="s">
        <v>16</v>
      </c>
      <c r="L65" s="47" t="s">
        <v>1713</v>
      </c>
      <c r="M65" s="38"/>
      <c r="N65" s="38"/>
      <c r="O65" s="50">
        <v>3016.51</v>
      </c>
      <c r="P65" s="50">
        <v>4437.03</v>
      </c>
      <c r="Q65" s="50">
        <v>3148.3</v>
      </c>
      <c r="R65" s="50">
        <v>2963.18</v>
      </c>
      <c r="S65" s="50">
        <v>1766.79</v>
      </c>
      <c r="T65" s="50">
        <v>1755.95</v>
      </c>
      <c r="U65" s="50">
        <v>2496.0500000000002</v>
      </c>
      <c r="V65" s="51">
        <v>3521.57</v>
      </c>
      <c r="W65" s="51">
        <v>3684.82</v>
      </c>
      <c r="X65" s="51">
        <v>3387.75</v>
      </c>
      <c r="Y65" s="51">
        <v>2164.12</v>
      </c>
      <c r="Z65" s="51">
        <v>1324.63</v>
      </c>
      <c r="AA65" s="51">
        <v>1977.38</v>
      </c>
      <c r="AB65" s="51">
        <v>3372.91</v>
      </c>
      <c r="AC65" s="51">
        <v>3077.87</v>
      </c>
      <c r="AD65" s="51">
        <v>2102.7600000000002</v>
      </c>
      <c r="AE65" s="51">
        <v>1695.91</v>
      </c>
      <c r="AF65" s="51">
        <v>2213.66</v>
      </c>
      <c r="AG65" s="51">
        <v>2422.59</v>
      </c>
      <c r="AH65" s="51">
        <v>3443.45</v>
      </c>
      <c r="AI65" s="51">
        <v>3191.48</v>
      </c>
      <c r="AJ65" s="51">
        <v>3163.6</v>
      </c>
      <c r="AK65" s="51">
        <v>2160.11</v>
      </c>
      <c r="AL65" s="51">
        <v>1782.04</v>
      </c>
      <c r="AM65" s="51">
        <v>1827.95</v>
      </c>
      <c r="AN65" s="51">
        <v>3825.22</v>
      </c>
      <c r="AO65" s="51">
        <v>2883.64</v>
      </c>
      <c r="AP65" s="135">
        <v>1074.77</v>
      </c>
      <c r="AQ65" s="51">
        <v>1330.1</v>
      </c>
      <c r="AR65" s="51">
        <v>2377.91</v>
      </c>
      <c r="AS65" s="51">
        <v>3118.44</v>
      </c>
      <c r="AT65" s="51">
        <v>3605.97</v>
      </c>
      <c r="AU65" s="51">
        <v>3274.86</v>
      </c>
      <c r="AV65" s="51">
        <v>2947.83</v>
      </c>
      <c r="AW65" s="51">
        <v>1963.72</v>
      </c>
      <c r="AX65" s="51">
        <v>1940.9</v>
      </c>
      <c r="AY65" s="51">
        <v>2364.37</v>
      </c>
      <c r="AZ65" s="51">
        <v>3717.02</v>
      </c>
      <c r="BA65" s="51">
        <v>2930.27</v>
      </c>
      <c r="BB65" s="51">
        <v>2164.2199999999998</v>
      </c>
      <c r="BC65" s="51">
        <v>2678.76</v>
      </c>
      <c r="BD65" s="51">
        <v>2411.33</v>
      </c>
      <c r="BE65" s="51">
        <v>3276.89</v>
      </c>
      <c r="BF65" s="51">
        <v>3063.85</v>
      </c>
      <c r="BG65" s="51">
        <v>2378.13</v>
      </c>
      <c r="BH65" s="51">
        <v>2607.63</v>
      </c>
      <c r="BI65" s="51">
        <v>3160.82</v>
      </c>
      <c r="BJ65" s="51">
        <v>3058.07</v>
      </c>
      <c r="BK65" s="51">
        <v>2586.48</v>
      </c>
      <c r="BL65" s="51">
        <v>3632.35</v>
      </c>
      <c r="BM65" s="51"/>
      <c r="BN65" s="9"/>
      <c r="BO65" s="62">
        <v>1122.3599999999999</v>
      </c>
      <c r="BP65" s="62">
        <v>4893.32</v>
      </c>
      <c r="BQ65" s="62">
        <f t="shared" si="0"/>
        <v>3007.8399999999997</v>
      </c>
      <c r="BR65" s="64" t="str">
        <f t="shared" si="1"/>
        <v>YES</v>
      </c>
      <c r="BS65" s="9" t="e">
        <f t="shared" si="2"/>
        <v>#N/A</v>
      </c>
    </row>
    <row r="66" spans="1:71" x14ac:dyDescent="0.25">
      <c r="A66">
        <v>62</v>
      </c>
      <c r="B66" s="52" t="s">
        <v>1712</v>
      </c>
      <c r="C66" s="48" t="s">
        <v>1712</v>
      </c>
      <c r="D66" s="80">
        <v>11.24</v>
      </c>
      <c r="E66" s="98" t="s">
        <v>4988</v>
      </c>
      <c r="F66" s="84" t="s">
        <v>17</v>
      </c>
      <c r="G66" s="84">
        <v>105515018</v>
      </c>
      <c r="H66" s="87">
        <v>4027172</v>
      </c>
      <c r="I66" s="196">
        <v>4027172</v>
      </c>
      <c r="J66" s="87">
        <v>6301872</v>
      </c>
      <c r="K66" s="47" t="s">
        <v>16</v>
      </c>
      <c r="L66" s="47" t="s">
        <v>1711</v>
      </c>
      <c r="M66" s="38"/>
      <c r="N66" s="38"/>
      <c r="O66" s="50">
        <v>28.95</v>
      </c>
      <c r="P66" s="50">
        <v>45.92</v>
      </c>
      <c r="Q66" s="50">
        <v>34.96</v>
      </c>
      <c r="R66" s="50">
        <v>34.21</v>
      </c>
      <c r="S66" s="50">
        <v>17.260000000000002</v>
      </c>
      <c r="T66" s="50">
        <v>11.48</v>
      </c>
      <c r="U66" s="50">
        <v>16.2</v>
      </c>
      <c r="V66" s="51">
        <v>16.54</v>
      </c>
      <c r="W66" s="51">
        <v>16.809999999999999</v>
      </c>
      <c r="X66" s="51">
        <v>17.63</v>
      </c>
      <c r="Y66" s="51">
        <v>17.12</v>
      </c>
      <c r="Z66" s="51">
        <v>17.02</v>
      </c>
      <c r="AA66" s="51">
        <v>21.11</v>
      </c>
      <c r="AB66" s="51">
        <v>31.35</v>
      </c>
      <c r="AC66" s="51">
        <v>14.67</v>
      </c>
      <c r="AD66" s="51">
        <v>9.31</v>
      </c>
      <c r="AE66" s="51">
        <v>15.16</v>
      </c>
      <c r="AF66" s="51">
        <v>11.24</v>
      </c>
      <c r="AG66" s="51">
        <v>10.85</v>
      </c>
      <c r="AH66" s="51">
        <v>15.26</v>
      </c>
      <c r="AI66" s="51">
        <v>12.61</v>
      </c>
      <c r="AJ66" s="51">
        <v>20.41</v>
      </c>
      <c r="AK66" s="51">
        <v>18.28</v>
      </c>
      <c r="AL66" s="51">
        <v>17.670000000000002</v>
      </c>
      <c r="AM66" s="51">
        <v>42.21</v>
      </c>
      <c r="AN66" s="51">
        <v>23.71</v>
      </c>
      <c r="AO66" s="51">
        <v>21.94</v>
      </c>
      <c r="AP66" s="135">
        <v>16.87</v>
      </c>
      <c r="AQ66" s="51">
        <v>17.190000000000001</v>
      </c>
      <c r="AR66" s="51">
        <v>17.38</v>
      </c>
      <c r="AS66" s="51">
        <v>18.29</v>
      </c>
      <c r="AT66" s="51">
        <v>16.39</v>
      </c>
      <c r="AU66" s="51">
        <v>16.670000000000002</v>
      </c>
      <c r="AV66" s="51">
        <v>16.510000000000002</v>
      </c>
      <c r="AW66" s="51">
        <v>17.61</v>
      </c>
      <c r="AX66" s="51">
        <v>21.86</v>
      </c>
      <c r="AY66" s="51">
        <v>18.670000000000002</v>
      </c>
      <c r="AZ66" s="51">
        <v>18.329999999999998</v>
      </c>
      <c r="BA66" s="51">
        <v>13.9</v>
      </c>
      <c r="BB66" s="51">
        <v>17.079999999999998</v>
      </c>
      <c r="BC66" s="51">
        <v>17.43</v>
      </c>
      <c r="BD66" s="51">
        <v>17.850000000000001</v>
      </c>
      <c r="BE66" s="51">
        <v>17.010000000000002</v>
      </c>
      <c r="BF66" s="51">
        <v>16.91</v>
      </c>
      <c r="BG66" s="51">
        <v>16.63</v>
      </c>
      <c r="BH66" s="51">
        <v>16.829999999999998</v>
      </c>
      <c r="BI66" s="51">
        <v>17.12</v>
      </c>
      <c r="BJ66" s="51">
        <v>17.59</v>
      </c>
      <c r="BK66" s="51">
        <v>15.28</v>
      </c>
      <c r="BL66" s="51">
        <v>16.649999999999999</v>
      </c>
      <c r="BM66" s="51"/>
      <c r="BN66" s="9"/>
      <c r="BO66" s="62">
        <v>8.75</v>
      </c>
      <c r="BP66" s="62">
        <v>51.95</v>
      </c>
      <c r="BQ66" s="62">
        <f t="shared" si="0"/>
        <v>30.35</v>
      </c>
      <c r="BR66" s="64" t="str">
        <f t="shared" si="1"/>
        <v>YES</v>
      </c>
      <c r="BS66" s="9" t="e">
        <f t="shared" si="2"/>
        <v>#N/A</v>
      </c>
    </row>
    <row r="67" spans="1:71" x14ac:dyDescent="0.25">
      <c r="A67">
        <v>63</v>
      </c>
      <c r="B67" s="52" t="s">
        <v>1710</v>
      </c>
      <c r="C67" s="48" t="s">
        <v>1710</v>
      </c>
      <c r="D67" s="80">
        <v>31.07</v>
      </c>
      <c r="E67" s="98" t="s">
        <v>4988</v>
      </c>
      <c r="F67" s="84" t="s">
        <v>17</v>
      </c>
      <c r="G67" s="84">
        <v>105515018</v>
      </c>
      <c r="H67" s="87" t="s">
        <v>1950</v>
      </c>
      <c r="I67" s="196" t="s">
        <v>1950</v>
      </c>
      <c r="J67" s="87">
        <v>6246716</v>
      </c>
      <c r="K67" s="47" t="s">
        <v>16</v>
      </c>
      <c r="L67" s="47" t="s">
        <v>1709</v>
      </c>
      <c r="M67" s="38"/>
      <c r="N67" s="38"/>
      <c r="O67" s="50">
        <v>163.43</v>
      </c>
      <c r="P67" s="50">
        <v>210.77</v>
      </c>
      <c r="Q67" s="50">
        <v>204.27</v>
      </c>
      <c r="R67" s="50">
        <v>201.88</v>
      </c>
      <c r="S67" s="50">
        <v>101.98</v>
      </c>
      <c r="T67" s="50">
        <v>115.29</v>
      </c>
      <c r="U67" s="50">
        <v>182.6</v>
      </c>
      <c r="V67" s="51">
        <v>203.84</v>
      </c>
      <c r="W67" s="51">
        <v>240.1</v>
      </c>
      <c r="X67" s="51">
        <v>188.45</v>
      </c>
      <c r="Y67" s="51">
        <v>123.28</v>
      </c>
      <c r="Z67" s="51">
        <v>93.34</v>
      </c>
      <c r="AA67" s="51">
        <v>125.91</v>
      </c>
      <c r="AB67" s="51">
        <v>105.84</v>
      </c>
      <c r="AC67" s="51">
        <v>85.03</v>
      </c>
      <c r="AD67" s="51">
        <v>46.5</v>
      </c>
      <c r="AE67" s="51">
        <v>37.49</v>
      </c>
      <c r="AF67" s="51">
        <v>31.07</v>
      </c>
      <c r="AG67" s="51">
        <v>32.03</v>
      </c>
      <c r="AH67" s="51">
        <v>31.79</v>
      </c>
      <c r="AI67" s="51">
        <v>35.69</v>
      </c>
      <c r="AJ67" s="51">
        <v>32.549999999999997</v>
      </c>
      <c r="AK67" s="51">
        <v>42.16</v>
      </c>
      <c r="AL67" s="51">
        <v>48.83</v>
      </c>
      <c r="AM67" s="51">
        <v>52.44</v>
      </c>
      <c r="AN67" s="51">
        <v>75.48</v>
      </c>
      <c r="AO67" s="51">
        <v>47.49</v>
      </c>
      <c r="AP67" s="135">
        <v>43.05</v>
      </c>
      <c r="AQ67" s="51">
        <v>39.47</v>
      </c>
      <c r="AR67" s="51">
        <v>43.68</v>
      </c>
      <c r="AS67" s="51">
        <v>128.87</v>
      </c>
      <c r="AT67" s="51">
        <v>116.64</v>
      </c>
      <c r="AU67" s="51">
        <v>64.209999999999994</v>
      </c>
      <c r="AV67" s="51">
        <v>38.03</v>
      </c>
      <c r="AW67" s="51">
        <v>36.729999999999997</v>
      </c>
      <c r="AX67" s="51">
        <v>31.36</v>
      </c>
      <c r="AY67" s="51">
        <v>28.49</v>
      </c>
      <c r="AZ67" s="51">
        <v>32.869999999999997</v>
      </c>
      <c r="BA67" s="51">
        <v>30.71</v>
      </c>
      <c r="BB67" s="51">
        <v>30.46</v>
      </c>
      <c r="BC67" s="51">
        <v>30.53</v>
      </c>
      <c r="BD67" s="51">
        <v>31.67</v>
      </c>
      <c r="BE67" s="51">
        <v>29.08</v>
      </c>
      <c r="BF67" s="51">
        <v>29.41</v>
      </c>
      <c r="BG67" s="51">
        <v>27.69</v>
      </c>
      <c r="BH67" s="51">
        <v>27.95</v>
      </c>
      <c r="BI67" s="51">
        <v>29.17</v>
      </c>
      <c r="BJ67" s="51">
        <v>34.409999999999997</v>
      </c>
      <c r="BK67" s="51">
        <v>28.74</v>
      </c>
      <c r="BL67" s="51">
        <v>33.4</v>
      </c>
      <c r="BM67" s="51"/>
      <c r="BN67" s="9"/>
      <c r="BO67" s="62">
        <v>31.07</v>
      </c>
      <c r="BP67" s="62">
        <v>302.74</v>
      </c>
      <c r="BQ67" s="62">
        <f t="shared" si="0"/>
        <v>166.905</v>
      </c>
      <c r="BR67" s="64" t="str">
        <f t="shared" si="1"/>
        <v>NO</v>
      </c>
      <c r="BS67" s="9" t="e">
        <f t="shared" si="2"/>
        <v>#N/A</v>
      </c>
    </row>
    <row r="68" spans="1:71" x14ac:dyDescent="0.25">
      <c r="A68">
        <v>64</v>
      </c>
      <c r="B68" s="52" t="s">
        <v>1708</v>
      </c>
      <c r="C68" s="48" t="s">
        <v>1708</v>
      </c>
      <c r="D68" s="80">
        <v>142.19999999999999</v>
      </c>
      <c r="E68" s="98" t="s">
        <v>4988</v>
      </c>
      <c r="F68" s="84" t="s">
        <v>17</v>
      </c>
      <c r="G68" s="84">
        <v>105515018</v>
      </c>
      <c r="H68" s="87">
        <v>4415849</v>
      </c>
      <c r="I68" s="196">
        <v>4415849</v>
      </c>
      <c r="J68" s="87">
        <v>6246718</v>
      </c>
      <c r="K68" s="47" t="s">
        <v>16</v>
      </c>
      <c r="L68" s="47" t="s">
        <v>1707</v>
      </c>
      <c r="M68" s="38"/>
      <c r="N68" s="38"/>
      <c r="O68" s="50">
        <v>33.33</v>
      </c>
      <c r="P68" s="50">
        <v>37.31</v>
      </c>
      <c r="Q68" s="50">
        <v>38.880000000000003</v>
      </c>
      <c r="R68" s="50">
        <v>84.92</v>
      </c>
      <c r="S68" s="50">
        <v>83.64</v>
      </c>
      <c r="T68" s="50">
        <v>131.41</v>
      </c>
      <c r="U68" s="50">
        <v>206.44</v>
      </c>
      <c r="V68" s="51">
        <v>222.04</v>
      </c>
      <c r="W68" s="51">
        <v>248.06</v>
      </c>
      <c r="X68" s="51">
        <v>200.88</v>
      </c>
      <c r="Y68" s="51">
        <v>163</v>
      </c>
      <c r="Z68" s="51">
        <v>108.06</v>
      </c>
      <c r="AA68" s="51">
        <v>82.57</v>
      </c>
      <c r="AB68" s="51">
        <v>70.02</v>
      </c>
      <c r="AC68" s="51">
        <v>97.8</v>
      </c>
      <c r="AD68" s="51">
        <v>116.94</v>
      </c>
      <c r="AE68" s="51">
        <v>129.94999999999999</v>
      </c>
      <c r="AF68" s="51">
        <v>142.19999999999999</v>
      </c>
      <c r="AG68" s="51">
        <v>214.17</v>
      </c>
      <c r="AH68" s="51">
        <v>212.55</v>
      </c>
      <c r="AI68" s="51">
        <v>208.21</v>
      </c>
      <c r="AJ68" s="51">
        <v>214.75</v>
      </c>
      <c r="AK68" s="51">
        <v>143.38</v>
      </c>
      <c r="AL68" s="51">
        <v>120.95</v>
      </c>
      <c r="AM68" s="51">
        <v>89.66</v>
      </c>
      <c r="AN68" s="51">
        <v>69.91</v>
      </c>
      <c r="AO68" s="51">
        <v>73.06</v>
      </c>
      <c r="AP68" s="135">
        <v>106.2</v>
      </c>
      <c r="AQ68" s="51">
        <v>140.4</v>
      </c>
      <c r="AR68" s="51">
        <v>159.36000000000001</v>
      </c>
      <c r="AS68" s="51">
        <v>229.06</v>
      </c>
      <c r="AT68" s="51">
        <v>235.84</v>
      </c>
      <c r="AU68" s="51">
        <v>231.35</v>
      </c>
      <c r="AV68" s="51">
        <v>191.85</v>
      </c>
      <c r="AW68" s="51">
        <v>115.08</v>
      </c>
      <c r="AX68" s="51">
        <v>86.67</v>
      </c>
      <c r="AY68" s="51">
        <v>62.71</v>
      </c>
      <c r="AZ68" s="51">
        <v>86.26</v>
      </c>
      <c r="BA68" s="51">
        <v>65.8</v>
      </c>
      <c r="BB68" s="51">
        <v>107.9</v>
      </c>
      <c r="BC68" s="51">
        <v>115.36</v>
      </c>
      <c r="BD68" s="51">
        <v>206.11</v>
      </c>
      <c r="BE68" s="51">
        <v>214.85</v>
      </c>
      <c r="BF68" s="51">
        <v>232.81</v>
      </c>
      <c r="BG68" s="51">
        <v>207.88</v>
      </c>
      <c r="BH68" s="51">
        <v>172.57</v>
      </c>
      <c r="BI68" s="51">
        <v>116.22</v>
      </c>
      <c r="BJ68" s="51">
        <v>79.3</v>
      </c>
      <c r="BK68" s="51">
        <v>57.36</v>
      </c>
      <c r="BL68" s="51">
        <v>86.56</v>
      </c>
      <c r="BM68" s="51"/>
      <c r="BN68" s="9"/>
      <c r="BO68" s="62">
        <v>11.14</v>
      </c>
      <c r="BP68" s="62">
        <v>258.51</v>
      </c>
      <c r="BQ68" s="62">
        <f t="shared" si="0"/>
        <v>134.82499999999999</v>
      </c>
      <c r="BR68" s="64" t="str">
        <f t="shared" si="1"/>
        <v>YES</v>
      </c>
      <c r="BS68" s="9" t="e">
        <f t="shared" si="2"/>
        <v>#N/A</v>
      </c>
    </row>
    <row r="69" spans="1:71" x14ac:dyDescent="0.25">
      <c r="A69">
        <v>65</v>
      </c>
      <c r="B69" s="52" t="s">
        <v>1706</v>
      </c>
      <c r="C69" s="48" t="s">
        <v>1706</v>
      </c>
      <c r="D69" s="80">
        <v>8.75</v>
      </c>
      <c r="E69" s="98" t="s">
        <v>4988</v>
      </c>
      <c r="F69" s="84" t="s">
        <v>17</v>
      </c>
      <c r="G69" s="84">
        <v>105515018</v>
      </c>
      <c r="H69" s="87">
        <v>4441830</v>
      </c>
      <c r="I69" s="196">
        <v>4441830</v>
      </c>
      <c r="J69" s="87">
        <v>6301925</v>
      </c>
      <c r="K69" s="47" t="s">
        <v>16</v>
      </c>
      <c r="L69" s="47" t="s">
        <v>1705</v>
      </c>
      <c r="M69" s="38"/>
      <c r="N69" s="38"/>
      <c r="O69" s="50">
        <v>8.75</v>
      </c>
      <c r="P69" s="50">
        <v>8.75</v>
      </c>
      <c r="Q69" s="50">
        <v>8.75</v>
      </c>
      <c r="R69" s="50">
        <v>8.75</v>
      </c>
      <c r="S69" s="50">
        <v>8.75</v>
      </c>
      <c r="T69" s="50">
        <v>8.75</v>
      </c>
      <c r="U69" s="50">
        <v>8.75</v>
      </c>
      <c r="V69" s="51">
        <v>8.75</v>
      </c>
      <c r="W69" s="51">
        <v>8.75</v>
      </c>
      <c r="X69" s="51">
        <v>8.75</v>
      </c>
      <c r="Y69" s="51">
        <v>8.75</v>
      </c>
      <c r="Z69" s="51">
        <v>8.75</v>
      </c>
      <c r="AA69" s="51">
        <v>8.75</v>
      </c>
      <c r="AB69" s="51">
        <v>8.75</v>
      </c>
      <c r="AC69" s="51">
        <v>8.75</v>
      </c>
      <c r="AD69" s="51">
        <v>8.75</v>
      </c>
      <c r="AE69" s="51">
        <v>8.75</v>
      </c>
      <c r="AF69" s="51">
        <v>8.75</v>
      </c>
      <c r="AG69" s="51">
        <v>8.75</v>
      </c>
      <c r="AH69" s="51">
        <v>8.75</v>
      </c>
      <c r="AI69" s="51">
        <v>8.75</v>
      </c>
      <c r="AJ69" s="51">
        <v>8.75</v>
      </c>
      <c r="AK69" s="51">
        <v>8.75</v>
      </c>
      <c r="AL69" s="51">
        <v>8.75</v>
      </c>
      <c r="AM69" s="51">
        <v>8.75</v>
      </c>
      <c r="AN69" s="51">
        <v>8.74</v>
      </c>
      <c r="AO69" s="51">
        <v>8.75</v>
      </c>
      <c r="AP69" s="135">
        <v>8.75</v>
      </c>
      <c r="AQ69" s="51">
        <v>8.75</v>
      </c>
      <c r="AR69" s="51">
        <v>8.75</v>
      </c>
      <c r="AS69" s="51">
        <v>8.75</v>
      </c>
      <c r="AT69" s="51">
        <v>8.75</v>
      </c>
      <c r="AU69" s="51">
        <v>8.75</v>
      </c>
      <c r="AV69" s="51">
        <v>8.75</v>
      </c>
      <c r="AW69" s="51">
        <v>8.75</v>
      </c>
      <c r="AX69" s="51">
        <v>8.75</v>
      </c>
      <c r="AY69" s="51">
        <v>8.75</v>
      </c>
      <c r="AZ69" s="51">
        <v>8.75</v>
      </c>
      <c r="BA69" s="51">
        <v>8.75</v>
      </c>
      <c r="BB69" s="51">
        <v>8.75</v>
      </c>
      <c r="BC69" s="51">
        <v>8.75</v>
      </c>
      <c r="BD69" s="51">
        <v>8.75</v>
      </c>
      <c r="BE69" s="51">
        <v>8.75</v>
      </c>
      <c r="BF69" s="51">
        <v>8.75</v>
      </c>
      <c r="BG69" s="51">
        <v>8.75</v>
      </c>
      <c r="BH69" s="51">
        <v>8.75</v>
      </c>
      <c r="BI69" s="51">
        <v>8.75</v>
      </c>
      <c r="BJ69" s="51">
        <v>8.75</v>
      </c>
      <c r="BK69" s="51">
        <v>8.75</v>
      </c>
      <c r="BL69" s="51">
        <v>8.75</v>
      </c>
      <c r="BM69" s="51"/>
      <c r="BN69" s="9"/>
      <c r="BO69" s="62">
        <v>8.25</v>
      </c>
      <c r="BP69" s="62">
        <v>8.75</v>
      </c>
      <c r="BQ69" s="62">
        <f t="shared" ref="BQ69:BQ132" si="3">AVERAGE(BO69:BP69)</f>
        <v>8.5</v>
      </c>
      <c r="BR69" s="64" t="str">
        <f t="shared" ref="BR69:BR132" si="4">IF(AND(INDEX($A$5:$BL$967,MATCH(A69,$A$5:$A$967,0),MATCH($BR$1,$A$4:$BL$4,0))&gt;=BO69,INDEX($A$5:$BL$967,MATCH(A69,$A$5:$A$967,0),MATCH($BR$1,$A$4:$BL$4,0))&lt;=BP69),"YES","NO")</f>
        <v>YES</v>
      </c>
      <c r="BS69" s="9" t="e">
        <f t="shared" ref="BS69:BS132" si="5">IF(INDEX($A$5:$AO$967,MATCH(A69,$A$5:$A$967,0),MATCH($BR$1,$A$4:$AO$4,0))&lt;BO69,"Latest cost is lower than expected",IF(INDEX($A$5:$AO$967,MATCH(A69,$A$5:$A$967,0),MATCH($BR$1,$A$4:$AO$4,0))&gt;BP69,"Latest cost is higher than expected",""))</f>
        <v>#N/A</v>
      </c>
    </row>
    <row r="70" spans="1:71" x14ac:dyDescent="0.25">
      <c r="A70">
        <v>66</v>
      </c>
      <c r="B70" s="52" t="s">
        <v>1704</v>
      </c>
      <c r="C70" s="48" t="s">
        <v>1704</v>
      </c>
      <c r="D70" s="80">
        <v>17.46</v>
      </c>
      <c r="E70" s="98" t="s">
        <v>4988</v>
      </c>
      <c r="F70" s="84" t="s">
        <v>17</v>
      </c>
      <c r="G70" s="84">
        <v>105515018</v>
      </c>
      <c r="H70" s="87">
        <v>4027031</v>
      </c>
      <c r="I70" s="196">
        <v>4027031</v>
      </c>
      <c r="J70" s="87">
        <v>6301926</v>
      </c>
      <c r="K70" s="47" t="s">
        <v>16</v>
      </c>
      <c r="L70" s="47" t="s">
        <v>1703</v>
      </c>
      <c r="M70" s="38"/>
      <c r="N70" s="38"/>
      <c r="O70" s="50">
        <v>22.24</v>
      </c>
      <c r="P70" s="50">
        <v>20</v>
      </c>
      <c r="Q70" s="50">
        <v>30.77</v>
      </c>
      <c r="R70" s="50">
        <v>33.65</v>
      </c>
      <c r="S70" s="50">
        <v>30.29</v>
      </c>
      <c r="T70" s="50">
        <v>18.59</v>
      </c>
      <c r="U70" s="50">
        <v>100.35</v>
      </c>
      <c r="V70" s="51">
        <v>144.57</v>
      </c>
      <c r="W70" s="51">
        <v>164.82</v>
      </c>
      <c r="X70" s="51">
        <v>104.95</v>
      </c>
      <c r="Y70" s="51">
        <v>63.42</v>
      </c>
      <c r="Z70" s="51">
        <v>22.04</v>
      </c>
      <c r="AA70" s="51">
        <v>22.47</v>
      </c>
      <c r="AB70" s="51">
        <v>19.36</v>
      </c>
      <c r="AC70" s="51">
        <v>18.87</v>
      </c>
      <c r="AD70" s="51">
        <v>19.13</v>
      </c>
      <c r="AE70" s="51">
        <v>17.670000000000002</v>
      </c>
      <c r="AF70" s="51">
        <v>17.46</v>
      </c>
      <c r="AG70" s="51">
        <v>19.16</v>
      </c>
      <c r="AH70" s="51">
        <v>23.58</v>
      </c>
      <c r="AI70" s="51">
        <v>38.58</v>
      </c>
      <c r="AJ70" s="51">
        <v>64.319999999999993</v>
      </c>
      <c r="AK70" s="51">
        <v>50.61</v>
      </c>
      <c r="AL70" s="51">
        <v>8.75</v>
      </c>
      <c r="AM70" s="51">
        <v>17.25</v>
      </c>
      <c r="AN70" s="51">
        <v>22.75</v>
      </c>
      <c r="AO70" s="51">
        <v>22.67</v>
      </c>
      <c r="AP70" s="135">
        <v>19.68</v>
      </c>
      <c r="AQ70" s="51">
        <v>17.8</v>
      </c>
      <c r="AR70" s="51">
        <v>24.01</v>
      </c>
      <c r="AS70" s="51">
        <v>17.48</v>
      </c>
      <c r="AT70" s="51">
        <v>106.77</v>
      </c>
      <c r="AU70" s="51">
        <v>115.52</v>
      </c>
      <c r="AV70" s="51">
        <v>58.65</v>
      </c>
      <c r="AW70" s="51">
        <v>12.13</v>
      </c>
      <c r="AX70" s="51">
        <v>12.73</v>
      </c>
      <c r="AY70" s="51">
        <v>12.21</v>
      </c>
      <c r="AZ70" s="51">
        <v>12.58</v>
      </c>
      <c r="BA70" s="51">
        <v>12.11</v>
      </c>
      <c r="BB70" s="51">
        <v>12.45</v>
      </c>
      <c r="BC70" s="51">
        <v>13.83</v>
      </c>
      <c r="BD70" s="51">
        <v>61.53</v>
      </c>
      <c r="BE70" s="51">
        <v>156.91</v>
      </c>
      <c r="BF70" s="51">
        <v>132.27000000000001</v>
      </c>
      <c r="BG70" s="51">
        <v>74.53</v>
      </c>
      <c r="BH70" s="51">
        <v>34.520000000000003</v>
      </c>
      <c r="BI70" s="51">
        <v>18.12</v>
      </c>
      <c r="BJ70" s="51">
        <v>18.38</v>
      </c>
      <c r="BK70" s="51">
        <v>17.28</v>
      </c>
      <c r="BL70" s="51">
        <v>8.75</v>
      </c>
      <c r="BM70" s="51"/>
      <c r="BN70" s="9"/>
      <c r="BO70" s="62">
        <v>12.58</v>
      </c>
      <c r="BP70" s="62">
        <v>164.82</v>
      </c>
      <c r="BQ70" s="62">
        <f t="shared" si="3"/>
        <v>88.7</v>
      </c>
      <c r="BR70" s="64" t="str">
        <f t="shared" si="4"/>
        <v>YES</v>
      </c>
      <c r="BS70" s="9" t="e">
        <f t="shared" si="5"/>
        <v>#N/A</v>
      </c>
    </row>
    <row r="71" spans="1:71" x14ac:dyDescent="0.25">
      <c r="A71">
        <v>67</v>
      </c>
      <c r="B71" s="52" t="s">
        <v>1702</v>
      </c>
      <c r="C71" s="48" t="s">
        <v>1702</v>
      </c>
      <c r="D71" s="80">
        <v>8.75</v>
      </c>
      <c r="E71" s="98" t="s">
        <v>4988</v>
      </c>
      <c r="F71" s="84" t="s">
        <v>17</v>
      </c>
      <c r="G71" s="84">
        <v>105515018</v>
      </c>
      <c r="H71" s="87" t="s">
        <v>1951</v>
      </c>
      <c r="I71" s="196" t="s">
        <v>1951</v>
      </c>
      <c r="J71" s="87">
        <v>6301924</v>
      </c>
      <c r="K71" s="47" t="s">
        <v>16</v>
      </c>
      <c r="L71" s="47" t="s">
        <v>1701</v>
      </c>
      <c r="M71" s="38"/>
      <c r="N71" s="38"/>
      <c r="O71" s="50">
        <v>8.75</v>
      </c>
      <c r="P71" s="50">
        <v>8.75</v>
      </c>
      <c r="Q71" s="50">
        <v>8.75</v>
      </c>
      <c r="R71" s="50">
        <v>8.75</v>
      </c>
      <c r="S71" s="50">
        <v>8.75</v>
      </c>
      <c r="T71" s="50">
        <v>8.75</v>
      </c>
      <c r="U71" s="50">
        <v>8.75</v>
      </c>
      <c r="V71" s="51">
        <v>8.75</v>
      </c>
      <c r="W71" s="51">
        <v>8.75</v>
      </c>
      <c r="X71" s="51">
        <v>8.75</v>
      </c>
      <c r="Y71" s="51">
        <v>8.75</v>
      </c>
      <c r="Z71" s="51">
        <v>8.75</v>
      </c>
      <c r="AA71" s="51">
        <v>8.75</v>
      </c>
      <c r="AB71" s="51">
        <v>8.75</v>
      </c>
      <c r="AC71" s="51">
        <v>8.75</v>
      </c>
      <c r="AD71" s="51">
        <v>8.75</v>
      </c>
      <c r="AE71" s="51">
        <v>8.75</v>
      </c>
      <c r="AF71" s="51">
        <v>8.75</v>
      </c>
      <c r="AG71" s="51">
        <v>8.75</v>
      </c>
      <c r="AH71" s="51">
        <v>8.75</v>
      </c>
      <c r="AI71" s="51">
        <v>8.75</v>
      </c>
      <c r="AJ71" s="51">
        <v>8.75</v>
      </c>
      <c r="AK71" s="51">
        <v>8.75</v>
      </c>
      <c r="AL71" s="51">
        <v>8.75</v>
      </c>
      <c r="AM71" s="51">
        <v>8.75</v>
      </c>
      <c r="AN71" s="51">
        <v>8.75</v>
      </c>
      <c r="AO71" s="51">
        <v>8.75</v>
      </c>
      <c r="AP71" s="135">
        <v>8.75</v>
      </c>
      <c r="AQ71" s="51">
        <v>8.75</v>
      </c>
      <c r="AR71" s="51">
        <v>8.75</v>
      </c>
      <c r="AS71" s="51">
        <v>8.75</v>
      </c>
      <c r="AT71" s="51">
        <v>8.75</v>
      </c>
      <c r="AU71" s="51">
        <v>8.75</v>
      </c>
      <c r="AV71" s="51">
        <v>8.75</v>
      </c>
      <c r="AW71" s="51">
        <v>8.75</v>
      </c>
      <c r="AX71" s="51">
        <v>8.75</v>
      </c>
      <c r="AY71" s="51">
        <v>8.75</v>
      </c>
      <c r="AZ71" s="51">
        <v>8.75</v>
      </c>
      <c r="BA71" s="51">
        <v>8.75</v>
      </c>
      <c r="BB71" s="51">
        <v>8.75</v>
      </c>
      <c r="BC71" s="51">
        <v>8.75</v>
      </c>
      <c r="BD71" s="51">
        <v>8.75</v>
      </c>
      <c r="BE71" s="51">
        <v>8.75</v>
      </c>
      <c r="BF71" s="51">
        <v>8.75</v>
      </c>
      <c r="BG71" s="51">
        <v>8.75</v>
      </c>
      <c r="BH71" s="51">
        <v>8.75</v>
      </c>
      <c r="BI71" s="51">
        <v>8.75</v>
      </c>
      <c r="BJ71" s="51">
        <v>8.75</v>
      </c>
      <c r="BK71" s="51">
        <v>8.75</v>
      </c>
      <c r="BL71" s="51">
        <v>8.75</v>
      </c>
      <c r="BM71" s="51"/>
      <c r="BN71" s="9"/>
      <c r="BO71" s="62">
        <v>8.25</v>
      </c>
      <c r="BP71" s="62">
        <v>8.75</v>
      </c>
      <c r="BQ71" s="62">
        <f t="shared" si="3"/>
        <v>8.5</v>
      </c>
      <c r="BR71" s="64" t="str">
        <f t="shared" si="4"/>
        <v>YES</v>
      </c>
      <c r="BS71" s="9" t="e">
        <f t="shared" si="5"/>
        <v>#N/A</v>
      </c>
    </row>
    <row r="72" spans="1:71" x14ac:dyDescent="0.25">
      <c r="A72">
        <v>68</v>
      </c>
      <c r="B72" s="52" t="s">
        <v>1700</v>
      </c>
      <c r="C72" s="48" t="s">
        <v>1700</v>
      </c>
      <c r="D72" s="80">
        <v>8.75</v>
      </c>
      <c r="E72" s="98" t="s">
        <v>4988</v>
      </c>
      <c r="F72" s="84" t="s">
        <v>17</v>
      </c>
      <c r="G72" s="84">
        <v>105515018</v>
      </c>
      <c r="H72" s="87">
        <v>4027032</v>
      </c>
      <c r="I72" s="196">
        <v>4027032</v>
      </c>
      <c r="J72" s="87">
        <v>6301927</v>
      </c>
      <c r="K72" s="47" t="s">
        <v>16</v>
      </c>
      <c r="L72" s="47" t="s">
        <v>1699</v>
      </c>
      <c r="M72" s="38"/>
      <c r="N72" s="38"/>
      <c r="O72" s="50">
        <v>8.75</v>
      </c>
      <c r="P72" s="50">
        <v>8.75</v>
      </c>
      <c r="Q72" s="50">
        <v>8.75</v>
      </c>
      <c r="R72" s="50">
        <v>8.75</v>
      </c>
      <c r="S72" s="50">
        <v>8.75</v>
      </c>
      <c r="T72" s="50">
        <v>8.75</v>
      </c>
      <c r="U72" s="50">
        <v>8.75</v>
      </c>
      <c r="V72" s="51">
        <v>8.75</v>
      </c>
      <c r="W72" s="51">
        <v>8.75</v>
      </c>
      <c r="X72" s="51">
        <v>8.75</v>
      </c>
      <c r="Y72" s="51">
        <v>8.75</v>
      </c>
      <c r="Z72" s="51">
        <v>8.75</v>
      </c>
      <c r="AA72" s="51">
        <v>8.75</v>
      </c>
      <c r="AB72" s="51">
        <v>8.75</v>
      </c>
      <c r="AC72" s="51">
        <v>8.75</v>
      </c>
      <c r="AD72" s="51">
        <v>8.75</v>
      </c>
      <c r="AE72" s="51">
        <v>8.75</v>
      </c>
      <c r="AF72" s="51">
        <v>8.75</v>
      </c>
      <c r="AG72" s="51">
        <v>8.75</v>
      </c>
      <c r="AH72" s="51">
        <v>8.75</v>
      </c>
      <c r="AI72" s="51">
        <v>8.75</v>
      </c>
      <c r="AJ72" s="51">
        <v>8.75</v>
      </c>
      <c r="AK72" s="51">
        <v>8.75</v>
      </c>
      <c r="AL72" s="51">
        <v>8.75</v>
      </c>
      <c r="AM72" s="51">
        <v>8.75</v>
      </c>
      <c r="AN72" s="51">
        <v>8.75</v>
      </c>
      <c r="AO72" s="51">
        <v>8.75</v>
      </c>
      <c r="AP72" s="135">
        <v>8.75</v>
      </c>
      <c r="AQ72" s="51">
        <v>8.75</v>
      </c>
      <c r="AR72" s="51">
        <v>8.75</v>
      </c>
      <c r="AS72" s="51">
        <v>8.75</v>
      </c>
      <c r="AT72" s="51">
        <v>8.75</v>
      </c>
      <c r="AU72" s="51">
        <v>8.75</v>
      </c>
      <c r="AV72" s="51">
        <v>8.75</v>
      </c>
      <c r="AW72" s="51">
        <v>8.75</v>
      </c>
      <c r="AX72" s="51">
        <v>8.75</v>
      </c>
      <c r="AY72" s="51">
        <v>8.75</v>
      </c>
      <c r="AZ72" s="51">
        <v>8.75</v>
      </c>
      <c r="BA72" s="51">
        <v>8.75</v>
      </c>
      <c r="BB72" s="51">
        <v>8.75</v>
      </c>
      <c r="BC72" s="51">
        <v>8.75</v>
      </c>
      <c r="BD72" s="51">
        <v>8.75</v>
      </c>
      <c r="BE72" s="51">
        <v>8.75</v>
      </c>
      <c r="BF72" s="51">
        <v>8.75</v>
      </c>
      <c r="BG72" s="51">
        <v>8.75</v>
      </c>
      <c r="BH72" s="51">
        <v>8.75</v>
      </c>
      <c r="BI72" s="51">
        <v>8.75</v>
      </c>
      <c r="BJ72" s="51">
        <v>8.75</v>
      </c>
      <c r="BK72" s="51">
        <v>8.75</v>
      </c>
      <c r="BL72" s="51">
        <v>8.75</v>
      </c>
      <c r="BM72" s="51"/>
      <c r="BN72" s="9"/>
      <c r="BO72" s="62">
        <v>8.25</v>
      </c>
      <c r="BP72" s="62">
        <v>19.670000000000002</v>
      </c>
      <c r="BQ72" s="62">
        <f t="shared" si="3"/>
        <v>13.96</v>
      </c>
      <c r="BR72" s="64" t="str">
        <f t="shared" si="4"/>
        <v>YES</v>
      </c>
      <c r="BS72" s="9" t="e">
        <f t="shared" si="5"/>
        <v>#N/A</v>
      </c>
    </row>
    <row r="73" spans="1:71" x14ac:dyDescent="0.25">
      <c r="A73">
        <v>69</v>
      </c>
      <c r="B73" s="52" t="s">
        <v>1698</v>
      </c>
      <c r="C73" s="48" t="s">
        <v>1698</v>
      </c>
      <c r="D73" s="80">
        <v>8.75</v>
      </c>
      <c r="E73" s="98" t="s">
        <v>4988</v>
      </c>
      <c r="F73" s="84" t="s">
        <v>17</v>
      </c>
      <c r="G73" s="84">
        <v>105515018</v>
      </c>
      <c r="H73" s="87">
        <v>4415961</v>
      </c>
      <c r="I73" s="196">
        <v>4415961</v>
      </c>
      <c r="J73" s="87">
        <v>6246715</v>
      </c>
      <c r="K73" s="47" t="s">
        <v>16</v>
      </c>
      <c r="L73" s="47" t="s">
        <v>1697</v>
      </c>
      <c r="M73" s="38"/>
      <c r="N73" s="38"/>
      <c r="O73" s="50">
        <v>8.75</v>
      </c>
      <c r="P73" s="50">
        <v>8.75</v>
      </c>
      <c r="Q73" s="50">
        <v>8.75</v>
      </c>
      <c r="R73" s="50">
        <v>8.75</v>
      </c>
      <c r="S73" s="50">
        <v>8.75</v>
      </c>
      <c r="T73" s="50">
        <v>8.75</v>
      </c>
      <c r="U73" s="50">
        <v>8.75</v>
      </c>
      <c r="V73" s="51">
        <v>8.75</v>
      </c>
      <c r="W73" s="51">
        <v>8.75</v>
      </c>
      <c r="X73" s="51">
        <v>8.75</v>
      </c>
      <c r="Y73" s="51">
        <v>8.75</v>
      </c>
      <c r="Z73" s="51">
        <v>8.75</v>
      </c>
      <c r="AA73" s="51">
        <v>8.75</v>
      </c>
      <c r="AB73" s="51">
        <v>8.75</v>
      </c>
      <c r="AC73" s="51">
        <v>8.75</v>
      </c>
      <c r="AD73" s="51">
        <v>8.75</v>
      </c>
      <c r="AE73" s="51">
        <v>8.75</v>
      </c>
      <c r="AF73" s="51">
        <v>8.75</v>
      </c>
      <c r="AG73" s="51">
        <v>8.75</v>
      </c>
      <c r="AH73" s="51">
        <v>8.75</v>
      </c>
      <c r="AI73" s="51">
        <v>8.75</v>
      </c>
      <c r="AJ73" s="51">
        <v>8.75</v>
      </c>
      <c r="AK73" s="51">
        <v>8.75</v>
      </c>
      <c r="AL73" s="51">
        <v>8.75</v>
      </c>
      <c r="AM73" s="51">
        <v>8.75</v>
      </c>
      <c r="AN73" s="51">
        <v>8.75</v>
      </c>
      <c r="AO73" s="51">
        <v>8.75</v>
      </c>
      <c r="AP73" s="135">
        <v>8.75</v>
      </c>
      <c r="AQ73" s="51">
        <v>8.75</v>
      </c>
      <c r="AR73" s="51">
        <v>8.75</v>
      </c>
      <c r="AS73" s="51">
        <v>8.75</v>
      </c>
      <c r="AT73" s="51">
        <v>8.75</v>
      </c>
      <c r="AU73" s="51">
        <v>8.75</v>
      </c>
      <c r="AV73" s="51">
        <v>8.75</v>
      </c>
      <c r="AW73" s="51">
        <v>8.75</v>
      </c>
      <c r="AX73" s="51">
        <v>8.75</v>
      </c>
      <c r="AY73" s="51">
        <v>8.75</v>
      </c>
      <c r="AZ73" s="51">
        <v>8.75</v>
      </c>
      <c r="BA73" s="51">
        <v>8.75</v>
      </c>
      <c r="BB73" s="51">
        <v>8.75</v>
      </c>
      <c r="BC73" s="51">
        <v>8.75</v>
      </c>
      <c r="BD73" s="51">
        <v>8.75</v>
      </c>
      <c r="BE73" s="51">
        <v>8.75</v>
      </c>
      <c r="BF73" s="51">
        <v>8.75</v>
      </c>
      <c r="BG73" s="51">
        <v>8.75</v>
      </c>
      <c r="BH73" s="51">
        <v>8.75</v>
      </c>
      <c r="BI73" s="51">
        <v>8.75</v>
      </c>
      <c r="BJ73" s="51">
        <v>8.75</v>
      </c>
      <c r="BK73" s="51">
        <v>8.75</v>
      </c>
      <c r="BL73" s="51">
        <v>8.75</v>
      </c>
      <c r="BM73" s="51"/>
      <c r="BN73" s="9"/>
      <c r="BO73" s="62">
        <v>8.25</v>
      </c>
      <c r="BP73" s="62">
        <v>64.05</v>
      </c>
      <c r="BQ73" s="62">
        <f t="shared" si="3"/>
        <v>36.15</v>
      </c>
      <c r="BR73" s="64" t="str">
        <f t="shared" si="4"/>
        <v>YES</v>
      </c>
      <c r="BS73" s="9" t="e">
        <f t="shared" si="5"/>
        <v>#N/A</v>
      </c>
    </row>
    <row r="74" spans="1:71" x14ac:dyDescent="0.25">
      <c r="A74">
        <v>70</v>
      </c>
      <c r="B74" s="52" t="s">
        <v>1696</v>
      </c>
      <c r="C74" s="48" t="s">
        <v>1696</v>
      </c>
      <c r="D74" s="80">
        <v>2414.1</v>
      </c>
      <c r="E74" s="98" t="s">
        <v>2186</v>
      </c>
      <c r="F74" s="84" t="s">
        <v>17</v>
      </c>
      <c r="G74" s="84">
        <v>105515018</v>
      </c>
      <c r="H74" s="87">
        <v>4028032</v>
      </c>
      <c r="I74" s="196">
        <v>4028032</v>
      </c>
      <c r="J74" s="87">
        <v>4028032</v>
      </c>
      <c r="K74" s="47" t="s">
        <v>16</v>
      </c>
      <c r="L74" s="47" t="s">
        <v>1695</v>
      </c>
      <c r="M74" s="38"/>
      <c r="N74" s="38"/>
      <c r="O74" s="50">
        <v>3072.54</v>
      </c>
      <c r="P74" s="50">
        <v>2823.32</v>
      </c>
      <c r="Q74" s="50">
        <v>2727.22</v>
      </c>
      <c r="R74" s="50">
        <v>4681.1099999999997</v>
      </c>
      <c r="S74" s="50">
        <v>1251.01</v>
      </c>
      <c r="T74" s="50">
        <v>2983.42</v>
      </c>
      <c r="U74" s="50">
        <v>3282.4</v>
      </c>
      <c r="V74" s="51">
        <v>3506.5</v>
      </c>
      <c r="W74" s="51">
        <v>2722.99</v>
      </c>
      <c r="X74" s="51">
        <v>2454.15</v>
      </c>
      <c r="Y74" s="51">
        <v>2105.7800000000002</v>
      </c>
      <c r="Z74" s="51">
        <v>2209.5500000000002</v>
      </c>
      <c r="AA74" s="51">
        <v>2784.6</v>
      </c>
      <c r="AB74" s="51">
        <v>2225.6</v>
      </c>
      <c r="AC74" s="51">
        <v>1821.15</v>
      </c>
      <c r="AD74" s="51">
        <v>2233.79</v>
      </c>
      <c r="AE74" s="51">
        <v>2852.72</v>
      </c>
      <c r="AF74" s="51">
        <v>2414.1</v>
      </c>
      <c r="AG74" s="51">
        <v>2499.65</v>
      </c>
      <c r="AH74" s="51">
        <v>2333.64</v>
      </c>
      <c r="AI74" s="51">
        <v>2553.11</v>
      </c>
      <c r="AJ74" s="51">
        <v>2835.77</v>
      </c>
      <c r="AK74" s="51">
        <v>2369.5500000000002</v>
      </c>
      <c r="AL74" s="51">
        <v>2417.0100000000002</v>
      </c>
      <c r="AM74" s="51">
        <v>2225.62</v>
      </c>
      <c r="AN74" s="51">
        <v>2506.4699999999998</v>
      </c>
      <c r="AO74" s="51">
        <v>2612.5500000000002</v>
      </c>
      <c r="AP74" s="135">
        <v>2552.96</v>
      </c>
      <c r="AQ74" s="51">
        <v>2560.48</v>
      </c>
      <c r="AR74" s="51">
        <v>2555.89</v>
      </c>
      <c r="AS74" s="51">
        <v>3215.19</v>
      </c>
      <c r="AT74" s="51">
        <v>2999.26</v>
      </c>
      <c r="AU74" s="51">
        <v>3008.97</v>
      </c>
      <c r="AV74" s="51">
        <v>3019.39</v>
      </c>
      <c r="AW74" s="51">
        <v>2477.8200000000002</v>
      </c>
      <c r="AX74" s="51">
        <v>2072.81</v>
      </c>
      <c r="AY74" s="51">
        <v>1753.52</v>
      </c>
      <c r="AZ74" s="51">
        <v>2978.61</v>
      </c>
      <c r="BA74" s="51">
        <v>3018.59</v>
      </c>
      <c r="BB74" s="51">
        <v>2882.16</v>
      </c>
      <c r="BC74" s="51">
        <v>2988.81</v>
      </c>
      <c r="BD74" s="51">
        <v>2958.94</v>
      </c>
      <c r="BE74" s="51">
        <v>2875.33</v>
      </c>
      <c r="BF74" s="51">
        <v>2779.15</v>
      </c>
      <c r="BG74" s="51">
        <v>2764.51</v>
      </c>
      <c r="BH74" s="51">
        <v>3082.58</v>
      </c>
      <c r="BI74" s="51">
        <v>3582.13</v>
      </c>
      <c r="BJ74" s="51">
        <v>3760.34</v>
      </c>
      <c r="BK74" s="51">
        <v>2483.5300000000002</v>
      </c>
      <c r="BL74" s="51">
        <v>8.75</v>
      </c>
      <c r="BM74" s="51"/>
      <c r="BN74" s="9"/>
      <c r="BO74" s="62">
        <v>1251.01</v>
      </c>
      <c r="BP74" s="62">
        <v>4681.1099999999997</v>
      </c>
      <c r="BQ74" s="62">
        <f t="shared" si="3"/>
        <v>2966.06</v>
      </c>
      <c r="BR74" s="64" t="str">
        <f t="shared" si="4"/>
        <v>YES</v>
      </c>
      <c r="BS74" s="9" t="e">
        <f t="shared" si="5"/>
        <v>#N/A</v>
      </c>
    </row>
    <row r="75" spans="1:71" x14ac:dyDescent="0.25">
      <c r="A75">
        <v>71</v>
      </c>
      <c r="B75" s="52" t="s">
        <v>1694</v>
      </c>
      <c r="C75" s="48" t="s">
        <v>1694</v>
      </c>
      <c r="D75" s="80">
        <v>37.200000000000003</v>
      </c>
      <c r="E75" s="98" t="s">
        <v>2186</v>
      </c>
      <c r="F75" s="84" t="s">
        <v>17</v>
      </c>
      <c r="G75" s="84">
        <v>105515018</v>
      </c>
      <c r="H75" s="87">
        <v>4027220</v>
      </c>
      <c r="I75" s="196">
        <v>4027220</v>
      </c>
      <c r="J75" s="87">
        <v>4027220</v>
      </c>
      <c r="K75" s="47" t="s">
        <v>16</v>
      </c>
      <c r="L75" s="47" t="s">
        <v>1693</v>
      </c>
      <c r="M75" s="38"/>
      <c r="N75" s="38"/>
      <c r="O75" s="50">
        <v>33.33</v>
      </c>
      <c r="P75" s="50">
        <v>38.36</v>
      </c>
      <c r="Q75" s="50">
        <v>33.75</v>
      </c>
      <c r="R75" s="50">
        <v>32.090000000000003</v>
      </c>
      <c r="S75" s="50">
        <v>27.98</v>
      </c>
      <c r="T75" s="50">
        <v>32.54</v>
      </c>
      <c r="U75" s="50">
        <v>39.97</v>
      </c>
      <c r="V75" s="51">
        <v>42.81</v>
      </c>
      <c r="W75" s="51">
        <v>37.36</v>
      </c>
      <c r="X75" s="51">
        <v>31.47</v>
      </c>
      <c r="Y75" s="51">
        <v>24.25</v>
      </c>
      <c r="Z75" s="51">
        <v>18.61</v>
      </c>
      <c r="AA75" s="51">
        <v>35.89</v>
      </c>
      <c r="AB75" s="51">
        <v>42.86</v>
      </c>
      <c r="AC75" s="51">
        <v>25.55</v>
      </c>
      <c r="AD75" s="51">
        <v>21.12</v>
      </c>
      <c r="AE75" s="51">
        <v>27.63</v>
      </c>
      <c r="AF75" s="51">
        <v>37.200000000000003</v>
      </c>
      <c r="AG75" s="51">
        <v>46.26</v>
      </c>
      <c r="AH75" s="51">
        <v>57.19</v>
      </c>
      <c r="AI75" s="51">
        <v>49.87</v>
      </c>
      <c r="AJ75" s="51">
        <v>56.26</v>
      </c>
      <c r="AK75" s="51">
        <v>31.54</v>
      </c>
      <c r="AL75" s="51">
        <v>24.29</v>
      </c>
      <c r="AM75" s="51">
        <v>30.24</v>
      </c>
      <c r="AN75" s="51">
        <v>23.62</v>
      </c>
      <c r="AO75" s="51">
        <v>30.39</v>
      </c>
      <c r="AP75" s="135">
        <v>29.31</v>
      </c>
      <c r="AQ75" s="51">
        <v>36.119999999999997</v>
      </c>
      <c r="AR75" s="51">
        <v>45.58</v>
      </c>
      <c r="AS75" s="51">
        <v>66.83</v>
      </c>
      <c r="AT75" s="51">
        <v>65.23</v>
      </c>
      <c r="AU75" s="51">
        <v>63.71</v>
      </c>
      <c r="AV75" s="51">
        <v>53.83</v>
      </c>
      <c r="AW75" s="51">
        <v>48.19</v>
      </c>
      <c r="AX75" s="51">
        <v>41.16</v>
      </c>
      <c r="AY75" s="51">
        <v>33.14</v>
      </c>
      <c r="AZ75" s="51">
        <v>45.69</v>
      </c>
      <c r="BA75" s="51">
        <v>36.909999999999997</v>
      </c>
      <c r="BB75" s="51">
        <v>39.74</v>
      </c>
      <c r="BC75" s="51">
        <v>38.99</v>
      </c>
      <c r="BD75" s="51">
        <v>24.4</v>
      </c>
      <c r="BE75" s="51">
        <v>63.55</v>
      </c>
      <c r="BF75" s="51">
        <v>107.81</v>
      </c>
      <c r="BG75" s="51">
        <v>116.83</v>
      </c>
      <c r="BH75" s="51">
        <v>66.17</v>
      </c>
      <c r="BI75" s="51">
        <v>118.52</v>
      </c>
      <c r="BJ75" s="51">
        <v>42.56</v>
      </c>
      <c r="BK75" s="51">
        <v>81.42</v>
      </c>
      <c r="BL75" s="51">
        <v>8.75</v>
      </c>
      <c r="BM75" s="51"/>
      <c r="BN75" s="9"/>
      <c r="BO75" s="62">
        <v>18.61</v>
      </c>
      <c r="BP75" s="62">
        <v>66.83</v>
      </c>
      <c r="BQ75" s="62">
        <f t="shared" si="3"/>
        <v>42.72</v>
      </c>
      <c r="BR75" s="64" t="str">
        <f t="shared" si="4"/>
        <v>NO</v>
      </c>
      <c r="BS75" s="9" t="e">
        <f t="shared" si="5"/>
        <v>#N/A</v>
      </c>
    </row>
    <row r="76" spans="1:71" x14ac:dyDescent="0.25">
      <c r="A76">
        <v>72</v>
      </c>
      <c r="B76" s="52" t="s">
        <v>1690</v>
      </c>
      <c r="C76" s="48" t="s">
        <v>1690</v>
      </c>
      <c r="D76" s="80">
        <v>436.75</v>
      </c>
      <c r="E76" s="98" t="s">
        <v>2186</v>
      </c>
      <c r="F76" s="84" t="s">
        <v>17</v>
      </c>
      <c r="G76" s="84">
        <v>105515018</v>
      </c>
      <c r="H76" s="87">
        <v>4375667</v>
      </c>
      <c r="I76" s="196">
        <v>4375667</v>
      </c>
      <c r="J76" s="87">
        <v>4375667</v>
      </c>
      <c r="K76" s="47" t="s">
        <v>16</v>
      </c>
      <c r="L76" s="47" t="s">
        <v>1689</v>
      </c>
      <c r="M76" s="38"/>
      <c r="N76" s="38"/>
      <c r="O76" s="50">
        <v>452.75</v>
      </c>
      <c r="P76" s="50">
        <v>428.75</v>
      </c>
      <c r="Q76" s="50">
        <v>428.75</v>
      </c>
      <c r="R76" s="50">
        <v>440.75</v>
      </c>
      <c r="S76" s="50">
        <v>473.41</v>
      </c>
      <c r="T76" s="50">
        <v>508.39</v>
      </c>
      <c r="U76" s="50">
        <v>775.07</v>
      </c>
      <c r="V76" s="51">
        <v>574.91999999999996</v>
      </c>
      <c r="W76" s="51">
        <v>428.75</v>
      </c>
      <c r="X76" s="51">
        <v>448.75</v>
      </c>
      <c r="Y76" s="51">
        <v>444.75</v>
      </c>
      <c r="Z76" s="51">
        <v>477.15</v>
      </c>
      <c r="AA76" s="51">
        <v>455.9</v>
      </c>
      <c r="AB76" s="51">
        <v>382.62</v>
      </c>
      <c r="AC76" s="51">
        <v>417.96</v>
      </c>
      <c r="AD76" s="51">
        <v>392.75</v>
      </c>
      <c r="AE76" s="51">
        <v>448.75</v>
      </c>
      <c r="AF76" s="51">
        <v>436.75</v>
      </c>
      <c r="AG76" s="51">
        <v>804.48</v>
      </c>
      <c r="AH76" s="51">
        <v>432.75</v>
      </c>
      <c r="AI76" s="51">
        <v>45.81</v>
      </c>
      <c r="AJ76" s="51">
        <v>444.75</v>
      </c>
      <c r="AK76" s="51">
        <v>553.58000000000004</v>
      </c>
      <c r="AL76" s="51">
        <v>452.75</v>
      </c>
      <c r="AM76" s="51">
        <v>352.75</v>
      </c>
      <c r="AN76" s="51">
        <v>452.75</v>
      </c>
      <c r="AO76" s="51">
        <v>456.75</v>
      </c>
      <c r="AP76" s="135">
        <v>352.75</v>
      </c>
      <c r="AQ76" s="51">
        <v>440.75</v>
      </c>
      <c r="AR76" s="51">
        <v>585.45000000000005</v>
      </c>
      <c r="AS76" s="51">
        <v>460.75</v>
      </c>
      <c r="AT76" s="51">
        <v>460.75</v>
      </c>
      <c r="AU76" s="51">
        <v>37.630000000000003</v>
      </c>
      <c r="AV76" s="51">
        <v>37.04</v>
      </c>
      <c r="AW76" s="51">
        <v>456.75</v>
      </c>
      <c r="AX76" s="51">
        <v>460.75</v>
      </c>
      <c r="AY76" s="51">
        <v>364.75</v>
      </c>
      <c r="AZ76" s="51">
        <v>456.75</v>
      </c>
      <c r="BA76" s="51">
        <v>460.75</v>
      </c>
      <c r="BB76" s="51">
        <v>364.75</v>
      </c>
      <c r="BC76" s="51">
        <v>569.36</v>
      </c>
      <c r="BD76" s="51">
        <v>364.75</v>
      </c>
      <c r="BE76" s="51">
        <v>28.56</v>
      </c>
      <c r="BF76" s="51">
        <v>27.63</v>
      </c>
      <c r="BG76" s="51">
        <v>452.75</v>
      </c>
      <c r="BH76" s="51">
        <v>824.23</v>
      </c>
      <c r="BI76" s="51">
        <v>360.75</v>
      </c>
      <c r="BJ76" s="51">
        <v>647.23</v>
      </c>
      <c r="BK76" s="51">
        <v>360.75</v>
      </c>
      <c r="BL76" s="51">
        <v>8.75</v>
      </c>
      <c r="BM76" s="51"/>
      <c r="BN76" s="9"/>
      <c r="BO76" s="62">
        <v>343.05</v>
      </c>
      <c r="BP76" s="62">
        <v>775.07</v>
      </c>
      <c r="BQ76" s="62">
        <f t="shared" si="3"/>
        <v>559.06000000000006</v>
      </c>
      <c r="BR76" s="64" t="str">
        <f t="shared" si="4"/>
        <v>YES</v>
      </c>
      <c r="BS76" s="9" t="e">
        <f t="shared" si="5"/>
        <v>#N/A</v>
      </c>
    </row>
    <row r="77" spans="1:71" x14ac:dyDescent="0.25">
      <c r="A77">
        <v>73</v>
      </c>
      <c r="B77" s="52" t="s">
        <v>1688</v>
      </c>
      <c r="C77" s="48" t="s">
        <v>1688</v>
      </c>
      <c r="D77" s="80">
        <v>282.08999999999997</v>
      </c>
      <c r="E77" s="98" t="s">
        <v>2186</v>
      </c>
      <c r="F77" s="84" t="s">
        <v>17</v>
      </c>
      <c r="G77" s="84">
        <v>105515018</v>
      </c>
      <c r="H77" s="87">
        <v>4574183</v>
      </c>
      <c r="I77" s="196">
        <v>4574183</v>
      </c>
      <c r="J77" s="87">
        <v>6463139</v>
      </c>
      <c r="K77" s="47" t="s">
        <v>16</v>
      </c>
      <c r="L77" s="47" t="s">
        <v>1687</v>
      </c>
      <c r="M77" s="38"/>
      <c r="N77" s="38"/>
      <c r="O77" s="50">
        <v>499.27</v>
      </c>
      <c r="P77" s="50">
        <v>723.95</v>
      </c>
      <c r="Q77" s="50">
        <v>669.06</v>
      </c>
      <c r="R77" s="50">
        <v>462.35</v>
      </c>
      <c r="S77" s="50">
        <v>198.86</v>
      </c>
      <c r="T77" s="50">
        <v>157.54</v>
      </c>
      <c r="U77" s="50">
        <v>437.6</v>
      </c>
      <c r="V77" s="51">
        <v>342.25</v>
      </c>
      <c r="W77" s="51">
        <v>315.97000000000003</v>
      </c>
      <c r="X77" s="51">
        <v>250.67</v>
      </c>
      <c r="Y77" s="51">
        <v>137.25</v>
      </c>
      <c r="Z77" s="51">
        <v>93.34</v>
      </c>
      <c r="AA77" s="51">
        <v>80</v>
      </c>
      <c r="AB77" s="51">
        <v>83.92</v>
      </c>
      <c r="AC77" s="51">
        <v>593.49</v>
      </c>
      <c r="AD77" s="51">
        <v>328.39</v>
      </c>
      <c r="AE77" s="51">
        <v>352.89</v>
      </c>
      <c r="AF77" s="51">
        <v>282.08999999999997</v>
      </c>
      <c r="AG77" s="51">
        <v>264.24</v>
      </c>
      <c r="AH77" s="51">
        <v>307.61</v>
      </c>
      <c r="AI77" s="51">
        <v>285.36</v>
      </c>
      <c r="AJ77" s="51">
        <v>253.64</v>
      </c>
      <c r="AK77" s="51">
        <v>175.97</v>
      </c>
      <c r="AL77" s="51">
        <v>256.93</v>
      </c>
      <c r="AM77" s="51">
        <v>380.11</v>
      </c>
      <c r="AN77" s="51">
        <v>385.09</v>
      </c>
      <c r="AO77" s="51">
        <v>156.5</v>
      </c>
      <c r="AP77" s="135">
        <v>329.21</v>
      </c>
      <c r="AQ77" s="51">
        <v>422.66</v>
      </c>
      <c r="AR77" s="51">
        <v>328.95</v>
      </c>
      <c r="AS77" s="51">
        <v>307.48</v>
      </c>
      <c r="AT77" s="51">
        <v>343.1</v>
      </c>
      <c r="AU77" s="51">
        <v>317.64</v>
      </c>
      <c r="AV77" s="51">
        <v>292.83999999999997</v>
      </c>
      <c r="AW77" s="51">
        <v>221.93</v>
      </c>
      <c r="AX77" s="51">
        <v>182.58</v>
      </c>
      <c r="AY77" s="51">
        <v>115.86</v>
      </c>
      <c r="AZ77" s="51">
        <v>129.6</v>
      </c>
      <c r="BA77" s="51">
        <v>288.10000000000002</v>
      </c>
      <c r="BB77" s="51">
        <v>85.86</v>
      </c>
      <c r="BC77" s="51">
        <v>187.92</v>
      </c>
      <c r="BD77" s="51">
        <v>182.42</v>
      </c>
      <c r="BE77" s="51">
        <v>301.93</v>
      </c>
      <c r="BF77" s="51">
        <v>327.69</v>
      </c>
      <c r="BG77" s="51">
        <v>392.13</v>
      </c>
      <c r="BH77" s="51">
        <v>318.61</v>
      </c>
      <c r="BI77" s="51">
        <v>239.54</v>
      </c>
      <c r="BJ77" s="51">
        <v>526.15</v>
      </c>
      <c r="BK77" s="51">
        <v>321.19</v>
      </c>
      <c r="BL77" s="51">
        <v>8.75</v>
      </c>
      <c r="BM77" s="51"/>
      <c r="BN77" s="9"/>
      <c r="BO77" s="62">
        <v>27.92</v>
      </c>
      <c r="BP77" s="62">
        <v>807.97</v>
      </c>
      <c r="BQ77" s="62">
        <f t="shared" si="3"/>
        <v>417.94499999999999</v>
      </c>
      <c r="BR77" s="64" t="str">
        <f t="shared" si="4"/>
        <v>YES</v>
      </c>
      <c r="BS77" s="9" t="e">
        <f t="shared" si="5"/>
        <v>#N/A</v>
      </c>
    </row>
    <row r="78" spans="1:71" x14ac:dyDescent="0.25">
      <c r="A78">
        <v>74</v>
      </c>
      <c r="B78" s="52" t="s">
        <v>1686</v>
      </c>
      <c r="C78" s="48" t="s">
        <v>1686</v>
      </c>
      <c r="D78" s="80">
        <v>19.29</v>
      </c>
      <c r="E78" s="98" t="s">
        <v>4988</v>
      </c>
      <c r="F78" s="84" t="s">
        <v>17</v>
      </c>
      <c r="G78" s="84">
        <v>105515018</v>
      </c>
      <c r="H78" s="87">
        <v>4060505</v>
      </c>
      <c r="I78" s="196">
        <v>4060505</v>
      </c>
      <c r="J78" s="87">
        <v>6302568</v>
      </c>
      <c r="K78" s="47" t="s">
        <v>16</v>
      </c>
      <c r="L78" s="47" t="s">
        <v>1685</v>
      </c>
      <c r="M78" s="38"/>
      <c r="N78" s="38"/>
      <c r="O78" s="50">
        <v>22.96</v>
      </c>
      <c r="P78" s="50">
        <v>21.67</v>
      </c>
      <c r="Q78" s="50">
        <v>19.850000000000001</v>
      </c>
      <c r="R78" s="50">
        <v>20.14</v>
      </c>
      <c r="S78" s="50">
        <v>20.73</v>
      </c>
      <c r="T78" s="50">
        <v>18.989999999999998</v>
      </c>
      <c r="U78" s="50">
        <v>19.29</v>
      </c>
      <c r="V78" s="51">
        <v>18.04</v>
      </c>
      <c r="W78" s="51">
        <v>19.649999999999999</v>
      </c>
      <c r="X78" s="51">
        <v>18.95</v>
      </c>
      <c r="Y78" s="51">
        <v>20.16</v>
      </c>
      <c r="Z78" s="51">
        <v>20.46</v>
      </c>
      <c r="AA78" s="51">
        <v>24.61</v>
      </c>
      <c r="AB78" s="51">
        <v>21.1</v>
      </c>
      <c r="AC78" s="51">
        <v>20.78</v>
      </c>
      <c r="AD78" s="51">
        <v>20.64</v>
      </c>
      <c r="AE78" s="51">
        <v>19.62</v>
      </c>
      <c r="AF78" s="51">
        <v>19.29</v>
      </c>
      <c r="AG78" s="51">
        <v>19.91</v>
      </c>
      <c r="AH78" s="51">
        <v>19.05</v>
      </c>
      <c r="AI78" s="51">
        <v>19.46</v>
      </c>
      <c r="AJ78" s="51">
        <v>22.12</v>
      </c>
      <c r="AK78" s="51">
        <v>21.32</v>
      </c>
      <c r="AL78" s="51">
        <v>23.33</v>
      </c>
      <c r="AM78" s="51">
        <v>11.22</v>
      </c>
      <c r="AN78" s="51">
        <v>8.75</v>
      </c>
      <c r="AO78" s="51">
        <v>9.98</v>
      </c>
      <c r="AP78" s="135">
        <v>21.29</v>
      </c>
      <c r="AQ78" s="51">
        <v>20.75</v>
      </c>
      <c r="AR78" s="51">
        <v>20.079999999999998</v>
      </c>
      <c r="AS78" s="51">
        <v>20.73</v>
      </c>
      <c r="AT78" s="51">
        <v>19.28</v>
      </c>
      <c r="AU78" s="51">
        <v>20.68</v>
      </c>
      <c r="AV78" s="51">
        <v>21.32</v>
      </c>
      <c r="AW78" s="51">
        <v>21.4</v>
      </c>
      <c r="AX78" s="51">
        <v>23.78</v>
      </c>
      <c r="AY78" s="51">
        <v>20.21</v>
      </c>
      <c r="AZ78" s="51">
        <v>22.25</v>
      </c>
      <c r="BA78" s="51">
        <v>19.78</v>
      </c>
      <c r="BB78" s="51">
        <v>19.18</v>
      </c>
      <c r="BC78" s="51">
        <v>18.59</v>
      </c>
      <c r="BD78" s="51">
        <v>18.87</v>
      </c>
      <c r="BE78" s="51">
        <v>17.52</v>
      </c>
      <c r="BF78" s="51">
        <v>17.899999999999999</v>
      </c>
      <c r="BG78" s="51">
        <v>17.52</v>
      </c>
      <c r="BH78" s="51">
        <v>18.16</v>
      </c>
      <c r="BI78" s="51">
        <v>19.02</v>
      </c>
      <c r="BJ78" s="51">
        <v>21.32</v>
      </c>
      <c r="BK78" s="51">
        <v>18.989999999999998</v>
      </c>
      <c r="BL78" s="51">
        <v>8.75</v>
      </c>
      <c r="BM78" s="51"/>
      <c r="BN78" s="9"/>
      <c r="BO78" s="62">
        <v>8.25</v>
      </c>
      <c r="BP78" s="62">
        <v>24.61</v>
      </c>
      <c r="BQ78" s="62">
        <f t="shared" si="3"/>
        <v>16.43</v>
      </c>
      <c r="BR78" s="64" t="str">
        <f t="shared" si="4"/>
        <v>YES</v>
      </c>
      <c r="BS78" s="9" t="e">
        <f t="shared" si="5"/>
        <v>#N/A</v>
      </c>
    </row>
    <row r="79" spans="1:71" x14ac:dyDescent="0.25">
      <c r="A79">
        <v>75</v>
      </c>
      <c r="B79" s="52" t="s">
        <v>1684</v>
      </c>
      <c r="C79" s="48" t="s">
        <v>1684</v>
      </c>
      <c r="D79" s="80">
        <v>33.08</v>
      </c>
      <c r="E79" s="98" t="s">
        <v>4988</v>
      </c>
      <c r="F79" s="84" t="s">
        <v>17</v>
      </c>
      <c r="G79" s="84">
        <v>105515018</v>
      </c>
      <c r="H79" s="87" t="s">
        <v>1952</v>
      </c>
      <c r="I79" s="196" t="s">
        <v>1952</v>
      </c>
      <c r="J79" s="87">
        <v>6301671</v>
      </c>
      <c r="K79" s="47" t="s">
        <v>16</v>
      </c>
      <c r="L79" s="47" t="s">
        <v>1683</v>
      </c>
      <c r="M79" s="38"/>
      <c r="N79" s="38"/>
      <c r="O79" s="50">
        <v>11.34</v>
      </c>
      <c r="P79" s="50">
        <v>8.75</v>
      </c>
      <c r="Q79" s="50">
        <v>14.81</v>
      </c>
      <c r="R79" s="50">
        <v>10.14</v>
      </c>
      <c r="S79" s="50">
        <v>8.75</v>
      </c>
      <c r="T79" s="50">
        <v>8.75</v>
      </c>
      <c r="U79" s="50">
        <v>9.65</v>
      </c>
      <c r="V79" s="51">
        <v>9.9700000000000006</v>
      </c>
      <c r="W79" s="51">
        <v>13.77</v>
      </c>
      <c r="X79" s="51">
        <v>33.799999999999997</v>
      </c>
      <c r="Y79" s="51">
        <v>35.18</v>
      </c>
      <c r="Z79" s="51">
        <v>30.69</v>
      </c>
      <c r="AA79" s="51">
        <v>36.86</v>
      </c>
      <c r="AB79" s="51">
        <v>30.06</v>
      </c>
      <c r="AC79" s="51">
        <v>32.72</v>
      </c>
      <c r="AD79" s="51">
        <v>36.68</v>
      </c>
      <c r="AE79" s="51">
        <v>34.979999999999997</v>
      </c>
      <c r="AF79" s="51">
        <v>33.08</v>
      </c>
      <c r="AG79" s="51">
        <v>33.67</v>
      </c>
      <c r="AH79" s="51">
        <v>31.23</v>
      </c>
      <c r="AI79" s="51">
        <v>32.979999999999997</v>
      </c>
      <c r="AJ79" s="51">
        <v>37.76</v>
      </c>
      <c r="AK79" s="51">
        <v>35.97</v>
      </c>
      <c r="AL79" s="51">
        <v>46.16</v>
      </c>
      <c r="AM79" s="51">
        <v>45.68</v>
      </c>
      <c r="AN79" s="51">
        <v>48.28</v>
      </c>
      <c r="AO79" s="51">
        <v>42.66</v>
      </c>
      <c r="AP79" s="135">
        <v>43.45</v>
      </c>
      <c r="AQ79" s="51">
        <v>41.61</v>
      </c>
      <c r="AR79" s="51">
        <v>39.96</v>
      </c>
      <c r="AS79" s="51">
        <v>41.95</v>
      </c>
      <c r="AT79" s="51">
        <v>31.48</v>
      </c>
      <c r="AU79" s="51">
        <v>34.020000000000003</v>
      </c>
      <c r="AV79" s="51">
        <v>35.18</v>
      </c>
      <c r="AW79" s="51">
        <v>35.340000000000003</v>
      </c>
      <c r="AX79" s="51">
        <v>40.96</v>
      </c>
      <c r="AY79" s="51">
        <v>36.869999999999997</v>
      </c>
      <c r="AZ79" s="51">
        <v>41.49</v>
      </c>
      <c r="BA79" s="51">
        <v>39.119999999999997</v>
      </c>
      <c r="BB79" s="51">
        <v>37</v>
      </c>
      <c r="BC79" s="51">
        <v>35.19</v>
      </c>
      <c r="BD79" s="51">
        <v>36.06</v>
      </c>
      <c r="BE79" s="51">
        <v>32.39</v>
      </c>
      <c r="BF79" s="51">
        <v>33.04</v>
      </c>
      <c r="BG79" s="51">
        <v>32.07</v>
      </c>
      <c r="BH79" s="51">
        <v>34.43</v>
      </c>
      <c r="BI79" s="51">
        <v>36.950000000000003</v>
      </c>
      <c r="BJ79" s="51">
        <v>49.14</v>
      </c>
      <c r="BK79" s="51">
        <v>42.1</v>
      </c>
      <c r="BL79" s="51">
        <v>8.75</v>
      </c>
      <c r="BM79" s="51"/>
      <c r="BN79" s="9"/>
      <c r="BO79" s="62">
        <v>8.75</v>
      </c>
      <c r="BP79" s="62">
        <v>46.16</v>
      </c>
      <c r="BQ79" s="62">
        <f t="shared" si="3"/>
        <v>27.454999999999998</v>
      </c>
      <c r="BR79" s="64" t="str">
        <f t="shared" si="4"/>
        <v>YES</v>
      </c>
      <c r="BS79" s="9" t="e">
        <f t="shared" si="5"/>
        <v>#N/A</v>
      </c>
    </row>
    <row r="80" spans="1:71" x14ac:dyDescent="0.25">
      <c r="A80">
        <v>76</v>
      </c>
      <c r="B80" s="52" t="s">
        <v>1682</v>
      </c>
      <c r="C80" s="48" t="s">
        <v>1682</v>
      </c>
      <c r="D80" s="80">
        <v>939.87</v>
      </c>
      <c r="E80" s="98" t="s">
        <v>2186</v>
      </c>
      <c r="F80" s="84" t="s">
        <v>17</v>
      </c>
      <c r="G80" s="84">
        <v>105515018</v>
      </c>
      <c r="H80" s="87">
        <v>4028103</v>
      </c>
      <c r="I80" s="196">
        <v>4028103</v>
      </c>
      <c r="J80" s="87">
        <v>6463144</v>
      </c>
      <c r="K80" s="47" t="s">
        <v>16</v>
      </c>
      <c r="L80" s="47" t="s">
        <v>1680</v>
      </c>
      <c r="M80" s="38"/>
      <c r="N80" s="38"/>
      <c r="O80" s="50">
        <v>731.86</v>
      </c>
      <c r="P80" s="50">
        <v>837.23</v>
      </c>
      <c r="Q80" s="50">
        <v>734.04</v>
      </c>
      <c r="R80" s="50">
        <v>872.1</v>
      </c>
      <c r="S80" s="50">
        <v>819.81</v>
      </c>
      <c r="T80" s="50">
        <v>874.19</v>
      </c>
      <c r="U80" s="50">
        <v>1230.0999999999999</v>
      </c>
      <c r="V80" s="51">
        <v>1220.8699999999999</v>
      </c>
      <c r="W80" s="51">
        <v>1402.51</v>
      </c>
      <c r="X80" s="51">
        <v>1156.9100000000001</v>
      </c>
      <c r="Y80" s="51">
        <v>870.16</v>
      </c>
      <c r="Z80" s="51">
        <v>632.80999999999995</v>
      </c>
      <c r="AA80" s="51">
        <v>848.75</v>
      </c>
      <c r="AB80" s="51">
        <v>806.32</v>
      </c>
      <c r="AC80" s="51">
        <v>812.91</v>
      </c>
      <c r="AD80" s="51">
        <v>716.64</v>
      </c>
      <c r="AE80" s="51">
        <v>731.91</v>
      </c>
      <c r="AF80" s="51">
        <v>939.87</v>
      </c>
      <c r="AG80" s="51">
        <v>1212.8699999999999</v>
      </c>
      <c r="AH80" s="51">
        <v>1378.55</v>
      </c>
      <c r="AI80" s="51">
        <v>1481.67</v>
      </c>
      <c r="AJ80" s="51">
        <v>1338.33</v>
      </c>
      <c r="AK80" s="51">
        <v>996.82</v>
      </c>
      <c r="AL80" s="51">
        <v>778.02</v>
      </c>
      <c r="AM80" s="51">
        <v>793.67</v>
      </c>
      <c r="AN80" s="51">
        <v>747.98</v>
      </c>
      <c r="AO80" s="51">
        <v>735.31</v>
      </c>
      <c r="AP80" s="135">
        <v>651.26</v>
      </c>
      <c r="AQ80" s="51">
        <v>780.39</v>
      </c>
      <c r="AR80" s="51">
        <v>899.67</v>
      </c>
      <c r="AS80" s="51">
        <v>1272.6400000000001</v>
      </c>
      <c r="AT80" s="51">
        <v>1309.3599999999999</v>
      </c>
      <c r="AU80" s="51">
        <v>1493.97</v>
      </c>
      <c r="AV80" s="51">
        <v>1304.25</v>
      </c>
      <c r="AW80" s="51">
        <v>934.88</v>
      </c>
      <c r="AX80" s="51">
        <v>814.9</v>
      </c>
      <c r="AY80" s="51">
        <v>814.71</v>
      </c>
      <c r="AZ80" s="51">
        <v>986.9</v>
      </c>
      <c r="BA80" s="51">
        <v>823.45</v>
      </c>
      <c r="BB80" s="51">
        <v>790.68</v>
      </c>
      <c r="BC80" s="51">
        <v>766.57</v>
      </c>
      <c r="BD80" s="51">
        <v>1131.43</v>
      </c>
      <c r="BE80" s="51">
        <v>1455.08</v>
      </c>
      <c r="BF80" s="51">
        <v>1449.32</v>
      </c>
      <c r="BG80" s="51">
        <v>1405.68</v>
      </c>
      <c r="BH80" s="51">
        <v>1263.9100000000001</v>
      </c>
      <c r="BI80" s="51">
        <v>959.23</v>
      </c>
      <c r="BJ80" s="51">
        <v>881.95</v>
      </c>
      <c r="BK80" s="51">
        <v>681.53</v>
      </c>
      <c r="BL80" s="51">
        <v>8.75</v>
      </c>
      <c r="BM80" s="51"/>
      <c r="BN80" s="9"/>
      <c r="BO80" s="62">
        <v>603.79</v>
      </c>
      <c r="BP80" s="62">
        <v>1402.51</v>
      </c>
      <c r="BQ80" s="62">
        <f t="shared" si="3"/>
        <v>1003.15</v>
      </c>
      <c r="BR80" s="64" t="str">
        <f t="shared" si="4"/>
        <v>YES</v>
      </c>
      <c r="BS80" s="9" t="e">
        <f t="shared" si="5"/>
        <v>#N/A</v>
      </c>
    </row>
    <row r="81" spans="1:71" x14ac:dyDescent="0.25">
      <c r="A81">
        <v>77</v>
      </c>
      <c r="B81" s="52" t="s">
        <v>1681</v>
      </c>
      <c r="C81" s="48" t="s">
        <v>1681</v>
      </c>
      <c r="D81" s="80">
        <v>27.62</v>
      </c>
      <c r="E81" s="98" t="s">
        <v>4988</v>
      </c>
      <c r="F81" s="84" t="s">
        <v>17</v>
      </c>
      <c r="G81" s="84">
        <v>105515018</v>
      </c>
      <c r="H81" s="87">
        <v>4583486</v>
      </c>
      <c r="I81" s="196">
        <v>4583486</v>
      </c>
      <c r="J81" s="87">
        <v>6301914</v>
      </c>
      <c r="K81" s="47" t="s">
        <v>16</v>
      </c>
      <c r="L81" s="47" t="s">
        <v>1680</v>
      </c>
      <c r="M81" s="38"/>
      <c r="N81" s="38"/>
      <c r="O81" s="50">
        <v>93.87</v>
      </c>
      <c r="P81" s="50">
        <v>35.83</v>
      </c>
      <c r="Q81" s="50">
        <v>34.4</v>
      </c>
      <c r="R81" s="50">
        <v>34.299999999999997</v>
      </c>
      <c r="S81" s="50">
        <v>37.909999999999997</v>
      </c>
      <c r="T81" s="50">
        <v>35.369999999999997</v>
      </c>
      <c r="U81" s="50">
        <v>37.58</v>
      </c>
      <c r="V81" s="51">
        <v>33.6</v>
      </c>
      <c r="W81" s="51">
        <v>37.18</v>
      </c>
      <c r="X81" s="51">
        <v>34.65</v>
      </c>
      <c r="Y81" s="51">
        <v>36.5</v>
      </c>
      <c r="Z81" s="51">
        <v>37.56</v>
      </c>
      <c r="AA81" s="51">
        <v>48.45</v>
      </c>
      <c r="AB81" s="51">
        <v>34.44</v>
      </c>
      <c r="AC81" s="51">
        <v>29.19</v>
      </c>
      <c r="AD81" s="51">
        <v>28.66</v>
      </c>
      <c r="AE81" s="51">
        <v>26.97</v>
      </c>
      <c r="AF81" s="51">
        <v>27.62</v>
      </c>
      <c r="AG81" s="51">
        <v>23.83</v>
      </c>
      <c r="AH81" s="51">
        <v>24.53</v>
      </c>
      <c r="AI81" s="51">
        <v>25.25</v>
      </c>
      <c r="AJ81" s="51">
        <v>29.32</v>
      </c>
      <c r="AK81" s="51">
        <v>28.01</v>
      </c>
      <c r="AL81" s="51">
        <v>31.58</v>
      </c>
      <c r="AM81" s="51">
        <v>29.78</v>
      </c>
      <c r="AN81" s="51">
        <v>31.81</v>
      </c>
      <c r="AO81" s="51">
        <v>29.26</v>
      </c>
      <c r="AP81" s="135">
        <v>28.21</v>
      </c>
      <c r="AQ81" s="51">
        <v>26.76</v>
      </c>
      <c r="AR81" s="51">
        <v>26.02</v>
      </c>
      <c r="AS81" s="51">
        <v>27.02</v>
      </c>
      <c r="AT81" s="51">
        <v>24.83</v>
      </c>
      <c r="AU81" s="51">
        <v>27.01</v>
      </c>
      <c r="AV81" s="51">
        <v>28.2</v>
      </c>
      <c r="AW81" s="51">
        <v>28.67</v>
      </c>
      <c r="AX81" s="51">
        <v>32.72</v>
      </c>
      <c r="AY81" s="51">
        <v>29.14</v>
      </c>
      <c r="AZ81" s="51">
        <v>32.29</v>
      </c>
      <c r="BA81" s="51">
        <v>29.87</v>
      </c>
      <c r="BB81" s="51">
        <v>29.41</v>
      </c>
      <c r="BC81" s="51">
        <v>27.57</v>
      </c>
      <c r="BD81" s="51">
        <v>28.28</v>
      </c>
      <c r="BE81" s="51">
        <v>26.19</v>
      </c>
      <c r="BF81" s="51">
        <v>26.35</v>
      </c>
      <c r="BG81" s="51">
        <v>25.7</v>
      </c>
      <c r="BH81" s="51">
        <v>27.3</v>
      </c>
      <c r="BI81" s="51">
        <v>29.48</v>
      </c>
      <c r="BJ81" s="51">
        <v>33.61</v>
      </c>
      <c r="BK81" s="51">
        <v>28.84</v>
      </c>
      <c r="BL81" s="51">
        <v>8.75</v>
      </c>
      <c r="BM81" s="51"/>
      <c r="BN81" s="9"/>
      <c r="BO81" s="62">
        <v>8.25</v>
      </c>
      <c r="BP81" s="62">
        <v>93.87</v>
      </c>
      <c r="BQ81" s="62">
        <f t="shared" si="3"/>
        <v>51.06</v>
      </c>
      <c r="BR81" s="64" t="str">
        <f t="shared" si="4"/>
        <v>YES</v>
      </c>
      <c r="BS81" s="9" t="e">
        <f t="shared" si="5"/>
        <v>#N/A</v>
      </c>
    </row>
    <row r="82" spans="1:71" x14ac:dyDescent="0.25">
      <c r="A82">
        <v>78</v>
      </c>
      <c r="B82" s="52" t="s">
        <v>1679</v>
      </c>
      <c r="C82" s="48" t="s">
        <v>1679</v>
      </c>
      <c r="D82" s="80">
        <v>8.75</v>
      </c>
      <c r="E82" s="98" t="s">
        <v>2186</v>
      </c>
      <c r="F82" s="84" t="s">
        <v>17</v>
      </c>
      <c r="G82" s="84">
        <v>105515018</v>
      </c>
      <c r="H82" s="87" t="s">
        <v>1953</v>
      </c>
      <c r="I82" s="196" t="s">
        <v>1953</v>
      </c>
      <c r="J82" s="87" t="s">
        <v>1953</v>
      </c>
      <c r="K82" s="47" t="s">
        <v>16</v>
      </c>
      <c r="L82" s="47" t="s">
        <v>1678</v>
      </c>
      <c r="M82" s="38"/>
      <c r="N82" s="38"/>
      <c r="O82" s="50">
        <v>8.75</v>
      </c>
      <c r="P82" s="50">
        <v>8.75</v>
      </c>
      <c r="Q82" s="50">
        <v>8.75</v>
      </c>
      <c r="R82" s="50">
        <v>8.75</v>
      </c>
      <c r="S82" s="50">
        <v>8.75</v>
      </c>
      <c r="T82" s="50">
        <v>8.75</v>
      </c>
      <c r="U82" s="50">
        <v>8.75</v>
      </c>
      <c r="V82" s="51">
        <v>8.75</v>
      </c>
      <c r="W82" s="51">
        <v>8.75</v>
      </c>
      <c r="X82" s="51">
        <v>8.75</v>
      </c>
      <c r="Y82" s="51">
        <v>8.75</v>
      </c>
      <c r="Z82" s="51">
        <v>8.75</v>
      </c>
      <c r="AA82" s="51">
        <v>8.75</v>
      </c>
      <c r="AB82" s="51">
        <v>8.75</v>
      </c>
      <c r="AC82" s="51">
        <v>8.75</v>
      </c>
      <c r="AD82" s="51">
        <v>8.75</v>
      </c>
      <c r="AE82" s="51">
        <v>8.75</v>
      </c>
      <c r="AF82" s="51">
        <v>8.75</v>
      </c>
      <c r="AG82" s="51">
        <v>8.75</v>
      </c>
      <c r="AH82" s="51">
        <v>8.75</v>
      </c>
      <c r="AI82" s="51">
        <v>8.75</v>
      </c>
      <c r="AJ82" s="51">
        <v>8.75</v>
      </c>
      <c r="AK82" s="51">
        <v>8.75</v>
      </c>
      <c r="AL82" s="51">
        <v>8.75</v>
      </c>
      <c r="AM82" s="51">
        <v>8.75</v>
      </c>
      <c r="AN82" s="51">
        <v>8.75</v>
      </c>
      <c r="AO82" s="51">
        <v>8.75</v>
      </c>
      <c r="AP82" s="135">
        <v>8.75</v>
      </c>
      <c r="AQ82" s="51">
        <v>8.75</v>
      </c>
      <c r="AR82" s="51">
        <v>8.75</v>
      </c>
      <c r="AS82" s="51">
        <v>8.75</v>
      </c>
      <c r="AT82" s="51">
        <v>8.75</v>
      </c>
      <c r="AU82" s="51">
        <v>8.75</v>
      </c>
      <c r="AV82" s="51">
        <v>8.75</v>
      </c>
      <c r="AW82" s="51">
        <v>8.75</v>
      </c>
      <c r="AX82" s="51">
        <v>8.75</v>
      </c>
      <c r="AY82" s="51">
        <v>8.75</v>
      </c>
      <c r="AZ82" s="51">
        <v>8.75</v>
      </c>
      <c r="BA82" s="51">
        <v>8.75</v>
      </c>
      <c r="BB82" s="51">
        <v>8.75</v>
      </c>
      <c r="BC82" s="51">
        <v>8.75</v>
      </c>
      <c r="BD82" s="51">
        <v>8.75</v>
      </c>
      <c r="BE82" s="51">
        <v>8.75</v>
      </c>
      <c r="BF82" s="51">
        <v>8.75</v>
      </c>
      <c r="BG82" s="51">
        <v>8.75</v>
      </c>
      <c r="BH82" s="51">
        <v>8.75</v>
      </c>
      <c r="BI82" s="51">
        <v>8.75</v>
      </c>
      <c r="BJ82" s="51">
        <v>8.75</v>
      </c>
      <c r="BK82" s="51">
        <v>8.75</v>
      </c>
      <c r="BL82" s="51">
        <v>8.75</v>
      </c>
      <c r="BM82" s="51"/>
      <c r="BN82" s="9"/>
      <c r="BO82" s="62">
        <v>8.25</v>
      </c>
      <c r="BP82" s="62">
        <v>8.75</v>
      </c>
      <c r="BQ82" s="62">
        <f t="shared" si="3"/>
        <v>8.5</v>
      </c>
      <c r="BR82" s="64" t="str">
        <f t="shared" si="4"/>
        <v>YES</v>
      </c>
      <c r="BS82" s="9" t="e">
        <f t="shared" si="5"/>
        <v>#N/A</v>
      </c>
    </row>
    <row r="83" spans="1:71" x14ac:dyDescent="0.25">
      <c r="A83">
        <v>79</v>
      </c>
      <c r="B83" s="52" t="s">
        <v>1677</v>
      </c>
      <c r="C83" s="48" t="s">
        <v>1677</v>
      </c>
      <c r="D83" s="80">
        <v>8.75</v>
      </c>
      <c r="E83" s="98" t="s">
        <v>2186</v>
      </c>
      <c r="F83" s="84" t="s">
        <v>17</v>
      </c>
      <c r="G83" s="84">
        <v>105515018</v>
      </c>
      <c r="H83" s="87">
        <v>4008539</v>
      </c>
      <c r="I83" s="196">
        <v>4008539</v>
      </c>
      <c r="J83" s="87">
        <v>4622881</v>
      </c>
      <c r="K83" s="47" t="s">
        <v>16</v>
      </c>
      <c r="L83" s="47" t="s">
        <v>1676</v>
      </c>
      <c r="M83" s="38"/>
      <c r="N83" s="38"/>
      <c r="O83" s="50">
        <v>8.75</v>
      </c>
      <c r="P83" s="50">
        <v>8.75</v>
      </c>
      <c r="Q83" s="50">
        <v>8.75</v>
      </c>
      <c r="R83" s="50">
        <v>8.75</v>
      </c>
      <c r="S83" s="50">
        <v>8.75</v>
      </c>
      <c r="T83" s="50">
        <v>8.75</v>
      </c>
      <c r="U83" s="50">
        <v>8.75</v>
      </c>
      <c r="V83" s="51">
        <v>8.75</v>
      </c>
      <c r="W83" s="51">
        <v>8.75</v>
      </c>
      <c r="X83" s="51">
        <v>8.75</v>
      </c>
      <c r="Y83" s="51">
        <v>8.75</v>
      </c>
      <c r="Z83" s="51">
        <v>8.75</v>
      </c>
      <c r="AA83" s="51">
        <v>8.75</v>
      </c>
      <c r="AB83" s="51">
        <v>8.75</v>
      </c>
      <c r="AC83" s="51">
        <v>8.75</v>
      </c>
      <c r="AD83" s="51">
        <v>8.75</v>
      </c>
      <c r="AE83" s="51">
        <v>8.75</v>
      </c>
      <c r="AF83" s="51">
        <v>8.75</v>
      </c>
      <c r="AG83" s="51">
        <v>8.75</v>
      </c>
      <c r="AH83" s="51">
        <v>8.75</v>
      </c>
      <c r="AI83" s="51">
        <v>8.75</v>
      </c>
      <c r="AJ83" s="51">
        <v>8.75</v>
      </c>
      <c r="AK83" s="51">
        <v>8.75</v>
      </c>
      <c r="AL83" s="51">
        <v>8.75</v>
      </c>
      <c r="AM83" s="51">
        <v>8.75</v>
      </c>
      <c r="AN83" s="51">
        <v>8.75</v>
      </c>
      <c r="AO83" s="51">
        <v>8.75</v>
      </c>
      <c r="AP83" s="135">
        <v>8.75</v>
      </c>
      <c r="AQ83" s="51">
        <v>8.75</v>
      </c>
      <c r="AR83" s="51">
        <v>8.75</v>
      </c>
      <c r="AS83" s="51">
        <v>8.75</v>
      </c>
      <c r="AT83" s="51">
        <v>8.75</v>
      </c>
      <c r="AU83" s="51">
        <v>8.75</v>
      </c>
      <c r="AV83" s="51">
        <v>8.75</v>
      </c>
      <c r="AW83" s="51">
        <v>8.75</v>
      </c>
      <c r="AX83" s="51">
        <v>8.75</v>
      </c>
      <c r="AY83" s="51">
        <v>8.75</v>
      </c>
      <c r="AZ83" s="51">
        <v>8.75</v>
      </c>
      <c r="BA83" s="51">
        <v>8.75</v>
      </c>
      <c r="BB83" s="51">
        <v>8.75</v>
      </c>
      <c r="BC83" s="51">
        <v>8.75</v>
      </c>
      <c r="BD83" s="51">
        <v>8.75</v>
      </c>
      <c r="BE83" s="51">
        <v>8.75</v>
      </c>
      <c r="BF83" s="51">
        <v>8.75</v>
      </c>
      <c r="BG83" s="51">
        <v>8.75</v>
      </c>
      <c r="BH83" s="51">
        <v>8.75</v>
      </c>
      <c r="BI83" s="51">
        <v>8.75</v>
      </c>
      <c r="BJ83" s="51">
        <v>8.75</v>
      </c>
      <c r="BK83" s="51">
        <v>8.75</v>
      </c>
      <c r="BL83" s="51">
        <v>8.75</v>
      </c>
      <c r="BM83" s="51"/>
      <c r="BN83" s="9"/>
      <c r="BO83" s="62">
        <v>8.25</v>
      </c>
      <c r="BP83" s="62">
        <v>8.75</v>
      </c>
      <c r="BQ83" s="62">
        <f t="shared" si="3"/>
        <v>8.5</v>
      </c>
      <c r="BR83" s="64" t="str">
        <f t="shared" si="4"/>
        <v>YES</v>
      </c>
      <c r="BS83" s="9" t="e">
        <f t="shared" si="5"/>
        <v>#N/A</v>
      </c>
    </row>
    <row r="84" spans="1:71" x14ac:dyDescent="0.25">
      <c r="A84">
        <v>80</v>
      </c>
      <c r="B84" s="52" t="s">
        <v>1675</v>
      </c>
      <c r="C84" s="48" t="s">
        <v>1675</v>
      </c>
      <c r="D84" s="80">
        <v>588.16999999999996</v>
      </c>
      <c r="E84" s="98" t="s">
        <v>2186</v>
      </c>
      <c r="F84" s="84" t="s">
        <v>17</v>
      </c>
      <c r="G84" s="84">
        <v>105515018</v>
      </c>
      <c r="H84" s="87">
        <v>4088822</v>
      </c>
      <c r="I84" s="196">
        <v>4088822</v>
      </c>
      <c r="J84" s="87">
        <v>6463147</v>
      </c>
      <c r="K84" s="47" t="s">
        <v>16</v>
      </c>
      <c r="L84" s="47" t="s">
        <v>1674</v>
      </c>
      <c r="M84" s="38"/>
      <c r="N84" s="38"/>
      <c r="O84" s="50">
        <v>400.23</v>
      </c>
      <c r="P84" s="50">
        <v>604.23</v>
      </c>
      <c r="Q84" s="50">
        <v>448.96</v>
      </c>
      <c r="R84" s="50">
        <v>560.84</v>
      </c>
      <c r="S84" s="50">
        <v>574.02</v>
      </c>
      <c r="T84" s="50">
        <v>492.9</v>
      </c>
      <c r="U84" s="50">
        <v>734</v>
      </c>
      <c r="V84" s="51">
        <v>884.03</v>
      </c>
      <c r="W84" s="51">
        <v>963.4</v>
      </c>
      <c r="X84" s="51">
        <v>764.41</v>
      </c>
      <c r="Y84" s="51">
        <v>667.52</v>
      </c>
      <c r="Z84" s="51">
        <v>513.37</v>
      </c>
      <c r="AA84" s="51">
        <v>541.9</v>
      </c>
      <c r="AB84" s="51">
        <v>592.89</v>
      </c>
      <c r="AC84" s="51">
        <v>500.67</v>
      </c>
      <c r="AD84" s="51">
        <v>345.08</v>
      </c>
      <c r="AE84" s="51">
        <v>398.23</v>
      </c>
      <c r="AF84" s="51">
        <v>588.16999999999996</v>
      </c>
      <c r="AG84" s="51">
        <v>930.01</v>
      </c>
      <c r="AH84" s="51">
        <v>922.34</v>
      </c>
      <c r="AI84" s="51">
        <v>887.28</v>
      </c>
      <c r="AJ84" s="51">
        <v>979.55</v>
      </c>
      <c r="AK84" s="51">
        <v>636.83000000000004</v>
      </c>
      <c r="AL84" s="51">
        <v>545.02</v>
      </c>
      <c r="AM84" s="51">
        <v>575.61</v>
      </c>
      <c r="AN84" s="51">
        <v>650.78</v>
      </c>
      <c r="AO84" s="51">
        <v>514.5</v>
      </c>
      <c r="AP84" s="135">
        <v>346.85</v>
      </c>
      <c r="AQ84" s="51">
        <v>449.67</v>
      </c>
      <c r="AR84" s="51">
        <v>660.9</v>
      </c>
      <c r="AS84" s="51">
        <v>861.41</v>
      </c>
      <c r="AT84" s="51">
        <v>920.76</v>
      </c>
      <c r="AU84" s="51">
        <v>784.12</v>
      </c>
      <c r="AV84" s="51">
        <v>614.17999999999995</v>
      </c>
      <c r="AW84" s="51">
        <v>528.78</v>
      </c>
      <c r="AX84" s="51">
        <v>405.22</v>
      </c>
      <c r="AY84" s="51">
        <v>277.44</v>
      </c>
      <c r="AZ84" s="51">
        <v>553.04</v>
      </c>
      <c r="BA84" s="51">
        <v>686.59</v>
      </c>
      <c r="BB84" s="51">
        <v>591.99</v>
      </c>
      <c r="BC84" s="51">
        <v>428.63</v>
      </c>
      <c r="BD84" s="51">
        <v>586.98</v>
      </c>
      <c r="BE84" s="51">
        <v>883.31</v>
      </c>
      <c r="BF84" s="51">
        <v>873.23</v>
      </c>
      <c r="BG84" s="51">
        <v>902.44</v>
      </c>
      <c r="BH84" s="51">
        <v>682.56</v>
      </c>
      <c r="BI84" s="51">
        <v>565.09</v>
      </c>
      <c r="BJ84" s="51">
        <v>781.68</v>
      </c>
      <c r="BK84" s="51">
        <v>640.1</v>
      </c>
      <c r="BL84" s="51">
        <v>8.75</v>
      </c>
      <c r="BM84" s="51"/>
      <c r="BN84" s="9"/>
      <c r="BO84" s="62">
        <v>77.349999999999994</v>
      </c>
      <c r="BP84" s="62">
        <v>1072.81</v>
      </c>
      <c r="BQ84" s="62">
        <f t="shared" si="3"/>
        <v>575.07999999999993</v>
      </c>
      <c r="BR84" s="64" t="str">
        <f t="shared" si="4"/>
        <v>YES</v>
      </c>
      <c r="BS84" s="9" t="e">
        <f t="shared" si="5"/>
        <v>#N/A</v>
      </c>
    </row>
    <row r="85" spans="1:71" x14ac:dyDescent="0.25">
      <c r="A85">
        <v>81</v>
      </c>
      <c r="B85" s="52" t="s">
        <v>1673</v>
      </c>
      <c r="C85" s="48" t="s">
        <v>1673</v>
      </c>
      <c r="D85" s="80">
        <v>389.62</v>
      </c>
      <c r="E85" s="98" t="s">
        <v>4988</v>
      </c>
      <c r="F85" s="84" t="s">
        <v>17</v>
      </c>
      <c r="G85" s="84">
        <v>105515018</v>
      </c>
      <c r="H85" s="87">
        <v>4027037</v>
      </c>
      <c r="I85" s="196">
        <v>4027037</v>
      </c>
      <c r="J85" s="87">
        <v>6301715</v>
      </c>
      <c r="K85" s="47" t="s">
        <v>16</v>
      </c>
      <c r="L85" s="47" t="s">
        <v>1672</v>
      </c>
      <c r="M85" s="38"/>
      <c r="N85" s="38"/>
      <c r="O85" s="50">
        <v>275.33999999999997</v>
      </c>
      <c r="P85" s="50">
        <v>284.64999999999998</v>
      </c>
      <c r="Q85" s="50">
        <v>272.48</v>
      </c>
      <c r="R85" s="50">
        <v>305.33</v>
      </c>
      <c r="S85" s="50">
        <v>315.49</v>
      </c>
      <c r="T85" s="50">
        <v>308.61</v>
      </c>
      <c r="U85" s="50">
        <v>447.71</v>
      </c>
      <c r="V85" s="51">
        <v>438.18</v>
      </c>
      <c r="W85" s="51">
        <v>481.57</v>
      </c>
      <c r="X85" s="51">
        <v>391.71</v>
      </c>
      <c r="Y85" s="51">
        <v>290.79000000000002</v>
      </c>
      <c r="Z85" s="51">
        <v>269.05</v>
      </c>
      <c r="AA85" s="51">
        <v>275.24</v>
      </c>
      <c r="AB85" s="51">
        <v>235.56</v>
      </c>
      <c r="AC85" s="51">
        <v>271.76</v>
      </c>
      <c r="AD85" s="51">
        <v>300.79000000000002</v>
      </c>
      <c r="AE85" s="51">
        <v>343.64</v>
      </c>
      <c r="AF85" s="51">
        <v>389.62</v>
      </c>
      <c r="AG85" s="51">
        <v>497.04</v>
      </c>
      <c r="AH85" s="51">
        <v>508.39</v>
      </c>
      <c r="AI85" s="51">
        <v>495.39</v>
      </c>
      <c r="AJ85" s="51">
        <v>491.49</v>
      </c>
      <c r="AK85" s="51">
        <v>378.57</v>
      </c>
      <c r="AL85" s="51">
        <v>344.25</v>
      </c>
      <c r="AM85" s="51">
        <v>277.83</v>
      </c>
      <c r="AN85" s="51">
        <v>292.72000000000003</v>
      </c>
      <c r="AO85" s="51">
        <v>288.54000000000002</v>
      </c>
      <c r="AP85" s="135">
        <v>324.8</v>
      </c>
      <c r="AQ85" s="51">
        <v>292.37</v>
      </c>
      <c r="AR85" s="51">
        <v>293.77</v>
      </c>
      <c r="AS85" s="51">
        <v>366.56</v>
      </c>
      <c r="AT85" s="51">
        <v>366.26</v>
      </c>
      <c r="AU85" s="51">
        <v>376.65</v>
      </c>
      <c r="AV85" s="51">
        <v>331.23</v>
      </c>
      <c r="AW85" s="51">
        <v>234.42</v>
      </c>
      <c r="AX85" s="51">
        <v>223.46</v>
      </c>
      <c r="AY85" s="51">
        <v>234.33</v>
      </c>
      <c r="AZ85" s="51">
        <v>296.55</v>
      </c>
      <c r="BA85" s="51">
        <v>255.85</v>
      </c>
      <c r="BB85" s="51">
        <v>265.27</v>
      </c>
      <c r="BC85" s="51">
        <v>270.07</v>
      </c>
      <c r="BD85" s="51">
        <v>332.15</v>
      </c>
      <c r="BE85" s="51">
        <v>401.36</v>
      </c>
      <c r="BF85" s="51">
        <v>385.39</v>
      </c>
      <c r="BG85" s="51">
        <v>373.77</v>
      </c>
      <c r="BH85" s="51">
        <v>314.14999999999998</v>
      </c>
      <c r="BI85" s="51">
        <v>268.83</v>
      </c>
      <c r="BJ85" s="51">
        <v>315.64</v>
      </c>
      <c r="BK85" s="51">
        <v>245.81</v>
      </c>
      <c r="BL85" s="51">
        <v>8.75</v>
      </c>
      <c r="BM85" s="51"/>
      <c r="BN85" s="9"/>
      <c r="BO85" s="62">
        <v>55.12</v>
      </c>
      <c r="BP85" s="62">
        <v>481.57</v>
      </c>
      <c r="BQ85" s="62">
        <f t="shared" si="3"/>
        <v>268.34499999999997</v>
      </c>
      <c r="BR85" s="64" t="str">
        <f t="shared" si="4"/>
        <v>YES</v>
      </c>
      <c r="BS85" s="9" t="e">
        <f t="shared" si="5"/>
        <v>#N/A</v>
      </c>
    </row>
    <row r="86" spans="1:71" x14ac:dyDescent="0.25">
      <c r="A86">
        <v>82</v>
      </c>
      <c r="B86" s="52" t="s">
        <v>1671</v>
      </c>
      <c r="C86" s="48" t="s">
        <v>1671</v>
      </c>
      <c r="D86" s="80">
        <v>8.75</v>
      </c>
      <c r="E86" s="98" t="s">
        <v>4988</v>
      </c>
      <c r="F86" s="84" t="s">
        <v>17</v>
      </c>
      <c r="G86" s="84">
        <v>105515018</v>
      </c>
      <c r="H86" s="87">
        <v>4026741</v>
      </c>
      <c r="I86" s="196">
        <v>4026741</v>
      </c>
      <c r="J86" s="87">
        <v>6301650</v>
      </c>
      <c r="K86" s="47" t="s">
        <v>16</v>
      </c>
      <c r="L86" s="47" t="s">
        <v>1670</v>
      </c>
      <c r="M86" s="38"/>
      <c r="N86" s="38"/>
      <c r="O86" s="50">
        <v>8.75</v>
      </c>
      <c r="P86" s="50">
        <v>8.75</v>
      </c>
      <c r="Q86" s="50">
        <v>8.75</v>
      </c>
      <c r="R86" s="50">
        <v>8.75</v>
      </c>
      <c r="S86" s="50">
        <v>8.75</v>
      </c>
      <c r="T86" s="50">
        <v>8.75</v>
      </c>
      <c r="U86" s="50">
        <v>8.75</v>
      </c>
      <c r="V86" s="51">
        <v>8.75</v>
      </c>
      <c r="W86" s="51">
        <v>8.75</v>
      </c>
      <c r="X86" s="51">
        <v>8.75</v>
      </c>
      <c r="Y86" s="51">
        <v>8.75</v>
      </c>
      <c r="Z86" s="51">
        <v>8.75</v>
      </c>
      <c r="AA86" s="51">
        <v>8.75</v>
      </c>
      <c r="AB86" s="51">
        <v>8.75</v>
      </c>
      <c r="AC86" s="51">
        <v>8.75</v>
      </c>
      <c r="AD86" s="51">
        <v>8.75</v>
      </c>
      <c r="AE86" s="51">
        <v>8.75</v>
      </c>
      <c r="AF86" s="51">
        <v>8.75</v>
      </c>
      <c r="AG86" s="51">
        <v>8.75</v>
      </c>
      <c r="AH86" s="51">
        <v>8.75</v>
      </c>
      <c r="AI86" s="51">
        <v>8.75</v>
      </c>
      <c r="AJ86" s="51">
        <v>8.75</v>
      </c>
      <c r="AK86" s="51">
        <v>8.75</v>
      </c>
      <c r="AL86" s="51">
        <v>8.75</v>
      </c>
      <c r="AM86" s="51">
        <v>8.75</v>
      </c>
      <c r="AN86" s="51">
        <v>8.75</v>
      </c>
      <c r="AO86" s="51">
        <v>8.75</v>
      </c>
      <c r="AP86" s="135">
        <v>8.75</v>
      </c>
      <c r="AQ86" s="51">
        <v>8.75</v>
      </c>
      <c r="AR86" s="51">
        <v>8.75</v>
      </c>
      <c r="AS86" s="51">
        <v>8.75</v>
      </c>
      <c r="AT86" s="51">
        <v>8.75</v>
      </c>
      <c r="AU86" s="51">
        <v>8.75</v>
      </c>
      <c r="AV86" s="51">
        <v>8.75</v>
      </c>
      <c r="AW86" s="51">
        <v>8.75</v>
      </c>
      <c r="AX86" s="51">
        <v>8.75</v>
      </c>
      <c r="AY86" s="51">
        <v>8.75</v>
      </c>
      <c r="AZ86" s="51">
        <v>8.75</v>
      </c>
      <c r="BA86" s="51">
        <v>8.75</v>
      </c>
      <c r="BB86" s="51">
        <v>10.33</v>
      </c>
      <c r="BC86" s="51">
        <v>41.2</v>
      </c>
      <c r="BD86" s="51">
        <v>8.75</v>
      </c>
      <c r="BE86" s="51">
        <v>8.75</v>
      </c>
      <c r="BF86" s="51">
        <v>8.75</v>
      </c>
      <c r="BG86" s="51">
        <v>8.75</v>
      </c>
      <c r="BH86" s="51">
        <v>8.75</v>
      </c>
      <c r="BI86" s="51">
        <v>8.75</v>
      </c>
      <c r="BJ86" s="51">
        <v>8.75</v>
      </c>
      <c r="BK86" s="51">
        <v>8.75</v>
      </c>
      <c r="BL86" s="51">
        <v>8.75</v>
      </c>
      <c r="BM86" s="51"/>
      <c r="BN86" s="9"/>
      <c r="BO86" s="62">
        <v>8.25</v>
      </c>
      <c r="BP86" s="62">
        <v>8.75</v>
      </c>
      <c r="BQ86" s="62">
        <f t="shared" si="3"/>
        <v>8.5</v>
      </c>
      <c r="BR86" s="64" t="str">
        <f t="shared" si="4"/>
        <v>YES</v>
      </c>
      <c r="BS86" s="9" t="e">
        <f t="shared" si="5"/>
        <v>#N/A</v>
      </c>
    </row>
    <row r="87" spans="1:71" x14ac:dyDescent="0.25">
      <c r="A87">
        <v>83</v>
      </c>
      <c r="B87" s="52" t="s">
        <v>1669</v>
      </c>
      <c r="C87" s="48" t="s">
        <v>1669</v>
      </c>
      <c r="D87" s="80">
        <v>113.43</v>
      </c>
      <c r="E87" s="98" t="s">
        <v>2186</v>
      </c>
      <c r="F87" s="84" t="s">
        <v>17</v>
      </c>
      <c r="G87" s="84">
        <v>105515018</v>
      </c>
      <c r="H87" s="87">
        <v>4007241</v>
      </c>
      <c r="I87" s="196">
        <v>4007241</v>
      </c>
      <c r="J87" s="87">
        <v>6283913</v>
      </c>
      <c r="K87" s="47" t="s">
        <v>16</v>
      </c>
      <c r="L87" s="47" t="s">
        <v>1668</v>
      </c>
      <c r="M87" s="38"/>
      <c r="N87" s="38"/>
      <c r="O87" s="50">
        <v>150.41</v>
      </c>
      <c r="P87" s="50">
        <v>120.02</v>
      </c>
      <c r="Q87" s="50">
        <v>38.14</v>
      </c>
      <c r="R87" s="50">
        <v>20.88</v>
      </c>
      <c r="S87" s="50">
        <v>54.14</v>
      </c>
      <c r="T87" s="50">
        <v>49.12</v>
      </c>
      <c r="U87" s="50">
        <v>60.85</v>
      </c>
      <c r="V87" s="51">
        <v>71.28</v>
      </c>
      <c r="W87" s="51">
        <v>70.3</v>
      </c>
      <c r="X87" s="51">
        <v>70.64</v>
      </c>
      <c r="Y87" s="51">
        <v>59.99</v>
      </c>
      <c r="Z87" s="51">
        <v>54.39</v>
      </c>
      <c r="AA87" s="51">
        <v>48.92</v>
      </c>
      <c r="AB87" s="51">
        <v>51.01</v>
      </c>
      <c r="AC87" s="51">
        <v>113.3</v>
      </c>
      <c r="AD87" s="51">
        <v>119.32</v>
      </c>
      <c r="AE87" s="51">
        <v>115.84</v>
      </c>
      <c r="AF87" s="51">
        <v>113.43</v>
      </c>
      <c r="AG87" s="51">
        <v>116.95</v>
      </c>
      <c r="AH87" s="51">
        <v>114.42</v>
      </c>
      <c r="AI87" s="51">
        <v>129.72</v>
      </c>
      <c r="AJ87" s="51">
        <v>144.05000000000001</v>
      </c>
      <c r="AK87" s="51">
        <v>126.71</v>
      </c>
      <c r="AL87" s="51">
        <v>128.88</v>
      </c>
      <c r="AM87" s="51">
        <v>130.31</v>
      </c>
      <c r="AN87" s="51">
        <v>159.16999999999999</v>
      </c>
      <c r="AO87" s="51">
        <v>176.5</v>
      </c>
      <c r="AP87" s="135">
        <v>168.95</v>
      </c>
      <c r="AQ87" s="51">
        <v>157.94999999999999</v>
      </c>
      <c r="AR87" s="51">
        <v>135.84</v>
      </c>
      <c r="AS87" s="51">
        <v>150.84</v>
      </c>
      <c r="AT87" s="51">
        <v>129.38</v>
      </c>
      <c r="AU87" s="51">
        <v>156.94</v>
      </c>
      <c r="AV87" s="51">
        <v>163.77000000000001</v>
      </c>
      <c r="AW87" s="51">
        <v>120.66</v>
      </c>
      <c r="AX87" s="51">
        <v>168.88</v>
      </c>
      <c r="AY87" s="51">
        <v>132.32</v>
      </c>
      <c r="AZ87" s="51">
        <v>163.53</v>
      </c>
      <c r="BA87" s="51">
        <v>149.68</v>
      </c>
      <c r="BB87" s="51">
        <v>130.87</v>
      </c>
      <c r="BC87" s="51">
        <v>80.52</v>
      </c>
      <c r="BD87" s="51">
        <v>105.82</v>
      </c>
      <c r="BE87" s="51">
        <v>298.12</v>
      </c>
      <c r="BF87" s="51">
        <v>309.73</v>
      </c>
      <c r="BG87" s="51">
        <v>59.39</v>
      </c>
      <c r="BH87" s="51">
        <v>53.17</v>
      </c>
      <c r="BI87" s="51">
        <v>67.72</v>
      </c>
      <c r="BJ87" s="51">
        <v>124.46</v>
      </c>
      <c r="BK87" s="51">
        <v>173.81</v>
      </c>
      <c r="BL87" s="51">
        <v>8.75</v>
      </c>
      <c r="BM87" s="51"/>
      <c r="BN87" s="9"/>
      <c r="BO87" s="62">
        <v>20.88</v>
      </c>
      <c r="BP87" s="62">
        <v>296.43</v>
      </c>
      <c r="BQ87" s="62">
        <f t="shared" si="3"/>
        <v>158.655</v>
      </c>
      <c r="BR87" s="64" t="str">
        <f t="shared" si="4"/>
        <v>YES</v>
      </c>
      <c r="BS87" s="9" t="e">
        <f t="shared" si="5"/>
        <v>#N/A</v>
      </c>
    </row>
    <row r="88" spans="1:71" x14ac:dyDescent="0.25">
      <c r="A88">
        <v>84</v>
      </c>
      <c r="B88" s="52" t="s">
        <v>1667</v>
      </c>
      <c r="C88" s="48" t="s">
        <v>1667</v>
      </c>
      <c r="D88" s="80">
        <v>572.07000000000005</v>
      </c>
      <c r="E88" s="98" t="s">
        <v>2186</v>
      </c>
      <c r="F88" s="84" t="s">
        <v>17</v>
      </c>
      <c r="G88" s="84">
        <v>105515018</v>
      </c>
      <c r="H88" s="87">
        <v>4294228</v>
      </c>
      <c r="I88" s="196">
        <v>4294228</v>
      </c>
      <c r="J88" s="87">
        <v>4294228</v>
      </c>
      <c r="K88" s="47" t="s">
        <v>16</v>
      </c>
      <c r="L88" s="47" t="s">
        <v>1666</v>
      </c>
      <c r="M88" s="38"/>
      <c r="N88" s="38"/>
      <c r="O88" s="50">
        <v>631.11</v>
      </c>
      <c r="P88" s="50">
        <v>652.49</v>
      </c>
      <c r="Q88" s="50">
        <v>527.46</v>
      </c>
      <c r="R88" s="50">
        <v>437.74</v>
      </c>
      <c r="S88" s="50">
        <v>68.75</v>
      </c>
      <c r="T88" s="50">
        <v>239.23</v>
      </c>
      <c r="U88" s="50">
        <v>671.46</v>
      </c>
      <c r="V88" s="51">
        <v>451.31</v>
      </c>
      <c r="W88" s="51">
        <v>483.79</v>
      </c>
      <c r="X88" s="51">
        <v>345.83</v>
      </c>
      <c r="Y88" s="51">
        <v>367.98</v>
      </c>
      <c r="Z88" s="51">
        <v>378.52</v>
      </c>
      <c r="AA88" s="51">
        <v>401.84</v>
      </c>
      <c r="AB88" s="51">
        <v>303.06</v>
      </c>
      <c r="AC88" s="51">
        <v>407.83</v>
      </c>
      <c r="AD88" s="51">
        <v>382.66</v>
      </c>
      <c r="AE88" s="51">
        <v>472.38</v>
      </c>
      <c r="AF88" s="51">
        <v>572.07000000000005</v>
      </c>
      <c r="AG88" s="51">
        <v>775.65</v>
      </c>
      <c r="AH88" s="51">
        <v>695.35</v>
      </c>
      <c r="AI88" s="51">
        <v>733.69</v>
      </c>
      <c r="AJ88" s="51">
        <v>739.32</v>
      </c>
      <c r="AK88" s="51">
        <v>585.79</v>
      </c>
      <c r="AL88" s="51">
        <v>625.41999999999996</v>
      </c>
      <c r="AM88" s="51">
        <v>623.32000000000005</v>
      </c>
      <c r="AN88" s="51">
        <v>552.76</v>
      </c>
      <c r="AO88" s="51">
        <v>532.14</v>
      </c>
      <c r="AP88" s="135">
        <v>576.26</v>
      </c>
      <c r="AQ88" s="51">
        <v>618.80999999999995</v>
      </c>
      <c r="AR88" s="51">
        <v>628.21</v>
      </c>
      <c r="AS88" s="51">
        <v>905.59</v>
      </c>
      <c r="AT88" s="51">
        <v>778.01</v>
      </c>
      <c r="AU88" s="51">
        <v>850.89</v>
      </c>
      <c r="AV88" s="51">
        <v>805.59</v>
      </c>
      <c r="AW88" s="51">
        <v>717.23</v>
      </c>
      <c r="AX88" s="51">
        <v>1106.01</v>
      </c>
      <c r="AY88" s="51">
        <v>532.89</v>
      </c>
      <c r="AZ88" s="51">
        <v>702.54</v>
      </c>
      <c r="BA88" s="51">
        <v>668.27</v>
      </c>
      <c r="BB88" s="51">
        <v>661.24</v>
      </c>
      <c r="BC88" s="51">
        <v>703.15</v>
      </c>
      <c r="BD88" s="51">
        <v>844.28</v>
      </c>
      <c r="BE88" s="51">
        <v>909.3</v>
      </c>
      <c r="BF88" s="51">
        <v>914.14</v>
      </c>
      <c r="BG88" s="51">
        <v>943.84</v>
      </c>
      <c r="BH88" s="51">
        <v>757.38</v>
      </c>
      <c r="BI88" s="51">
        <v>650.97</v>
      </c>
      <c r="BJ88" s="51">
        <v>729.41</v>
      </c>
      <c r="BK88" s="51">
        <v>665.78</v>
      </c>
      <c r="BL88" s="51">
        <v>8.75</v>
      </c>
      <c r="BM88" s="51"/>
      <c r="BN88" s="9"/>
      <c r="BO88" s="62">
        <v>68.75</v>
      </c>
      <c r="BP88" s="62">
        <v>1183.3699999999999</v>
      </c>
      <c r="BQ88" s="62">
        <f t="shared" si="3"/>
        <v>626.05999999999995</v>
      </c>
      <c r="BR88" s="64" t="str">
        <f t="shared" si="4"/>
        <v>YES</v>
      </c>
      <c r="BS88" s="9" t="e">
        <f t="shared" si="5"/>
        <v>#N/A</v>
      </c>
    </row>
    <row r="89" spans="1:71" x14ac:dyDescent="0.25">
      <c r="A89">
        <v>85</v>
      </c>
      <c r="B89" s="52" t="s">
        <v>1665</v>
      </c>
      <c r="C89" s="48" t="s">
        <v>1665</v>
      </c>
      <c r="D89" s="80">
        <v>7146.45</v>
      </c>
      <c r="E89" s="98" t="s">
        <v>2186</v>
      </c>
      <c r="F89" s="84" t="s">
        <v>17</v>
      </c>
      <c r="G89" s="84">
        <v>105515018</v>
      </c>
      <c r="H89" s="87">
        <v>4409430</v>
      </c>
      <c r="I89" s="196">
        <v>4409430</v>
      </c>
      <c r="J89" s="87">
        <v>4409430</v>
      </c>
      <c r="K89" s="47" t="s">
        <v>16</v>
      </c>
      <c r="L89" s="47" t="s">
        <v>1664</v>
      </c>
      <c r="M89" s="38"/>
      <c r="N89" s="38"/>
      <c r="O89" s="50">
        <v>6130</v>
      </c>
      <c r="P89" s="50">
        <v>5333.72</v>
      </c>
      <c r="Q89" s="50">
        <v>5342.04</v>
      </c>
      <c r="R89" s="50">
        <v>6112.32</v>
      </c>
      <c r="S89" s="50">
        <v>7370.23</v>
      </c>
      <c r="T89" s="50">
        <v>6904.66</v>
      </c>
      <c r="U89" s="50">
        <v>9201.2099999999991</v>
      </c>
      <c r="V89" s="51">
        <v>8464.66</v>
      </c>
      <c r="W89" s="51">
        <v>9595.9</v>
      </c>
      <c r="X89" s="51">
        <v>7885</v>
      </c>
      <c r="Y89" s="51">
        <v>6708.06</v>
      </c>
      <c r="Z89" s="51">
        <v>6033.97</v>
      </c>
      <c r="AA89" s="51">
        <v>6894.23</v>
      </c>
      <c r="AB89" s="51">
        <v>5316.31</v>
      </c>
      <c r="AC89" s="51">
        <v>5874.45</v>
      </c>
      <c r="AD89" s="51">
        <v>6456.24</v>
      </c>
      <c r="AE89" s="51">
        <v>6844.13</v>
      </c>
      <c r="AF89" s="51">
        <v>7146.45</v>
      </c>
      <c r="AG89" s="51">
        <v>9622.5</v>
      </c>
      <c r="AH89" s="51">
        <v>9569.86</v>
      </c>
      <c r="AI89" s="51">
        <v>9742.68</v>
      </c>
      <c r="AJ89" s="51">
        <v>9989.2000000000007</v>
      </c>
      <c r="AK89" s="51">
        <v>8017.07</v>
      </c>
      <c r="AL89" s="51">
        <v>7680.21</v>
      </c>
      <c r="AM89" s="51">
        <v>6659.48</v>
      </c>
      <c r="AN89" s="51">
        <v>7518.65</v>
      </c>
      <c r="AO89" s="51">
        <v>7776.77</v>
      </c>
      <c r="AP89" s="135">
        <v>7435.67</v>
      </c>
      <c r="AQ89" s="51">
        <v>8362.9</v>
      </c>
      <c r="AR89" s="51">
        <v>8447.86</v>
      </c>
      <c r="AS89" s="51">
        <v>10539.42</v>
      </c>
      <c r="AT89" s="51">
        <v>9986.98</v>
      </c>
      <c r="AU89" s="51">
        <v>10575.91</v>
      </c>
      <c r="AV89" s="51">
        <v>10611.96</v>
      </c>
      <c r="AW89" s="51">
        <v>9108.7900000000009</v>
      </c>
      <c r="AX89" s="51">
        <v>9377.15</v>
      </c>
      <c r="AY89" s="51">
        <v>6705.93</v>
      </c>
      <c r="AZ89" s="51">
        <v>8185.39</v>
      </c>
      <c r="BA89" s="51">
        <v>8018.54</v>
      </c>
      <c r="BB89" s="51">
        <v>8999.94</v>
      </c>
      <c r="BC89" s="51">
        <v>8802.7800000000007</v>
      </c>
      <c r="BD89" s="51">
        <v>10653.54</v>
      </c>
      <c r="BE89" s="51">
        <v>11855.65</v>
      </c>
      <c r="BF89" s="51">
        <v>11778.33</v>
      </c>
      <c r="BG89" s="51">
        <v>11142.44</v>
      </c>
      <c r="BH89" s="51">
        <v>9765.19</v>
      </c>
      <c r="BI89" s="51">
        <v>8470.3700000000008</v>
      </c>
      <c r="BJ89" s="51">
        <v>8901.31</v>
      </c>
      <c r="BK89" s="51">
        <v>7207.58</v>
      </c>
      <c r="BL89" s="51">
        <v>8.75</v>
      </c>
      <c r="BM89" s="51"/>
      <c r="BN89" s="9"/>
      <c r="BO89" s="62">
        <v>3804.79</v>
      </c>
      <c r="BP89" s="62">
        <v>10653.54</v>
      </c>
      <c r="BQ89" s="62">
        <f t="shared" si="3"/>
        <v>7229.1650000000009</v>
      </c>
      <c r="BR89" s="64" t="str">
        <f t="shared" si="4"/>
        <v>YES</v>
      </c>
      <c r="BS89" s="9" t="e">
        <f t="shared" si="5"/>
        <v>#N/A</v>
      </c>
    </row>
    <row r="90" spans="1:71" x14ac:dyDescent="0.25">
      <c r="A90">
        <v>86</v>
      </c>
      <c r="B90" s="52" t="s">
        <v>1663</v>
      </c>
      <c r="C90" s="48" t="s">
        <v>1663</v>
      </c>
      <c r="D90" s="80">
        <v>8.93</v>
      </c>
      <c r="E90" s="98" t="s">
        <v>2186</v>
      </c>
      <c r="F90" s="84" t="s">
        <v>17</v>
      </c>
      <c r="G90" s="84">
        <v>105515018</v>
      </c>
      <c r="H90" s="87">
        <v>4027161</v>
      </c>
      <c r="I90" s="196">
        <v>4027161</v>
      </c>
      <c r="J90" s="87">
        <v>4027161</v>
      </c>
      <c r="K90" s="47" t="s">
        <v>16</v>
      </c>
      <c r="L90" s="47" t="s">
        <v>1662</v>
      </c>
      <c r="M90" s="38"/>
      <c r="N90" s="38"/>
      <c r="O90" s="50">
        <v>8.84</v>
      </c>
      <c r="P90" s="50">
        <v>21.67</v>
      </c>
      <c r="Q90" s="50">
        <v>8.84</v>
      </c>
      <c r="R90" s="50">
        <v>9.1300000000000008</v>
      </c>
      <c r="S90" s="50">
        <v>9.7200000000000006</v>
      </c>
      <c r="T90" s="50">
        <v>10.7</v>
      </c>
      <c r="U90" s="50">
        <v>17.5</v>
      </c>
      <c r="V90" s="51">
        <v>16.25</v>
      </c>
      <c r="W90" s="51">
        <v>32.07</v>
      </c>
      <c r="X90" s="51">
        <v>28.1</v>
      </c>
      <c r="Y90" s="51">
        <v>12.56</v>
      </c>
      <c r="Z90" s="51">
        <v>10.7</v>
      </c>
      <c r="AA90" s="51">
        <v>8.75</v>
      </c>
      <c r="AB90" s="51">
        <v>8.84</v>
      </c>
      <c r="AC90" s="51">
        <v>8.93</v>
      </c>
      <c r="AD90" s="51">
        <v>8.75</v>
      </c>
      <c r="AE90" s="51">
        <v>9.0299999999999994</v>
      </c>
      <c r="AF90" s="51">
        <v>8.93</v>
      </c>
      <c r="AG90" s="51">
        <v>21.44</v>
      </c>
      <c r="AH90" s="51">
        <v>21.51</v>
      </c>
      <c r="AI90" s="51">
        <v>20.62</v>
      </c>
      <c r="AJ90" s="51">
        <v>10.36</v>
      </c>
      <c r="AK90" s="51">
        <v>8.85</v>
      </c>
      <c r="AL90" s="51">
        <v>8.75</v>
      </c>
      <c r="AM90" s="51">
        <v>9.39</v>
      </c>
      <c r="AN90" s="51">
        <v>9.52</v>
      </c>
      <c r="AO90" s="51">
        <v>9.26</v>
      </c>
      <c r="AP90" s="135">
        <v>8.75</v>
      </c>
      <c r="AQ90" s="51">
        <v>8.75</v>
      </c>
      <c r="AR90" s="51">
        <v>8.75</v>
      </c>
      <c r="AS90" s="51">
        <v>8.75</v>
      </c>
      <c r="AT90" s="51">
        <v>8.75</v>
      </c>
      <c r="AU90" s="51">
        <v>8.75</v>
      </c>
      <c r="AV90" s="51">
        <v>10.82</v>
      </c>
      <c r="AW90" s="51">
        <v>12.34</v>
      </c>
      <c r="AX90" s="51">
        <v>9.33</v>
      </c>
      <c r="AY90" s="51">
        <v>9.0299999999999994</v>
      </c>
      <c r="AZ90" s="51">
        <v>12.48</v>
      </c>
      <c r="BA90" s="51">
        <v>11.38</v>
      </c>
      <c r="BB90" s="51">
        <v>12.45</v>
      </c>
      <c r="BC90" s="51">
        <v>16.149999999999999</v>
      </c>
      <c r="BD90" s="51">
        <v>14.78</v>
      </c>
      <c r="BE90" s="51">
        <v>31.76</v>
      </c>
      <c r="BF90" s="51">
        <v>37.08</v>
      </c>
      <c r="BG90" s="51">
        <v>45.13</v>
      </c>
      <c r="BH90" s="51">
        <v>31.48</v>
      </c>
      <c r="BI90" s="51">
        <v>27.98</v>
      </c>
      <c r="BJ90" s="51">
        <v>20.84</v>
      </c>
      <c r="BK90" s="51">
        <v>13.02</v>
      </c>
      <c r="BL90" s="51">
        <v>8.75</v>
      </c>
      <c r="BM90" s="51"/>
      <c r="BN90" s="9"/>
      <c r="BO90" s="62">
        <v>8.25</v>
      </c>
      <c r="BP90" s="62">
        <v>32.07</v>
      </c>
      <c r="BQ90" s="62">
        <f t="shared" si="3"/>
        <v>20.16</v>
      </c>
      <c r="BR90" s="64" t="str">
        <f t="shared" si="4"/>
        <v>YES</v>
      </c>
      <c r="BS90" s="9" t="e">
        <f t="shared" si="5"/>
        <v>#N/A</v>
      </c>
    </row>
    <row r="91" spans="1:71" x14ac:dyDescent="0.25">
      <c r="A91">
        <v>87</v>
      </c>
      <c r="B91" s="52" t="s">
        <v>1661</v>
      </c>
      <c r="C91" s="48" t="s">
        <v>1661</v>
      </c>
      <c r="D91" s="80">
        <v>9.23</v>
      </c>
      <c r="E91" s="98" t="s">
        <v>4988</v>
      </c>
      <c r="F91" s="84" t="s">
        <v>17</v>
      </c>
      <c r="G91" s="84">
        <v>105515018</v>
      </c>
      <c r="H91" s="87">
        <v>4027055</v>
      </c>
      <c r="I91" s="196">
        <v>4027055</v>
      </c>
      <c r="J91" s="87">
        <v>6301915</v>
      </c>
      <c r="K91" s="47" t="s">
        <v>16</v>
      </c>
      <c r="L91" s="47" t="s">
        <v>1660</v>
      </c>
      <c r="M91" s="38"/>
      <c r="N91" s="38"/>
      <c r="O91" s="50">
        <v>8.75</v>
      </c>
      <c r="P91" s="50">
        <v>8.75</v>
      </c>
      <c r="Q91" s="50">
        <v>8.84</v>
      </c>
      <c r="R91" s="50">
        <v>9.1300000000000008</v>
      </c>
      <c r="S91" s="50">
        <v>8.75</v>
      </c>
      <c r="T91" s="50">
        <v>8.75</v>
      </c>
      <c r="U91" s="50">
        <v>8.75</v>
      </c>
      <c r="V91" s="51">
        <v>14.66</v>
      </c>
      <c r="W91" s="51">
        <v>28.56</v>
      </c>
      <c r="X91" s="51">
        <v>9.5</v>
      </c>
      <c r="Y91" s="51">
        <v>13.41</v>
      </c>
      <c r="Z91" s="51">
        <v>9.2100000000000009</v>
      </c>
      <c r="AA91" s="51">
        <v>8.75</v>
      </c>
      <c r="AB91" s="51">
        <v>8.75</v>
      </c>
      <c r="AC91" s="51">
        <v>8.85</v>
      </c>
      <c r="AD91" s="51">
        <v>8.75</v>
      </c>
      <c r="AE91" s="51">
        <v>8.84</v>
      </c>
      <c r="AF91" s="51">
        <v>9.23</v>
      </c>
      <c r="AG91" s="51">
        <v>9.23</v>
      </c>
      <c r="AH91" s="51">
        <v>11.11</v>
      </c>
      <c r="AI91" s="51">
        <v>11.75</v>
      </c>
      <c r="AJ91" s="51">
        <v>9.9700000000000006</v>
      </c>
      <c r="AK91" s="51">
        <v>9.25</v>
      </c>
      <c r="AL91" s="51">
        <v>9.42</v>
      </c>
      <c r="AM91" s="51">
        <v>9.39</v>
      </c>
      <c r="AN91" s="51">
        <v>9.32</v>
      </c>
      <c r="AO91" s="51">
        <v>9.3699999999999992</v>
      </c>
      <c r="AP91" s="135">
        <v>9.56</v>
      </c>
      <c r="AQ91" s="51">
        <v>9.57</v>
      </c>
      <c r="AR91" s="51">
        <v>9.4499999999999993</v>
      </c>
      <c r="AS91" s="51">
        <v>66.62</v>
      </c>
      <c r="AT91" s="51">
        <v>90.32</v>
      </c>
      <c r="AU91" s="51">
        <v>38.840000000000003</v>
      </c>
      <c r="AV91" s="51">
        <v>14.26</v>
      </c>
      <c r="AW91" s="51">
        <v>13.33</v>
      </c>
      <c r="AX91" s="51">
        <v>13.02</v>
      </c>
      <c r="AY91" s="51">
        <v>9.2899999999999991</v>
      </c>
      <c r="AZ91" s="51">
        <v>9.8000000000000007</v>
      </c>
      <c r="BA91" s="51">
        <v>12.01</v>
      </c>
      <c r="BB91" s="51">
        <v>10.01</v>
      </c>
      <c r="BC91" s="51">
        <v>8.9600000000000009</v>
      </c>
      <c r="BD91" s="51">
        <v>20.010000000000002</v>
      </c>
      <c r="BE91" s="51">
        <v>34.76</v>
      </c>
      <c r="BF91" s="51">
        <v>35.4</v>
      </c>
      <c r="BG91" s="51">
        <v>33.28</v>
      </c>
      <c r="BH91" s="51">
        <v>19.03</v>
      </c>
      <c r="BI91" s="51">
        <v>8.75</v>
      </c>
      <c r="BJ91" s="51">
        <v>8.75</v>
      </c>
      <c r="BK91" s="51">
        <v>8.75</v>
      </c>
      <c r="BL91" s="51">
        <v>8.75</v>
      </c>
      <c r="BM91" s="51"/>
      <c r="BN91" s="9"/>
      <c r="BO91" s="62">
        <v>8.25</v>
      </c>
      <c r="BP91" s="62">
        <v>28.56</v>
      </c>
      <c r="BQ91" s="62">
        <f t="shared" si="3"/>
        <v>18.405000000000001</v>
      </c>
      <c r="BR91" s="64" t="str">
        <f t="shared" si="4"/>
        <v>YES</v>
      </c>
      <c r="BS91" s="9" t="e">
        <f t="shared" si="5"/>
        <v>#N/A</v>
      </c>
    </row>
    <row r="92" spans="1:71" x14ac:dyDescent="0.25">
      <c r="A92">
        <v>88</v>
      </c>
      <c r="B92" s="52" t="s">
        <v>1659</v>
      </c>
      <c r="C92" s="48" t="s">
        <v>1659</v>
      </c>
      <c r="D92" s="80">
        <v>8.75</v>
      </c>
      <c r="E92" s="98" t="s">
        <v>2186</v>
      </c>
      <c r="F92" s="84" t="s">
        <v>17</v>
      </c>
      <c r="G92" s="84">
        <v>105515018</v>
      </c>
      <c r="H92" s="87">
        <v>4026731</v>
      </c>
      <c r="I92" s="196">
        <v>4026731</v>
      </c>
      <c r="J92" s="87">
        <v>4026731</v>
      </c>
      <c r="K92" s="47" t="s">
        <v>16</v>
      </c>
      <c r="L92" s="47" t="s">
        <v>1658</v>
      </c>
      <c r="M92" s="38"/>
      <c r="N92" s="38"/>
      <c r="O92" s="50">
        <v>8.75</v>
      </c>
      <c r="P92" s="50">
        <v>8.75</v>
      </c>
      <c r="Q92" s="50">
        <v>8.84</v>
      </c>
      <c r="R92" s="50">
        <v>8.75</v>
      </c>
      <c r="S92" s="50">
        <v>8.75</v>
      </c>
      <c r="T92" s="50">
        <v>8.75</v>
      </c>
      <c r="U92" s="50">
        <v>8.75</v>
      </c>
      <c r="V92" s="51">
        <v>8.75</v>
      </c>
      <c r="W92" s="51">
        <v>8.75</v>
      </c>
      <c r="X92" s="51">
        <v>8.75</v>
      </c>
      <c r="Y92" s="51">
        <v>8.75</v>
      </c>
      <c r="Z92" s="51">
        <v>8.75</v>
      </c>
      <c r="AA92" s="51">
        <v>8.75</v>
      </c>
      <c r="AB92" s="51">
        <v>8.75</v>
      </c>
      <c r="AC92" s="51">
        <v>8.75</v>
      </c>
      <c r="AD92" s="51">
        <v>8.75</v>
      </c>
      <c r="AE92" s="51">
        <v>8.75</v>
      </c>
      <c r="AF92" s="51">
        <v>8.75</v>
      </c>
      <c r="AG92" s="51">
        <v>8.75</v>
      </c>
      <c r="AH92" s="51">
        <v>8.75</v>
      </c>
      <c r="AI92" s="51">
        <v>8.75</v>
      </c>
      <c r="AJ92" s="51">
        <v>8.75</v>
      </c>
      <c r="AK92" s="51">
        <v>8.75</v>
      </c>
      <c r="AL92" s="51">
        <v>8.75</v>
      </c>
      <c r="AM92" s="51">
        <v>8.75</v>
      </c>
      <c r="AN92" s="51">
        <v>8.75</v>
      </c>
      <c r="AO92" s="51">
        <v>8.75</v>
      </c>
      <c r="AP92" s="135">
        <v>8.75</v>
      </c>
      <c r="AQ92" s="51">
        <v>8.75</v>
      </c>
      <c r="AR92" s="51">
        <v>8.75</v>
      </c>
      <c r="AS92" s="51">
        <v>8.75</v>
      </c>
      <c r="AT92" s="51">
        <v>8.75</v>
      </c>
      <c r="AU92" s="51">
        <v>8.75</v>
      </c>
      <c r="AV92" s="51">
        <v>8.75</v>
      </c>
      <c r="AW92" s="51">
        <v>8.75</v>
      </c>
      <c r="AX92" s="51">
        <v>8.75</v>
      </c>
      <c r="AY92" s="51">
        <v>8.75</v>
      </c>
      <c r="AZ92" s="51">
        <v>8.75</v>
      </c>
      <c r="BA92" s="51">
        <v>8.75</v>
      </c>
      <c r="BB92" s="51">
        <v>8.75</v>
      </c>
      <c r="BC92" s="51">
        <v>8.75</v>
      </c>
      <c r="BD92" s="51">
        <v>8.75</v>
      </c>
      <c r="BE92" s="51">
        <v>8.75</v>
      </c>
      <c r="BF92" s="51">
        <v>8.75</v>
      </c>
      <c r="BG92" s="51">
        <v>8.75</v>
      </c>
      <c r="BH92" s="51">
        <v>8.75</v>
      </c>
      <c r="BI92" s="51">
        <v>8.75</v>
      </c>
      <c r="BJ92" s="51">
        <v>8.75</v>
      </c>
      <c r="BK92" s="51">
        <v>8.75</v>
      </c>
      <c r="BL92" s="51">
        <v>8.75</v>
      </c>
      <c r="BM92" s="51"/>
      <c r="BN92" s="9"/>
      <c r="BO92" s="62">
        <v>8.25</v>
      </c>
      <c r="BP92" s="62">
        <v>8.84</v>
      </c>
      <c r="BQ92" s="62">
        <f t="shared" si="3"/>
        <v>8.5449999999999999</v>
      </c>
      <c r="BR92" s="64" t="str">
        <f t="shared" si="4"/>
        <v>YES</v>
      </c>
      <c r="BS92" s="9" t="e">
        <f t="shared" si="5"/>
        <v>#N/A</v>
      </c>
    </row>
    <row r="93" spans="1:71" x14ac:dyDescent="0.25">
      <c r="A93">
        <v>89</v>
      </c>
      <c r="B93" s="52" t="s">
        <v>1657</v>
      </c>
      <c r="C93" s="48" t="s">
        <v>1657</v>
      </c>
      <c r="D93" s="80">
        <v>84.75</v>
      </c>
      <c r="E93" s="98" t="s">
        <v>2186</v>
      </c>
      <c r="F93" s="84" t="s">
        <v>17</v>
      </c>
      <c r="G93" s="84">
        <v>105515018</v>
      </c>
      <c r="H93" s="87">
        <v>4246920</v>
      </c>
      <c r="I93" s="196">
        <v>4246920</v>
      </c>
      <c r="J93" s="87">
        <v>6533882</v>
      </c>
      <c r="K93" s="47" t="s">
        <v>16</v>
      </c>
      <c r="L93" s="47" t="s">
        <v>1656</v>
      </c>
      <c r="M93" s="38"/>
      <c r="N93" s="38"/>
      <c r="O93" s="50">
        <v>135.61000000000001</v>
      </c>
      <c r="P93" s="50">
        <v>128.72999999999999</v>
      </c>
      <c r="Q93" s="50">
        <v>111.21</v>
      </c>
      <c r="R93" s="50">
        <v>111.09</v>
      </c>
      <c r="S93" s="50">
        <v>121.8</v>
      </c>
      <c r="T93" s="50">
        <v>84.75</v>
      </c>
      <c r="U93" s="50">
        <v>70.55</v>
      </c>
      <c r="V93" s="51">
        <v>80.75</v>
      </c>
      <c r="W93" s="51">
        <v>80.75</v>
      </c>
      <c r="X93" s="51">
        <v>44.28</v>
      </c>
      <c r="Y93" s="51">
        <v>80.75</v>
      </c>
      <c r="Z93" s="51">
        <v>97.05</v>
      </c>
      <c r="AA93" s="51">
        <v>136.43</v>
      </c>
      <c r="AB93" s="51">
        <v>179.8</v>
      </c>
      <c r="AC93" s="51">
        <v>180.92</v>
      </c>
      <c r="AD93" s="51">
        <v>166.41</v>
      </c>
      <c r="AE93" s="51">
        <v>139.41999999999999</v>
      </c>
      <c r="AF93" s="51">
        <v>84.75</v>
      </c>
      <c r="AG93" s="51">
        <v>77.540000000000006</v>
      </c>
      <c r="AH93" s="51">
        <v>56.91</v>
      </c>
      <c r="AI93" s="51">
        <v>62.32</v>
      </c>
      <c r="AJ93" s="51">
        <v>86.85</v>
      </c>
      <c r="AK93" s="51">
        <v>80.27</v>
      </c>
      <c r="AL93" s="51">
        <v>105.06</v>
      </c>
      <c r="AM93" s="51">
        <v>113.37</v>
      </c>
      <c r="AN93" s="51">
        <v>125.06</v>
      </c>
      <c r="AO93" s="51">
        <v>98.39</v>
      </c>
      <c r="AP93" s="135">
        <v>90.09</v>
      </c>
      <c r="AQ93" s="51">
        <v>200.51</v>
      </c>
      <c r="AR93" s="51">
        <v>85.74</v>
      </c>
      <c r="AS93" s="51">
        <v>85.19</v>
      </c>
      <c r="AT93" s="51">
        <v>65.03</v>
      </c>
      <c r="AU93" s="51">
        <v>68.75</v>
      </c>
      <c r="AV93" s="51">
        <v>76.31</v>
      </c>
      <c r="AW93" s="51">
        <v>90.42</v>
      </c>
      <c r="AX93" s="51">
        <v>114.18</v>
      </c>
      <c r="AY93" s="51">
        <v>106.77</v>
      </c>
      <c r="AZ93" s="51">
        <v>136.06</v>
      </c>
      <c r="BA93" s="51">
        <v>108.72</v>
      </c>
      <c r="BB93" s="51">
        <v>106.63</v>
      </c>
      <c r="BC93" s="51">
        <v>107.25</v>
      </c>
      <c r="BD93" s="51">
        <v>96.74</v>
      </c>
      <c r="BE93" s="51">
        <v>78.06</v>
      </c>
      <c r="BF93" s="51">
        <v>75.91</v>
      </c>
      <c r="BG93" s="51">
        <v>69.52</v>
      </c>
      <c r="BH93" s="51">
        <v>80.069999999999993</v>
      </c>
      <c r="BI93" s="51">
        <v>91.77</v>
      </c>
      <c r="BJ93" s="51">
        <v>120.45</v>
      </c>
      <c r="BK93" s="51">
        <v>98.38</v>
      </c>
      <c r="BL93" s="51">
        <v>8.75</v>
      </c>
      <c r="BM93" s="51"/>
      <c r="BN93" s="9"/>
      <c r="BO93" s="62">
        <v>34.72</v>
      </c>
      <c r="BP93" s="62">
        <v>180.92</v>
      </c>
      <c r="BQ93" s="62">
        <f t="shared" si="3"/>
        <v>107.82</v>
      </c>
      <c r="BR93" s="64" t="str">
        <f t="shared" si="4"/>
        <v>YES</v>
      </c>
      <c r="BS93" s="9" t="e">
        <f t="shared" si="5"/>
        <v>#N/A</v>
      </c>
    </row>
    <row r="94" spans="1:71" x14ac:dyDescent="0.25">
      <c r="A94">
        <v>90</v>
      </c>
      <c r="B94" s="52" t="s">
        <v>1655</v>
      </c>
      <c r="C94" s="48" t="s">
        <v>1655</v>
      </c>
      <c r="D94" s="80">
        <v>164.85</v>
      </c>
      <c r="E94" s="98" t="s">
        <v>4988</v>
      </c>
      <c r="F94" s="84" t="s">
        <v>17</v>
      </c>
      <c r="G94" s="84">
        <v>105515018</v>
      </c>
      <c r="H94" s="87" t="s">
        <v>1954</v>
      </c>
      <c r="I94" s="196" t="s">
        <v>1954</v>
      </c>
      <c r="J94" s="87">
        <v>6301704</v>
      </c>
      <c r="K94" s="47" t="s">
        <v>16</v>
      </c>
      <c r="L94" s="47" t="s">
        <v>1654</v>
      </c>
      <c r="M94" s="38"/>
      <c r="N94" s="38"/>
      <c r="O94" s="50">
        <v>144.05000000000001</v>
      </c>
      <c r="P94" s="50">
        <v>174.04</v>
      </c>
      <c r="Q94" s="50">
        <v>136.71</v>
      </c>
      <c r="R94" s="50">
        <v>131.38999999999999</v>
      </c>
      <c r="S94" s="50">
        <v>128.08000000000001</v>
      </c>
      <c r="T94" s="50">
        <v>137.76</v>
      </c>
      <c r="U94" s="50">
        <v>268.66000000000003</v>
      </c>
      <c r="V94" s="51">
        <v>347.14</v>
      </c>
      <c r="W94" s="51">
        <v>339.33</v>
      </c>
      <c r="X94" s="51">
        <v>295.27999999999997</v>
      </c>
      <c r="Y94" s="51">
        <v>172.56</v>
      </c>
      <c r="Z94" s="51">
        <v>101.48</v>
      </c>
      <c r="AA94" s="51">
        <v>164.2</v>
      </c>
      <c r="AB94" s="51">
        <v>167.53</v>
      </c>
      <c r="AC94" s="51">
        <v>138.83000000000001</v>
      </c>
      <c r="AD94" s="51">
        <v>131.22999999999999</v>
      </c>
      <c r="AE94" s="51">
        <v>124.89</v>
      </c>
      <c r="AF94" s="51">
        <v>164.85</v>
      </c>
      <c r="AG94" s="51">
        <v>312.5</v>
      </c>
      <c r="AH94" s="51">
        <v>363.55</v>
      </c>
      <c r="AI94" s="51">
        <v>339.29</v>
      </c>
      <c r="AJ94" s="51">
        <v>329.46</v>
      </c>
      <c r="AK94" s="51">
        <v>197.51</v>
      </c>
      <c r="AL94" s="51">
        <v>161.51</v>
      </c>
      <c r="AM94" s="51">
        <v>176.76</v>
      </c>
      <c r="AN94" s="51">
        <v>171.48</v>
      </c>
      <c r="AO94" s="51">
        <v>133.88999999999999</v>
      </c>
      <c r="AP94" s="135">
        <v>114.7</v>
      </c>
      <c r="AQ94" s="51">
        <v>124.09</v>
      </c>
      <c r="AR94" s="51">
        <v>174.91</v>
      </c>
      <c r="AS94" s="51">
        <v>337.67</v>
      </c>
      <c r="AT94" s="51">
        <v>362.84</v>
      </c>
      <c r="AU94" s="51">
        <v>357.46</v>
      </c>
      <c r="AV94" s="51">
        <v>272.7</v>
      </c>
      <c r="AW94" s="51">
        <v>159.13999999999999</v>
      </c>
      <c r="AX94" s="51">
        <v>131.53</v>
      </c>
      <c r="AY94" s="51">
        <v>139.09</v>
      </c>
      <c r="AZ94" s="51">
        <v>185.64</v>
      </c>
      <c r="BA94" s="51">
        <v>124.25</v>
      </c>
      <c r="BB94" s="51">
        <v>99.59</v>
      </c>
      <c r="BC94" s="51">
        <v>93.83</v>
      </c>
      <c r="BD94" s="51">
        <v>223.63</v>
      </c>
      <c r="BE94" s="51">
        <v>351.84</v>
      </c>
      <c r="BF94" s="51">
        <v>319.23</v>
      </c>
      <c r="BG94" s="51">
        <v>310.62</v>
      </c>
      <c r="BH94" s="51">
        <v>201.06</v>
      </c>
      <c r="BI94" s="51">
        <v>146.47</v>
      </c>
      <c r="BJ94" s="51">
        <v>142.54</v>
      </c>
      <c r="BK94" s="51">
        <v>127.61</v>
      </c>
      <c r="BL94" s="51">
        <v>8.75</v>
      </c>
      <c r="BM94" s="51"/>
      <c r="BN94" s="9"/>
      <c r="BO94" s="62">
        <v>101.48</v>
      </c>
      <c r="BP94" s="62">
        <v>363.65</v>
      </c>
      <c r="BQ94" s="62">
        <f t="shared" si="3"/>
        <v>232.565</v>
      </c>
      <c r="BR94" s="64" t="str">
        <f t="shared" si="4"/>
        <v>YES</v>
      </c>
      <c r="BS94" s="9" t="e">
        <f t="shared" si="5"/>
        <v>#N/A</v>
      </c>
    </row>
    <row r="95" spans="1:71" x14ac:dyDescent="0.25">
      <c r="A95">
        <v>91</v>
      </c>
      <c r="B95" s="52" t="s">
        <v>1653</v>
      </c>
      <c r="C95" s="48" t="s">
        <v>1653</v>
      </c>
      <c r="D95" s="80">
        <v>307.48</v>
      </c>
      <c r="E95" s="98" t="s">
        <v>2186</v>
      </c>
      <c r="F95" s="84" t="s">
        <v>17</v>
      </c>
      <c r="G95" s="84">
        <v>105515018</v>
      </c>
      <c r="H95" s="87">
        <v>4028320</v>
      </c>
      <c r="I95" s="196">
        <v>4028320</v>
      </c>
      <c r="J95" s="87">
        <v>4028320</v>
      </c>
      <c r="K95" s="47" t="s">
        <v>16</v>
      </c>
      <c r="L95" s="47" t="s">
        <v>1652</v>
      </c>
      <c r="M95" s="38"/>
      <c r="N95" s="38"/>
      <c r="O95" s="50">
        <v>265.08999999999997</v>
      </c>
      <c r="P95" s="50">
        <v>331.63</v>
      </c>
      <c r="Q95" s="50">
        <v>250.64</v>
      </c>
      <c r="R95" s="50">
        <v>273.58999999999997</v>
      </c>
      <c r="S95" s="50">
        <v>284.12</v>
      </c>
      <c r="T95" s="50">
        <v>234.93</v>
      </c>
      <c r="U95" s="50">
        <v>282.97000000000003</v>
      </c>
      <c r="V95" s="51">
        <v>296.8</v>
      </c>
      <c r="W95" s="51">
        <v>354.3</v>
      </c>
      <c r="X95" s="51">
        <v>377.56</v>
      </c>
      <c r="Y95" s="51">
        <v>330.6</v>
      </c>
      <c r="Z95" s="51">
        <v>323.95999999999998</v>
      </c>
      <c r="AA95" s="51">
        <v>594.92999999999995</v>
      </c>
      <c r="AB95" s="51">
        <v>392.36</v>
      </c>
      <c r="AC95" s="51">
        <v>357.19</v>
      </c>
      <c r="AD95" s="51">
        <v>403.53</v>
      </c>
      <c r="AE95" s="51">
        <v>348.79</v>
      </c>
      <c r="AF95" s="51">
        <v>307.48</v>
      </c>
      <c r="AG95" s="51">
        <v>273.45</v>
      </c>
      <c r="AH95" s="51">
        <v>353.31</v>
      </c>
      <c r="AI95" s="51">
        <v>415.66</v>
      </c>
      <c r="AJ95" s="51">
        <v>409.54</v>
      </c>
      <c r="AK95" s="51">
        <v>392.49</v>
      </c>
      <c r="AL95" s="51">
        <v>155.26</v>
      </c>
      <c r="AM95" s="51">
        <v>246.11</v>
      </c>
      <c r="AN95" s="51">
        <v>204.86</v>
      </c>
      <c r="AO95" s="51">
        <v>138.41</v>
      </c>
      <c r="AP95" s="135">
        <v>135.1</v>
      </c>
      <c r="AQ95" s="51">
        <v>110.01</v>
      </c>
      <c r="AR95" s="51">
        <v>108.7</v>
      </c>
      <c r="AS95" s="51">
        <v>113.35</v>
      </c>
      <c r="AT95" s="51">
        <v>111.17</v>
      </c>
      <c r="AU95" s="51">
        <v>112.16</v>
      </c>
      <c r="AV95" s="51">
        <v>110.18</v>
      </c>
      <c r="AW95" s="51">
        <v>107.96</v>
      </c>
      <c r="AX95" s="51">
        <v>131.19999999999999</v>
      </c>
      <c r="AY95" s="51">
        <v>148.18</v>
      </c>
      <c r="AZ95" s="51">
        <v>177.25</v>
      </c>
      <c r="BA95" s="51">
        <v>140.83000000000001</v>
      </c>
      <c r="BB95" s="51">
        <v>141.26</v>
      </c>
      <c r="BC95" s="51">
        <v>141.63</v>
      </c>
      <c r="BD95" s="51">
        <v>137.5</v>
      </c>
      <c r="BE95" s="51">
        <v>85.45</v>
      </c>
      <c r="BF95" s="51">
        <v>81.95</v>
      </c>
      <c r="BG95" s="51">
        <v>111.57</v>
      </c>
      <c r="BH95" s="51">
        <v>79.61</v>
      </c>
      <c r="BI95" s="51">
        <v>107.99</v>
      </c>
      <c r="BJ95" s="51">
        <v>181.56</v>
      </c>
      <c r="BK95" s="51">
        <v>153.6</v>
      </c>
      <c r="BL95" s="51">
        <v>8.75</v>
      </c>
      <c r="BM95" s="51"/>
      <c r="BN95" s="9"/>
      <c r="BO95" s="62">
        <v>143.49</v>
      </c>
      <c r="BP95" s="62">
        <v>594.92999999999995</v>
      </c>
      <c r="BQ95" s="62">
        <f t="shared" si="3"/>
        <v>369.21</v>
      </c>
      <c r="BR95" s="64" t="str">
        <f t="shared" si="4"/>
        <v>YES</v>
      </c>
      <c r="BS95" s="9" t="e">
        <f t="shared" si="5"/>
        <v>#N/A</v>
      </c>
    </row>
    <row r="96" spans="1:71" x14ac:dyDescent="0.25">
      <c r="A96">
        <v>92</v>
      </c>
      <c r="B96" s="52" t="s">
        <v>1651</v>
      </c>
      <c r="C96" s="48" t="s">
        <v>1651</v>
      </c>
      <c r="D96" s="80">
        <v>283.56</v>
      </c>
      <c r="E96" s="98" t="s">
        <v>2186</v>
      </c>
      <c r="F96" s="84" t="s">
        <v>17</v>
      </c>
      <c r="G96" s="84">
        <v>105515018</v>
      </c>
      <c r="H96" s="87" t="s">
        <v>1955</v>
      </c>
      <c r="I96" s="196" t="s">
        <v>1955</v>
      </c>
      <c r="J96" s="87" t="e">
        <v>#N/A</v>
      </c>
      <c r="K96" s="47" t="s">
        <v>16</v>
      </c>
      <c r="L96" s="47" t="s">
        <v>1650</v>
      </c>
      <c r="M96" s="38"/>
      <c r="N96" s="38"/>
      <c r="O96" s="50">
        <v>214.51</v>
      </c>
      <c r="P96" s="50">
        <v>246.66</v>
      </c>
      <c r="Q96" s="50">
        <v>224.62</v>
      </c>
      <c r="R96" s="50">
        <v>282.20999999999998</v>
      </c>
      <c r="S96" s="50">
        <v>223.59</v>
      </c>
      <c r="T96" s="50">
        <v>196.02</v>
      </c>
      <c r="U96" s="50">
        <v>238.74</v>
      </c>
      <c r="V96" s="51">
        <v>225.34</v>
      </c>
      <c r="W96" s="51">
        <v>362.09</v>
      </c>
      <c r="X96" s="51">
        <v>347.08</v>
      </c>
      <c r="Y96" s="51">
        <v>299.60000000000002</v>
      </c>
      <c r="Z96" s="51">
        <v>333.94</v>
      </c>
      <c r="AA96" s="51">
        <v>601.37</v>
      </c>
      <c r="AB96" s="51">
        <v>382.72</v>
      </c>
      <c r="AC96" s="51">
        <v>357.41</v>
      </c>
      <c r="AD96" s="51">
        <v>336.84</v>
      </c>
      <c r="AE96" s="51">
        <v>292.87</v>
      </c>
      <c r="AF96" s="51">
        <v>283.56</v>
      </c>
      <c r="AG96" s="51">
        <v>248.2</v>
      </c>
      <c r="AH96" s="51">
        <v>399.9</v>
      </c>
      <c r="AI96" s="51">
        <v>437.29</v>
      </c>
      <c r="AJ96" s="51">
        <v>409.65</v>
      </c>
      <c r="AK96" s="51">
        <v>585.52</v>
      </c>
      <c r="AL96" s="51">
        <v>346.54</v>
      </c>
      <c r="AM96" s="51">
        <v>287.49</v>
      </c>
      <c r="AN96" s="51">
        <v>160.32</v>
      </c>
      <c r="AO96" s="51">
        <v>148.75</v>
      </c>
      <c r="AP96" s="135">
        <v>128.75</v>
      </c>
      <c r="AQ96" s="51">
        <v>120.75</v>
      </c>
      <c r="AR96" s="51">
        <v>120.75</v>
      </c>
      <c r="AS96" s="51">
        <v>292.06</v>
      </c>
      <c r="AT96" s="51">
        <v>816.71</v>
      </c>
      <c r="AU96" s="51">
        <v>732.78</v>
      </c>
      <c r="AV96" s="51">
        <v>547.01</v>
      </c>
      <c r="AW96" s="51">
        <v>442.86</v>
      </c>
      <c r="AX96" s="51">
        <v>309.64</v>
      </c>
      <c r="AY96" s="51">
        <v>191.59</v>
      </c>
      <c r="AZ96" s="51">
        <v>120.75</v>
      </c>
      <c r="BA96" s="51">
        <v>0</v>
      </c>
      <c r="BB96" s="51">
        <v>0</v>
      </c>
      <c r="BC96" s="51">
        <v>0</v>
      </c>
      <c r="BD96" s="51">
        <v>0</v>
      </c>
      <c r="BE96" s="51">
        <v>0</v>
      </c>
      <c r="BF96" s="51">
        <v>0</v>
      </c>
      <c r="BG96" s="51">
        <v>0</v>
      </c>
      <c r="BH96" s="51">
        <v>0</v>
      </c>
      <c r="BI96" s="51">
        <v>0</v>
      </c>
      <c r="BJ96" s="51">
        <v>0</v>
      </c>
      <c r="BK96" s="51">
        <v>0</v>
      </c>
      <c r="BL96" s="51">
        <v>8.75</v>
      </c>
      <c r="BM96" s="51"/>
      <c r="BN96" s="9"/>
      <c r="BO96" s="62">
        <v>119.85</v>
      </c>
      <c r="BP96" s="62">
        <v>601.37</v>
      </c>
      <c r="BQ96" s="62">
        <f t="shared" si="3"/>
        <v>360.61</v>
      </c>
      <c r="BR96" s="64" t="str">
        <f t="shared" si="4"/>
        <v>NO</v>
      </c>
      <c r="BS96" s="9" t="e">
        <f t="shared" si="5"/>
        <v>#N/A</v>
      </c>
    </row>
    <row r="97" spans="1:71" x14ac:dyDescent="0.25">
      <c r="A97">
        <v>93</v>
      </c>
      <c r="B97" s="52" t="s">
        <v>1649</v>
      </c>
      <c r="C97" s="48" t="s">
        <v>1649</v>
      </c>
      <c r="D97" s="80">
        <v>377.4</v>
      </c>
      <c r="E97" s="98" t="s">
        <v>4988</v>
      </c>
      <c r="F97" s="84" t="s">
        <v>17</v>
      </c>
      <c r="G97" s="84">
        <v>105515018</v>
      </c>
      <c r="H97" s="87" t="s">
        <v>1956</v>
      </c>
      <c r="I97" s="196" t="s">
        <v>1956</v>
      </c>
      <c r="J97" s="87">
        <v>6301714</v>
      </c>
      <c r="K97" s="47" t="s">
        <v>16</v>
      </c>
      <c r="L97" s="47" t="s">
        <v>1648</v>
      </c>
      <c r="M97" s="38"/>
      <c r="N97" s="38"/>
      <c r="O97" s="50">
        <v>441.03</v>
      </c>
      <c r="P97" s="50">
        <v>657.96</v>
      </c>
      <c r="Q97" s="50">
        <v>584.5</v>
      </c>
      <c r="R97" s="50">
        <v>539.91</v>
      </c>
      <c r="S97" s="50">
        <v>494.1</v>
      </c>
      <c r="T97" s="50">
        <v>465.17</v>
      </c>
      <c r="U97" s="50">
        <v>685.29</v>
      </c>
      <c r="V97" s="51">
        <v>790.86</v>
      </c>
      <c r="W97" s="51">
        <v>720.39</v>
      </c>
      <c r="X97" s="51">
        <v>732.28</v>
      </c>
      <c r="Y97" s="51">
        <v>502.85</v>
      </c>
      <c r="Z97" s="51">
        <v>334.66</v>
      </c>
      <c r="AA97" s="51">
        <v>340.25</v>
      </c>
      <c r="AB97" s="51">
        <v>361.93</v>
      </c>
      <c r="AC97" s="51">
        <v>343.38</v>
      </c>
      <c r="AD97" s="51">
        <v>352.91</v>
      </c>
      <c r="AE97" s="51">
        <v>376.91</v>
      </c>
      <c r="AF97" s="51">
        <v>377.4</v>
      </c>
      <c r="AG97" s="51">
        <v>569.19000000000005</v>
      </c>
      <c r="AH97" s="51">
        <v>619.04</v>
      </c>
      <c r="AI97" s="51">
        <v>578.33000000000004</v>
      </c>
      <c r="AJ97" s="51">
        <v>622.66</v>
      </c>
      <c r="AK97" s="51">
        <v>446.04</v>
      </c>
      <c r="AL97" s="51">
        <v>365.13</v>
      </c>
      <c r="AM97" s="51">
        <v>352.08</v>
      </c>
      <c r="AN97" s="51">
        <v>426.1</v>
      </c>
      <c r="AO97" s="51">
        <v>323.81</v>
      </c>
      <c r="AP97" s="135">
        <v>299.64999999999998</v>
      </c>
      <c r="AQ97" s="51">
        <v>324.76</v>
      </c>
      <c r="AR97" s="51">
        <v>389.01</v>
      </c>
      <c r="AS97" s="51">
        <v>724.87</v>
      </c>
      <c r="AT97" s="51">
        <v>714.32</v>
      </c>
      <c r="AU97" s="51">
        <v>697.3</v>
      </c>
      <c r="AV97" s="51">
        <v>594.87</v>
      </c>
      <c r="AW97" s="51">
        <v>489.5</v>
      </c>
      <c r="AX97" s="51">
        <v>458.41</v>
      </c>
      <c r="AY97" s="51">
        <v>430.82</v>
      </c>
      <c r="AZ97" s="51">
        <v>518.5</v>
      </c>
      <c r="BA97" s="51">
        <v>448.5</v>
      </c>
      <c r="BB97" s="51">
        <v>381.32</v>
      </c>
      <c r="BC97" s="51">
        <v>425.43</v>
      </c>
      <c r="BD97" s="51">
        <v>583.23</v>
      </c>
      <c r="BE97" s="51">
        <v>730.09</v>
      </c>
      <c r="BF97" s="51">
        <v>749.23</v>
      </c>
      <c r="BG97" s="51">
        <v>674.93</v>
      </c>
      <c r="BH97" s="51">
        <v>601.34</v>
      </c>
      <c r="BI97" s="51">
        <v>508.86</v>
      </c>
      <c r="BJ97" s="51">
        <v>442.67</v>
      </c>
      <c r="BK97" s="51">
        <v>449.26</v>
      </c>
      <c r="BL97" s="51">
        <v>8.75</v>
      </c>
      <c r="BM97" s="51"/>
      <c r="BN97" s="9"/>
      <c r="BO97" s="62">
        <v>268.64</v>
      </c>
      <c r="BP97" s="62">
        <v>836.38</v>
      </c>
      <c r="BQ97" s="62">
        <f t="shared" si="3"/>
        <v>552.51</v>
      </c>
      <c r="BR97" s="64" t="str">
        <f t="shared" si="4"/>
        <v>YES</v>
      </c>
      <c r="BS97" s="9" t="e">
        <f t="shared" si="5"/>
        <v>#N/A</v>
      </c>
    </row>
    <row r="98" spans="1:71" x14ac:dyDescent="0.25">
      <c r="A98">
        <v>94</v>
      </c>
      <c r="B98" s="52" t="s">
        <v>1647</v>
      </c>
      <c r="C98" s="48" t="s">
        <v>1647</v>
      </c>
      <c r="D98" s="80">
        <v>8.85</v>
      </c>
      <c r="E98" s="98" t="s">
        <v>4988</v>
      </c>
      <c r="F98" s="84" t="s">
        <v>17</v>
      </c>
      <c r="G98" s="84">
        <v>105515018</v>
      </c>
      <c r="H98" s="87">
        <v>4027174</v>
      </c>
      <c r="I98" s="196">
        <v>4027174</v>
      </c>
      <c r="J98" s="87">
        <v>6301706</v>
      </c>
      <c r="K98" s="47" t="s">
        <v>16</v>
      </c>
      <c r="L98" s="47" t="s">
        <v>1646</v>
      </c>
      <c r="M98" s="38"/>
      <c r="N98" s="38"/>
      <c r="O98" s="50">
        <v>87.01</v>
      </c>
      <c r="P98" s="50">
        <v>149.47999999999999</v>
      </c>
      <c r="Q98" s="50">
        <v>109.45</v>
      </c>
      <c r="R98" s="50">
        <v>85.23</v>
      </c>
      <c r="S98" s="50">
        <v>59.55</v>
      </c>
      <c r="T98" s="50">
        <v>60.61</v>
      </c>
      <c r="U98" s="50">
        <v>73.040000000000006</v>
      </c>
      <c r="V98" s="51">
        <v>101.74</v>
      </c>
      <c r="W98" s="51">
        <v>128.27000000000001</v>
      </c>
      <c r="X98" s="51">
        <v>128.75</v>
      </c>
      <c r="Y98" s="51">
        <v>71.06</v>
      </c>
      <c r="Z98" s="51">
        <v>52.53</v>
      </c>
      <c r="AA98" s="51">
        <v>80</v>
      </c>
      <c r="AB98" s="51">
        <v>107.05</v>
      </c>
      <c r="AC98" s="51">
        <v>85.13</v>
      </c>
      <c r="AD98" s="51">
        <v>44.9</v>
      </c>
      <c r="AE98" s="51">
        <v>8.84</v>
      </c>
      <c r="AF98" s="51">
        <v>8.85</v>
      </c>
      <c r="AG98" s="51">
        <v>8.85</v>
      </c>
      <c r="AH98" s="51">
        <v>8.93</v>
      </c>
      <c r="AI98" s="51">
        <v>9.7100000000000009</v>
      </c>
      <c r="AJ98" s="51">
        <v>9.9700000000000006</v>
      </c>
      <c r="AK98" s="51">
        <v>8.75</v>
      </c>
      <c r="AL98" s="51">
        <v>8.85</v>
      </c>
      <c r="AM98" s="51">
        <v>8.75</v>
      </c>
      <c r="AN98" s="51">
        <v>8.85</v>
      </c>
      <c r="AO98" s="51">
        <v>8.75</v>
      </c>
      <c r="AP98" s="135">
        <v>8.75</v>
      </c>
      <c r="AQ98" s="51">
        <v>8.75</v>
      </c>
      <c r="AR98" s="51">
        <v>8.75</v>
      </c>
      <c r="AS98" s="51">
        <v>8.85</v>
      </c>
      <c r="AT98" s="51">
        <v>8.9499999999999993</v>
      </c>
      <c r="AU98" s="51">
        <v>8.85</v>
      </c>
      <c r="AV98" s="51">
        <v>8.85</v>
      </c>
      <c r="AW98" s="51">
        <v>9.15</v>
      </c>
      <c r="AX98" s="51">
        <v>10.98</v>
      </c>
      <c r="AY98" s="51">
        <v>10.029999999999999</v>
      </c>
      <c r="AZ98" s="51">
        <v>9.99</v>
      </c>
      <c r="BA98" s="51">
        <v>10.33</v>
      </c>
      <c r="BB98" s="51">
        <v>10.23</v>
      </c>
      <c r="BC98" s="51">
        <v>10.01</v>
      </c>
      <c r="BD98" s="51">
        <v>10.39</v>
      </c>
      <c r="BE98" s="51">
        <v>11.12</v>
      </c>
      <c r="BF98" s="51">
        <v>10.23</v>
      </c>
      <c r="BG98" s="51">
        <v>10.15</v>
      </c>
      <c r="BH98" s="51">
        <v>10.46</v>
      </c>
      <c r="BI98" s="51">
        <v>9.84</v>
      </c>
      <c r="BJ98" s="51">
        <v>10.02</v>
      </c>
      <c r="BK98" s="51">
        <v>9.8800000000000008</v>
      </c>
      <c r="BL98" s="51">
        <v>8.75</v>
      </c>
      <c r="BM98" s="51"/>
      <c r="BN98" s="9"/>
      <c r="BO98" s="62">
        <v>8.25</v>
      </c>
      <c r="BP98" s="62">
        <v>149.47999999999999</v>
      </c>
      <c r="BQ98" s="62">
        <f t="shared" si="3"/>
        <v>78.864999999999995</v>
      </c>
      <c r="BR98" s="64" t="str">
        <f t="shared" si="4"/>
        <v>YES</v>
      </c>
      <c r="BS98" s="9" t="e">
        <f t="shared" si="5"/>
        <v>#N/A</v>
      </c>
    </row>
    <row r="99" spans="1:71" x14ac:dyDescent="0.25">
      <c r="A99">
        <v>95</v>
      </c>
      <c r="B99" s="52" t="s">
        <v>1645</v>
      </c>
      <c r="C99" s="48" t="s">
        <v>1645</v>
      </c>
      <c r="D99" s="80">
        <v>357.74</v>
      </c>
      <c r="E99" s="98" t="s">
        <v>2186</v>
      </c>
      <c r="F99" s="84" t="s">
        <v>17</v>
      </c>
      <c r="G99" s="84">
        <v>105515018</v>
      </c>
      <c r="H99" s="87">
        <v>4007187</v>
      </c>
      <c r="I99" s="196">
        <v>4007187</v>
      </c>
      <c r="J99" s="87">
        <v>6533866</v>
      </c>
      <c r="K99" s="47" t="s">
        <v>16</v>
      </c>
      <c r="L99" s="47" t="s">
        <v>1644</v>
      </c>
      <c r="M99" s="38"/>
      <c r="N99" s="38"/>
      <c r="O99" s="50">
        <v>192.35</v>
      </c>
      <c r="P99" s="50">
        <v>185.2</v>
      </c>
      <c r="Q99" s="50">
        <v>196.21</v>
      </c>
      <c r="R99" s="50">
        <v>239.42</v>
      </c>
      <c r="S99" s="50">
        <v>306.51</v>
      </c>
      <c r="T99" s="50">
        <v>196.13</v>
      </c>
      <c r="U99" s="50">
        <v>194.16</v>
      </c>
      <c r="V99" s="51">
        <v>309.31</v>
      </c>
      <c r="W99" s="51">
        <v>274.33999999999997</v>
      </c>
      <c r="X99" s="51">
        <v>336.88</v>
      </c>
      <c r="Y99" s="51">
        <v>306.43</v>
      </c>
      <c r="Z99" s="51">
        <v>229.66</v>
      </c>
      <c r="AA99" s="51">
        <v>108.75</v>
      </c>
      <c r="AB99" s="51">
        <v>269.99</v>
      </c>
      <c r="AC99" s="51">
        <v>263.10000000000002</v>
      </c>
      <c r="AD99" s="51">
        <v>247.39</v>
      </c>
      <c r="AE99" s="51">
        <v>362.08</v>
      </c>
      <c r="AF99" s="51">
        <v>357.74</v>
      </c>
      <c r="AG99" s="51">
        <v>446.31</v>
      </c>
      <c r="AH99" s="51">
        <v>358.33</v>
      </c>
      <c r="AI99" s="51">
        <v>393.9</v>
      </c>
      <c r="AJ99" s="51">
        <v>418.7</v>
      </c>
      <c r="AK99" s="51">
        <v>266.69</v>
      </c>
      <c r="AL99" s="51">
        <v>390.38</v>
      </c>
      <c r="AM99" s="51">
        <v>279.87</v>
      </c>
      <c r="AN99" s="51">
        <v>643.57000000000005</v>
      </c>
      <c r="AO99" s="51">
        <v>694.16</v>
      </c>
      <c r="AP99" s="135">
        <v>703.31</v>
      </c>
      <c r="AQ99" s="51">
        <v>686.65</v>
      </c>
      <c r="AR99" s="51">
        <v>650.13</v>
      </c>
      <c r="AS99" s="51">
        <v>490.45</v>
      </c>
      <c r="AT99" s="51">
        <v>136.75</v>
      </c>
      <c r="AU99" s="51">
        <v>132.75</v>
      </c>
      <c r="AV99" s="51">
        <v>132.75</v>
      </c>
      <c r="AW99" s="51">
        <v>132.75</v>
      </c>
      <c r="AX99" s="51">
        <v>175.08</v>
      </c>
      <c r="AY99" s="51">
        <v>188.37</v>
      </c>
      <c r="AZ99" s="51">
        <v>694.51</v>
      </c>
      <c r="BA99" s="51">
        <v>765.14</v>
      </c>
      <c r="BB99" s="51">
        <v>605.82000000000005</v>
      </c>
      <c r="BC99" s="51">
        <v>597.26</v>
      </c>
      <c r="BD99" s="51">
        <v>426.75</v>
      </c>
      <c r="BE99" s="51">
        <v>638.12</v>
      </c>
      <c r="BF99" s="51">
        <v>699.03</v>
      </c>
      <c r="BG99" s="51">
        <v>655.21</v>
      </c>
      <c r="BH99" s="51">
        <v>652.89</v>
      </c>
      <c r="BI99" s="51">
        <v>729.6</v>
      </c>
      <c r="BJ99" s="51">
        <v>457.32</v>
      </c>
      <c r="BK99" s="51">
        <v>311.87</v>
      </c>
      <c r="BL99" s="51">
        <v>8.75</v>
      </c>
      <c r="BM99" s="51"/>
      <c r="BN99" s="9"/>
      <c r="BO99" s="62">
        <v>107.45</v>
      </c>
      <c r="BP99" s="62">
        <v>443.07</v>
      </c>
      <c r="BQ99" s="62">
        <f t="shared" si="3"/>
        <v>275.26</v>
      </c>
      <c r="BR99" s="64" t="str">
        <f t="shared" si="4"/>
        <v>YES</v>
      </c>
      <c r="BS99" s="9" t="e">
        <f t="shared" si="5"/>
        <v>#N/A</v>
      </c>
    </row>
    <row r="100" spans="1:71" x14ac:dyDescent="0.25">
      <c r="A100">
        <v>96</v>
      </c>
      <c r="B100" s="52" t="s">
        <v>1643</v>
      </c>
      <c r="C100" s="48" t="s">
        <v>1643</v>
      </c>
      <c r="D100" s="80">
        <v>21.88</v>
      </c>
      <c r="E100" s="98" t="s">
        <v>2186</v>
      </c>
      <c r="F100" s="84" t="s">
        <v>17</v>
      </c>
      <c r="G100" s="84">
        <v>105515018</v>
      </c>
      <c r="H100" s="87">
        <v>4574545</v>
      </c>
      <c r="I100" s="196">
        <v>4574545</v>
      </c>
      <c r="J100" s="87">
        <v>4574545</v>
      </c>
      <c r="K100" s="47" t="s">
        <v>16</v>
      </c>
      <c r="L100" s="47" t="s">
        <v>1642</v>
      </c>
      <c r="M100" s="38"/>
      <c r="N100" s="38"/>
      <c r="O100" s="50">
        <v>36.01</v>
      </c>
      <c r="P100" s="50">
        <v>35.11</v>
      </c>
      <c r="Q100" s="50">
        <v>34.78</v>
      </c>
      <c r="R100" s="50">
        <v>38.19</v>
      </c>
      <c r="S100" s="50">
        <v>42.94</v>
      </c>
      <c r="T100" s="50">
        <v>34.29</v>
      </c>
      <c r="U100" s="50">
        <v>19.89</v>
      </c>
      <c r="V100" s="51">
        <v>26.76</v>
      </c>
      <c r="W100" s="51">
        <v>24.95</v>
      </c>
      <c r="X100" s="51">
        <v>27.45</v>
      </c>
      <c r="Y100" s="51">
        <v>26.82</v>
      </c>
      <c r="Z100" s="51">
        <v>21.4</v>
      </c>
      <c r="AA100" s="51">
        <v>11.19</v>
      </c>
      <c r="AB100" s="51">
        <v>23.29</v>
      </c>
      <c r="AC100" s="51">
        <v>18.2</v>
      </c>
      <c r="AD100" s="51">
        <v>17.53</v>
      </c>
      <c r="AE100" s="51">
        <v>21.77</v>
      </c>
      <c r="AF100" s="51">
        <v>21.88</v>
      </c>
      <c r="AG100" s="51">
        <v>32.9</v>
      </c>
      <c r="AH100" s="51">
        <v>37.46</v>
      </c>
      <c r="AI100" s="51">
        <v>31.24</v>
      </c>
      <c r="AJ100" s="51">
        <v>40.14</v>
      </c>
      <c r="AK100" s="51">
        <v>34.4</v>
      </c>
      <c r="AL100" s="51">
        <v>46.82</v>
      </c>
      <c r="AM100" s="51">
        <v>44.67</v>
      </c>
      <c r="AN100" s="51">
        <v>47.8</v>
      </c>
      <c r="AO100" s="51">
        <v>45.54</v>
      </c>
      <c r="AP100" s="135">
        <v>39.24</v>
      </c>
      <c r="AQ100" s="51">
        <v>49.54</v>
      </c>
      <c r="AR100" s="51">
        <v>64.849999999999994</v>
      </c>
      <c r="AS100" s="51">
        <v>60.03</v>
      </c>
      <c r="AT100" s="51">
        <v>39.619999999999997</v>
      </c>
      <c r="AU100" s="51">
        <v>40.340000000000003</v>
      </c>
      <c r="AV100" s="51">
        <v>40.090000000000003</v>
      </c>
      <c r="AW100" s="51">
        <v>38.82</v>
      </c>
      <c r="AX100" s="51">
        <v>46.5</v>
      </c>
      <c r="AY100" s="51">
        <v>42.61</v>
      </c>
      <c r="AZ100" s="51">
        <v>108.79</v>
      </c>
      <c r="BA100" s="51">
        <v>143.12</v>
      </c>
      <c r="BB100" s="51">
        <v>67.58</v>
      </c>
      <c r="BC100" s="51">
        <v>61.93</v>
      </c>
      <c r="BD100" s="51">
        <v>57.85</v>
      </c>
      <c r="BE100" s="51">
        <v>60.36</v>
      </c>
      <c r="BF100" s="51">
        <v>64.12</v>
      </c>
      <c r="BG100" s="51">
        <v>59.09</v>
      </c>
      <c r="BH100" s="51">
        <v>59.64</v>
      </c>
      <c r="BI100" s="51">
        <v>63.65</v>
      </c>
      <c r="BJ100" s="51">
        <v>104.31</v>
      </c>
      <c r="BK100" s="51">
        <v>58.4</v>
      </c>
      <c r="BL100" s="51">
        <v>8.75</v>
      </c>
      <c r="BM100" s="51"/>
      <c r="BN100" s="9"/>
      <c r="BO100" s="62">
        <v>11.19</v>
      </c>
      <c r="BP100" s="62">
        <v>356.83</v>
      </c>
      <c r="BQ100" s="62">
        <f t="shared" si="3"/>
        <v>184.01</v>
      </c>
      <c r="BR100" s="64" t="str">
        <f t="shared" si="4"/>
        <v>YES</v>
      </c>
      <c r="BS100" s="9" t="e">
        <f t="shared" si="5"/>
        <v>#N/A</v>
      </c>
    </row>
    <row r="101" spans="1:71" x14ac:dyDescent="0.25">
      <c r="A101">
        <v>97</v>
      </c>
      <c r="B101" s="52" t="s">
        <v>1641</v>
      </c>
      <c r="C101" s="48" t="s">
        <v>1641</v>
      </c>
      <c r="D101" s="80">
        <v>8.75</v>
      </c>
      <c r="E101" s="98" t="s">
        <v>4988</v>
      </c>
      <c r="F101" s="84" t="s">
        <v>17</v>
      </c>
      <c r="G101" s="84">
        <v>105515018</v>
      </c>
      <c r="H101" s="87">
        <v>4583479</v>
      </c>
      <c r="I101" s="196">
        <v>4583479</v>
      </c>
      <c r="J101" s="87">
        <v>6301726</v>
      </c>
      <c r="K101" s="47" t="s">
        <v>16</v>
      </c>
      <c r="L101" s="47" t="s">
        <v>1640</v>
      </c>
      <c r="M101" s="38"/>
      <c r="N101" s="38"/>
      <c r="O101" s="50">
        <v>8.75</v>
      </c>
      <c r="P101" s="50">
        <v>8.75</v>
      </c>
      <c r="Q101" s="50">
        <v>8.75</v>
      </c>
      <c r="R101" s="50">
        <v>9.2100000000000009</v>
      </c>
      <c r="S101" s="50">
        <v>9.33</v>
      </c>
      <c r="T101" s="50">
        <v>9.15</v>
      </c>
      <c r="U101" s="50">
        <v>9.24</v>
      </c>
      <c r="V101" s="51">
        <v>8.85</v>
      </c>
      <c r="W101" s="51">
        <v>58.98</v>
      </c>
      <c r="X101" s="51">
        <v>64.569999999999993</v>
      </c>
      <c r="Y101" s="51">
        <v>21.3</v>
      </c>
      <c r="Z101" s="51">
        <v>8.75</v>
      </c>
      <c r="AA101" s="51">
        <v>8.75</v>
      </c>
      <c r="AB101" s="51">
        <v>8.75</v>
      </c>
      <c r="AC101" s="51">
        <v>8.75</v>
      </c>
      <c r="AD101" s="51">
        <v>8.75</v>
      </c>
      <c r="AE101" s="51">
        <v>8.75</v>
      </c>
      <c r="AF101" s="51">
        <v>8.75</v>
      </c>
      <c r="AG101" s="51">
        <v>8.75</v>
      </c>
      <c r="AH101" s="51">
        <v>8.75</v>
      </c>
      <c r="AI101" s="51">
        <v>8.75</v>
      </c>
      <c r="AJ101" s="51">
        <v>8.75</v>
      </c>
      <c r="AK101" s="51">
        <v>8.75</v>
      </c>
      <c r="AL101" s="51">
        <v>8.75</v>
      </c>
      <c r="AM101" s="51">
        <v>8.75</v>
      </c>
      <c r="AN101" s="51">
        <v>8.75</v>
      </c>
      <c r="AO101" s="51">
        <v>8.75</v>
      </c>
      <c r="AP101" s="135">
        <v>8.75</v>
      </c>
      <c r="AQ101" s="51">
        <v>8.75</v>
      </c>
      <c r="AR101" s="51">
        <v>30.52</v>
      </c>
      <c r="AS101" s="51">
        <v>71.98</v>
      </c>
      <c r="AT101" s="51">
        <v>64.040000000000006</v>
      </c>
      <c r="AU101" s="51">
        <v>66.62</v>
      </c>
      <c r="AV101" s="51">
        <v>66.12</v>
      </c>
      <c r="AW101" s="51">
        <v>63.73</v>
      </c>
      <c r="AX101" s="51">
        <v>70.290000000000006</v>
      </c>
      <c r="AY101" s="51">
        <v>57.79</v>
      </c>
      <c r="AZ101" s="51">
        <v>67.14</v>
      </c>
      <c r="BA101" s="51">
        <v>64.64</v>
      </c>
      <c r="BB101" s="51">
        <v>67.260000000000005</v>
      </c>
      <c r="BC101" s="51">
        <v>67.11</v>
      </c>
      <c r="BD101" s="51">
        <v>72.37</v>
      </c>
      <c r="BE101" s="51">
        <v>66.03</v>
      </c>
      <c r="BF101" s="51">
        <v>66.38</v>
      </c>
      <c r="BG101" s="51">
        <v>57.99</v>
      </c>
      <c r="BH101" s="51">
        <v>57.82</v>
      </c>
      <c r="BI101" s="51">
        <v>51.49</v>
      </c>
      <c r="BJ101" s="51">
        <v>8.75</v>
      </c>
      <c r="BK101" s="51">
        <v>8.75</v>
      </c>
      <c r="BL101" s="51">
        <v>8.75</v>
      </c>
      <c r="BM101" s="51"/>
      <c r="BN101" s="9"/>
      <c r="BO101" s="62">
        <v>8.25</v>
      </c>
      <c r="BP101" s="62">
        <v>72.37</v>
      </c>
      <c r="BQ101" s="62">
        <f t="shared" si="3"/>
        <v>40.31</v>
      </c>
      <c r="BR101" s="64" t="str">
        <f t="shared" si="4"/>
        <v>YES</v>
      </c>
      <c r="BS101" s="9" t="e">
        <f t="shared" si="5"/>
        <v>#N/A</v>
      </c>
    </row>
    <row r="102" spans="1:71" x14ac:dyDescent="0.25">
      <c r="A102">
        <v>98</v>
      </c>
      <c r="B102" s="52" t="s">
        <v>1639</v>
      </c>
      <c r="C102" s="48" t="s">
        <v>1639</v>
      </c>
      <c r="D102" s="80">
        <v>9.9</v>
      </c>
      <c r="E102" s="98" t="s">
        <v>4988</v>
      </c>
      <c r="F102" s="84" t="s">
        <v>17</v>
      </c>
      <c r="G102" s="84">
        <v>105515018</v>
      </c>
      <c r="H102" s="87">
        <v>4027173</v>
      </c>
      <c r="I102" s="196">
        <v>4027173</v>
      </c>
      <c r="J102" s="87">
        <v>6301724</v>
      </c>
      <c r="K102" s="47" t="s">
        <v>16</v>
      </c>
      <c r="L102" s="47" t="s">
        <v>1638</v>
      </c>
      <c r="M102" s="38"/>
      <c r="N102" s="38"/>
      <c r="O102" s="50">
        <v>10.8</v>
      </c>
      <c r="P102" s="50">
        <v>18.149999999999999</v>
      </c>
      <c r="Q102" s="50">
        <v>13.97</v>
      </c>
      <c r="R102" s="50">
        <v>12.82</v>
      </c>
      <c r="S102" s="50">
        <v>8.94</v>
      </c>
      <c r="T102" s="50">
        <v>9.5299999999999994</v>
      </c>
      <c r="U102" s="50">
        <v>19.29</v>
      </c>
      <c r="V102" s="51">
        <v>26.58</v>
      </c>
      <c r="W102" s="51">
        <v>29.04</v>
      </c>
      <c r="X102" s="51">
        <v>21.75</v>
      </c>
      <c r="Y102" s="51">
        <v>19.59</v>
      </c>
      <c r="Z102" s="51">
        <v>11.81</v>
      </c>
      <c r="AA102" s="51">
        <v>9.91</v>
      </c>
      <c r="AB102" s="51">
        <v>11.5</v>
      </c>
      <c r="AC102" s="51">
        <v>12.28</v>
      </c>
      <c r="AD102" s="51">
        <v>10.26</v>
      </c>
      <c r="AE102" s="51">
        <v>9.9499999999999993</v>
      </c>
      <c r="AF102" s="51">
        <v>9.9</v>
      </c>
      <c r="AG102" s="51">
        <v>24.02</v>
      </c>
      <c r="AH102" s="51">
        <v>28.5</v>
      </c>
      <c r="AI102" s="51">
        <v>31.05</v>
      </c>
      <c r="AJ102" s="51">
        <v>23.17</v>
      </c>
      <c r="AK102" s="51">
        <v>14.64</v>
      </c>
      <c r="AL102" s="51">
        <v>12.01</v>
      </c>
      <c r="AM102" s="51">
        <v>12.77</v>
      </c>
      <c r="AN102" s="51">
        <v>12.75</v>
      </c>
      <c r="AO102" s="51">
        <v>11.33</v>
      </c>
      <c r="AP102" s="135">
        <v>10.76</v>
      </c>
      <c r="AQ102" s="51">
        <v>10.18</v>
      </c>
      <c r="AR102" s="51">
        <v>10.26</v>
      </c>
      <c r="AS102" s="51">
        <v>16.37</v>
      </c>
      <c r="AT102" s="51">
        <v>21.66</v>
      </c>
      <c r="AU102" s="51">
        <v>12.86</v>
      </c>
      <c r="AV102" s="51">
        <v>13.07</v>
      </c>
      <c r="AW102" s="51">
        <v>11.24</v>
      </c>
      <c r="AX102" s="51">
        <v>11.37</v>
      </c>
      <c r="AY102" s="51">
        <v>12.66</v>
      </c>
      <c r="AZ102" s="51">
        <v>11.24</v>
      </c>
      <c r="BA102" s="51">
        <v>11.58</v>
      </c>
      <c r="BB102" s="51">
        <v>11.17</v>
      </c>
      <c r="BC102" s="51">
        <v>9.18</v>
      </c>
      <c r="BD102" s="51">
        <v>8.75</v>
      </c>
      <c r="BE102" s="51">
        <v>10.4</v>
      </c>
      <c r="BF102" s="51">
        <v>40.71</v>
      </c>
      <c r="BG102" s="51">
        <v>42.53</v>
      </c>
      <c r="BH102" s="51">
        <v>17.12</v>
      </c>
      <c r="BI102" s="51">
        <v>11.34</v>
      </c>
      <c r="BJ102" s="51">
        <v>18.77</v>
      </c>
      <c r="BK102" s="51">
        <v>21.55</v>
      </c>
      <c r="BL102" s="51">
        <v>8.75</v>
      </c>
      <c r="BM102" s="51"/>
      <c r="BN102" s="9"/>
      <c r="BO102" s="62">
        <v>8.6199999999999992</v>
      </c>
      <c r="BP102" s="62">
        <v>35.71</v>
      </c>
      <c r="BQ102" s="62">
        <f t="shared" si="3"/>
        <v>22.164999999999999</v>
      </c>
      <c r="BR102" s="64" t="str">
        <f t="shared" si="4"/>
        <v>YES</v>
      </c>
      <c r="BS102" s="9" t="e">
        <f t="shared" si="5"/>
        <v>#N/A</v>
      </c>
    </row>
    <row r="103" spans="1:71" x14ac:dyDescent="0.25">
      <c r="A103">
        <v>99</v>
      </c>
      <c r="B103" s="52" t="s">
        <v>1637</v>
      </c>
      <c r="C103" s="48" t="s">
        <v>1637</v>
      </c>
      <c r="D103" s="80">
        <v>92.27</v>
      </c>
      <c r="E103" s="98" t="s">
        <v>4988</v>
      </c>
      <c r="F103" s="84" t="s">
        <v>17</v>
      </c>
      <c r="G103" s="84">
        <v>105515018</v>
      </c>
      <c r="H103" s="87">
        <v>4027198</v>
      </c>
      <c r="I103" s="196">
        <v>4027198</v>
      </c>
      <c r="J103" s="87">
        <v>6301657</v>
      </c>
      <c r="K103" s="47" t="s">
        <v>16</v>
      </c>
      <c r="L103" s="47" t="s">
        <v>1636</v>
      </c>
      <c r="M103" s="38"/>
      <c r="N103" s="38"/>
      <c r="O103" s="50">
        <v>94.27</v>
      </c>
      <c r="P103" s="50">
        <v>94.17</v>
      </c>
      <c r="Q103" s="50">
        <v>90.34</v>
      </c>
      <c r="R103" s="50">
        <v>94.57</v>
      </c>
      <c r="S103" s="50">
        <v>102.82</v>
      </c>
      <c r="T103" s="50">
        <v>95.19</v>
      </c>
      <c r="U103" s="50">
        <v>126.45</v>
      </c>
      <c r="V103" s="51">
        <v>177.85</v>
      </c>
      <c r="W103" s="51">
        <v>148.88999999999999</v>
      </c>
      <c r="X103" s="51">
        <v>111.19</v>
      </c>
      <c r="Y103" s="51">
        <v>103.62</v>
      </c>
      <c r="Z103" s="51">
        <v>88.91</v>
      </c>
      <c r="AA103" s="51">
        <v>109.39</v>
      </c>
      <c r="AB103" s="51">
        <v>89.29</v>
      </c>
      <c r="AC103" s="51">
        <v>82.92</v>
      </c>
      <c r="AD103" s="51">
        <v>85.4</v>
      </c>
      <c r="AE103" s="51">
        <v>89.56</v>
      </c>
      <c r="AF103" s="51">
        <v>92.27</v>
      </c>
      <c r="AG103" s="51">
        <v>116.25</v>
      </c>
      <c r="AH103" s="51">
        <v>138.97999999999999</v>
      </c>
      <c r="AI103" s="51">
        <v>157.63999999999999</v>
      </c>
      <c r="AJ103" s="51">
        <v>168.24</v>
      </c>
      <c r="AK103" s="51">
        <v>132.77000000000001</v>
      </c>
      <c r="AL103" s="51">
        <v>112.9</v>
      </c>
      <c r="AM103" s="51">
        <v>102.22</v>
      </c>
      <c r="AN103" s="51">
        <v>118.85</v>
      </c>
      <c r="AO103" s="51">
        <v>111.17</v>
      </c>
      <c r="AP103" s="135">
        <v>111.17</v>
      </c>
      <c r="AQ103" s="51">
        <v>105.1</v>
      </c>
      <c r="AR103" s="51">
        <v>104.83</v>
      </c>
      <c r="AS103" s="51">
        <v>138.94999999999999</v>
      </c>
      <c r="AT103" s="51">
        <v>122.95</v>
      </c>
      <c r="AU103" s="51">
        <v>132.69</v>
      </c>
      <c r="AV103" s="51">
        <v>120.09</v>
      </c>
      <c r="AW103" s="51">
        <v>97.33</v>
      </c>
      <c r="AX103" s="51">
        <v>113.54</v>
      </c>
      <c r="AY103" s="51">
        <v>79.3</v>
      </c>
      <c r="AZ103" s="51">
        <v>91.23</v>
      </c>
      <c r="BA103" s="51">
        <v>88.12</v>
      </c>
      <c r="BB103" s="51">
        <v>88.86</v>
      </c>
      <c r="BC103" s="51">
        <v>88.27</v>
      </c>
      <c r="BD103" s="51">
        <v>105.61</v>
      </c>
      <c r="BE103" s="51">
        <v>114.22</v>
      </c>
      <c r="BF103" s="51">
        <v>169.49</v>
      </c>
      <c r="BG103" s="51">
        <v>118.15</v>
      </c>
      <c r="BH103" s="51">
        <v>108.57</v>
      </c>
      <c r="BI103" s="51">
        <v>90.24</v>
      </c>
      <c r="BJ103" s="51">
        <v>76.37</v>
      </c>
      <c r="BK103" s="51">
        <v>39.93</v>
      </c>
      <c r="BL103" s="51">
        <v>8.75</v>
      </c>
      <c r="BM103" s="51"/>
      <c r="BN103" s="9"/>
      <c r="BO103" s="62">
        <v>50.71</v>
      </c>
      <c r="BP103" s="62">
        <v>177.85</v>
      </c>
      <c r="BQ103" s="62">
        <f t="shared" si="3"/>
        <v>114.28</v>
      </c>
      <c r="BR103" s="64" t="str">
        <f t="shared" si="4"/>
        <v>NO</v>
      </c>
      <c r="BS103" s="9" t="e">
        <f t="shared" si="5"/>
        <v>#N/A</v>
      </c>
    </row>
    <row r="104" spans="1:71" x14ac:dyDescent="0.25">
      <c r="A104">
        <v>100</v>
      </c>
      <c r="B104" s="52" t="s">
        <v>1635</v>
      </c>
      <c r="C104" s="48" t="s">
        <v>1635</v>
      </c>
      <c r="D104" s="80">
        <v>23.59</v>
      </c>
      <c r="E104" s="98" t="s">
        <v>4988</v>
      </c>
      <c r="F104" s="84" t="s">
        <v>17</v>
      </c>
      <c r="G104" s="84">
        <v>105515018</v>
      </c>
      <c r="H104" s="87">
        <v>4027212</v>
      </c>
      <c r="I104" s="196">
        <v>4027212</v>
      </c>
      <c r="J104" s="87">
        <v>6301727</v>
      </c>
      <c r="K104" s="47" t="s">
        <v>16</v>
      </c>
      <c r="L104" s="47" t="s">
        <v>1634</v>
      </c>
      <c r="M104" s="38"/>
      <c r="N104" s="38"/>
      <c r="O104" s="50">
        <v>36.18</v>
      </c>
      <c r="P104" s="50">
        <v>24.75</v>
      </c>
      <c r="Q104" s="50">
        <v>24.75</v>
      </c>
      <c r="R104" s="50">
        <v>31.16</v>
      </c>
      <c r="S104" s="50">
        <v>12.13</v>
      </c>
      <c r="T104" s="50">
        <v>11.48</v>
      </c>
      <c r="U104" s="50">
        <v>44.24</v>
      </c>
      <c r="V104" s="51">
        <v>89.8</v>
      </c>
      <c r="W104" s="51">
        <v>103.64</v>
      </c>
      <c r="X104" s="51">
        <v>52.23</v>
      </c>
      <c r="Y104" s="51">
        <v>16.350000000000001</v>
      </c>
      <c r="Z104" s="51">
        <v>24.75</v>
      </c>
      <c r="AA104" s="51">
        <v>20.75</v>
      </c>
      <c r="AB104" s="51">
        <v>11.4</v>
      </c>
      <c r="AC104" s="51">
        <v>32.75</v>
      </c>
      <c r="AD104" s="51">
        <v>17.63</v>
      </c>
      <c r="AE104" s="51">
        <v>18.7</v>
      </c>
      <c r="AF104" s="51">
        <v>23.59</v>
      </c>
      <c r="AG104" s="51">
        <v>23.08</v>
      </c>
      <c r="AH104" s="51">
        <v>65.13</v>
      </c>
      <c r="AI104" s="51">
        <v>29.12</v>
      </c>
      <c r="AJ104" s="51">
        <v>71.73</v>
      </c>
      <c r="AK104" s="51">
        <v>12.2</v>
      </c>
      <c r="AL104" s="51">
        <v>28.75</v>
      </c>
      <c r="AM104" s="51">
        <v>55.55</v>
      </c>
      <c r="AN104" s="51">
        <v>28.19</v>
      </c>
      <c r="AO104" s="51">
        <v>31.84</v>
      </c>
      <c r="AP104" s="135">
        <v>34.619999999999997</v>
      </c>
      <c r="AQ104" s="51">
        <v>16.579999999999998</v>
      </c>
      <c r="AR104" s="51">
        <v>20.59</v>
      </c>
      <c r="AS104" s="51">
        <v>53.94</v>
      </c>
      <c r="AT104" s="51">
        <v>36.74</v>
      </c>
      <c r="AU104" s="51">
        <v>41.75</v>
      </c>
      <c r="AV104" s="51">
        <v>52.76</v>
      </c>
      <c r="AW104" s="51">
        <v>24.75</v>
      </c>
      <c r="AX104" s="51">
        <v>24.75</v>
      </c>
      <c r="AY104" s="51">
        <v>41.69</v>
      </c>
      <c r="AZ104" s="51">
        <v>44.73</v>
      </c>
      <c r="BA104" s="51">
        <v>47.1</v>
      </c>
      <c r="BB104" s="51">
        <v>28.75</v>
      </c>
      <c r="BC104" s="51">
        <v>24.75</v>
      </c>
      <c r="BD104" s="51">
        <v>28.6</v>
      </c>
      <c r="BE104" s="51">
        <v>31.87</v>
      </c>
      <c r="BF104" s="51">
        <v>21.44</v>
      </c>
      <c r="BG104" s="51">
        <v>78.47</v>
      </c>
      <c r="BH104" s="51">
        <v>50.78</v>
      </c>
      <c r="BI104" s="51">
        <v>39.14</v>
      </c>
      <c r="BJ104" s="51">
        <v>35.19</v>
      </c>
      <c r="BK104" s="51">
        <v>35.659999999999997</v>
      </c>
      <c r="BL104" s="51">
        <v>8.75</v>
      </c>
      <c r="BM104" s="51"/>
      <c r="BN104" s="9"/>
      <c r="BO104" s="62">
        <v>11.4</v>
      </c>
      <c r="BP104" s="62">
        <v>103.64</v>
      </c>
      <c r="BQ104" s="62">
        <f t="shared" si="3"/>
        <v>57.52</v>
      </c>
      <c r="BR104" s="64" t="str">
        <f t="shared" si="4"/>
        <v>YES</v>
      </c>
      <c r="BS104" s="9" t="e">
        <f t="shared" si="5"/>
        <v>#N/A</v>
      </c>
    </row>
    <row r="105" spans="1:71" x14ac:dyDescent="0.25">
      <c r="A105">
        <v>101</v>
      </c>
      <c r="B105" s="52" t="s">
        <v>1633</v>
      </c>
      <c r="C105" s="48" t="s">
        <v>1633</v>
      </c>
      <c r="D105" s="80">
        <v>8.75</v>
      </c>
      <c r="E105" s="98" t="s">
        <v>2186</v>
      </c>
      <c r="F105" s="84" t="s">
        <v>17</v>
      </c>
      <c r="G105" s="84">
        <v>105515018</v>
      </c>
      <c r="H105" s="87">
        <v>4027178</v>
      </c>
      <c r="I105" s="196">
        <v>4027178</v>
      </c>
      <c r="J105" s="87">
        <v>4027178</v>
      </c>
      <c r="K105" s="47" t="s">
        <v>16</v>
      </c>
      <c r="L105" s="47" t="s">
        <v>1632</v>
      </c>
      <c r="M105" s="38"/>
      <c r="N105" s="38"/>
      <c r="O105" s="50">
        <v>8.75</v>
      </c>
      <c r="P105" s="50">
        <v>8.75</v>
      </c>
      <c r="Q105" s="50">
        <v>8.75</v>
      </c>
      <c r="R105" s="50">
        <v>8.75</v>
      </c>
      <c r="S105" s="50">
        <v>8.75</v>
      </c>
      <c r="T105" s="50">
        <v>8.75</v>
      </c>
      <c r="U105" s="50">
        <v>8.75</v>
      </c>
      <c r="V105" s="51">
        <v>8.75</v>
      </c>
      <c r="W105" s="51">
        <v>8.75</v>
      </c>
      <c r="X105" s="51">
        <v>8.75</v>
      </c>
      <c r="Y105" s="51">
        <v>8.75</v>
      </c>
      <c r="Z105" s="51">
        <v>8.75</v>
      </c>
      <c r="AA105" s="51">
        <v>8.75</v>
      </c>
      <c r="AB105" s="51">
        <v>8.75</v>
      </c>
      <c r="AC105" s="51">
        <v>8.75</v>
      </c>
      <c r="AD105" s="51">
        <v>8.75</v>
      </c>
      <c r="AE105" s="51">
        <v>8.75</v>
      </c>
      <c r="AF105" s="51">
        <v>8.75</v>
      </c>
      <c r="AG105" s="51">
        <v>8.75</v>
      </c>
      <c r="AH105" s="51">
        <v>8.75</v>
      </c>
      <c r="AI105" s="51">
        <v>8.75</v>
      </c>
      <c r="AJ105" s="51">
        <v>8.75</v>
      </c>
      <c r="AK105" s="51">
        <v>8.75</v>
      </c>
      <c r="AL105" s="51">
        <v>8.75</v>
      </c>
      <c r="AM105" s="51">
        <v>8.75</v>
      </c>
      <c r="AN105" s="51">
        <v>8.75</v>
      </c>
      <c r="AO105" s="51">
        <v>8.75</v>
      </c>
      <c r="AP105" s="135">
        <v>8.75</v>
      </c>
      <c r="AQ105" s="51">
        <v>8.75</v>
      </c>
      <c r="AR105" s="51">
        <v>8.75</v>
      </c>
      <c r="AS105" s="51">
        <v>8.75</v>
      </c>
      <c r="AT105" s="51">
        <v>8.75</v>
      </c>
      <c r="AU105" s="51">
        <v>8.75</v>
      </c>
      <c r="AV105" s="51">
        <v>8.75</v>
      </c>
      <c r="AW105" s="51">
        <v>8.75</v>
      </c>
      <c r="AX105" s="51">
        <v>8.75</v>
      </c>
      <c r="AY105" s="51">
        <v>8.75</v>
      </c>
      <c r="AZ105" s="51">
        <v>8.75</v>
      </c>
      <c r="BA105" s="51">
        <v>8.75</v>
      </c>
      <c r="BB105" s="51">
        <v>8.75</v>
      </c>
      <c r="BC105" s="51">
        <v>8.75</v>
      </c>
      <c r="BD105" s="51">
        <v>8.75</v>
      </c>
      <c r="BE105" s="51">
        <v>8.75</v>
      </c>
      <c r="BF105" s="51">
        <v>8.75</v>
      </c>
      <c r="BG105" s="51">
        <v>8.75</v>
      </c>
      <c r="BH105" s="51">
        <v>8.75</v>
      </c>
      <c r="BI105" s="51">
        <v>8.75</v>
      </c>
      <c r="BJ105" s="51">
        <v>8.75</v>
      </c>
      <c r="BK105" s="51">
        <v>8.75</v>
      </c>
      <c r="BL105" s="51">
        <v>8.75</v>
      </c>
      <c r="BM105" s="51"/>
      <c r="BN105" s="9"/>
      <c r="BO105" s="62">
        <v>8.25</v>
      </c>
      <c r="BP105" s="62">
        <v>8.75</v>
      </c>
      <c r="BQ105" s="62">
        <f t="shared" si="3"/>
        <v>8.5</v>
      </c>
      <c r="BR105" s="64" t="str">
        <f t="shared" si="4"/>
        <v>YES</v>
      </c>
      <c r="BS105" s="9" t="e">
        <f t="shared" si="5"/>
        <v>#N/A</v>
      </c>
    </row>
    <row r="106" spans="1:71" x14ac:dyDescent="0.25">
      <c r="A106">
        <v>102</v>
      </c>
      <c r="B106" s="52" t="s">
        <v>1631</v>
      </c>
      <c r="C106" s="48" t="s">
        <v>1631</v>
      </c>
      <c r="D106" s="80">
        <v>53.11</v>
      </c>
      <c r="E106" s="98" t="s">
        <v>4988</v>
      </c>
      <c r="F106" s="84" t="s">
        <v>17</v>
      </c>
      <c r="G106" s="84">
        <v>105515018</v>
      </c>
      <c r="H106" s="87">
        <v>4270255</v>
      </c>
      <c r="I106" s="196">
        <v>4270255</v>
      </c>
      <c r="J106" s="87">
        <v>6301707</v>
      </c>
      <c r="K106" s="47" t="s">
        <v>16</v>
      </c>
      <c r="L106" s="47" t="s">
        <v>1630</v>
      </c>
      <c r="M106" s="38"/>
      <c r="N106" s="38"/>
      <c r="O106" s="50">
        <v>36.28</v>
      </c>
      <c r="P106" s="50">
        <v>38.630000000000003</v>
      </c>
      <c r="Q106" s="50">
        <v>37.49</v>
      </c>
      <c r="R106" s="50">
        <v>38.56</v>
      </c>
      <c r="S106" s="50">
        <v>45.06</v>
      </c>
      <c r="T106" s="50">
        <v>42.68</v>
      </c>
      <c r="U106" s="50">
        <v>44.33</v>
      </c>
      <c r="V106" s="51">
        <v>43.65</v>
      </c>
      <c r="W106" s="51">
        <v>56.23</v>
      </c>
      <c r="X106" s="51">
        <v>53.36</v>
      </c>
      <c r="Y106" s="51">
        <v>53.53</v>
      </c>
      <c r="Z106" s="51">
        <v>52.81</v>
      </c>
      <c r="AA106" s="51">
        <v>57.49</v>
      </c>
      <c r="AB106" s="51">
        <v>54.57</v>
      </c>
      <c r="AC106" s="51">
        <v>46.38</v>
      </c>
      <c r="AD106" s="51">
        <v>55.08</v>
      </c>
      <c r="AE106" s="51">
        <v>57.84</v>
      </c>
      <c r="AF106" s="51">
        <v>53.11</v>
      </c>
      <c r="AG106" s="51">
        <v>55.33</v>
      </c>
      <c r="AH106" s="51">
        <v>43.41</v>
      </c>
      <c r="AI106" s="51">
        <v>45.91</v>
      </c>
      <c r="AJ106" s="51">
        <v>51.8</v>
      </c>
      <c r="AK106" s="51">
        <v>46.97</v>
      </c>
      <c r="AL106" s="51">
        <v>46.34</v>
      </c>
      <c r="AM106" s="51">
        <v>40.65</v>
      </c>
      <c r="AN106" s="51">
        <v>47.8</v>
      </c>
      <c r="AO106" s="51">
        <v>43.17</v>
      </c>
      <c r="AP106" s="135">
        <v>46.96</v>
      </c>
      <c r="AQ106" s="51">
        <v>48.62</v>
      </c>
      <c r="AR106" s="51">
        <v>48.19</v>
      </c>
      <c r="AS106" s="51">
        <v>44.09</v>
      </c>
      <c r="AT106" s="51">
        <v>35.75</v>
      </c>
      <c r="AU106" s="51">
        <v>39.64</v>
      </c>
      <c r="AV106" s="51">
        <v>40.869999999999997</v>
      </c>
      <c r="AW106" s="51">
        <v>40.020000000000003</v>
      </c>
      <c r="AX106" s="51">
        <v>40.58</v>
      </c>
      <c r="AY106" s="51">
        <v>35.590000000000003</v>
      </c>
      <c r="AZ106" s="51">
        <v>39.19</v>
      </c>
      <c r="BA106" s="51">
        <v>37.33</v>
      </c>
      <c r="BB106" s="51">
        <v>39.950000000000003</v>
      </c>
      <c r="BC106" s="51">
        <v>39.94</v>
      </c>
      <c r="BD106" s="51">
        <v>42.71</v>
      </c>
      <c r="BE106" s="51">
        <v>41.98</v>
      </c>
      <c r="BF106" s="51">
        <v>43.76</v>
      </c>
      <c r="BG106" s="51">
        <v>41.55</v>
      </c>
      <c r="BH106" s="51">
        <v>38.81</v>
      </c>
      <c r="BI106" s="51">
        <v>37.83</v>
      </c>
      <c r="BJ106" s="51">
        <v>35.78</v>
      </c>
      <c r="BK106" s="51">
        <v>29.69</v>
      </c>
      <c r="BL106" s="51">
        <v>8.75</v>
      </c>
      <c r="BM106" s="51"/>
      <c r="BN106" s="9"/>
      <c r="BO106" s="62">
        <v>16.2</v>
      </c>
      <c r="BP106" s="62">
        <v>57.49</v>
      </c>
      <c r="BQ106" s="62">
        <f t="shared" si="3"/>
        <v>36.844999999999999</v>
      </c>
      <c r="BR106" s="64" t="str">
        <f t="shared" si="4"/>
        <v>YES</v>
      </c>
      <c r="BS106" s="9" t="e">
        <f t="shared" si="5"/>
        <v>#N/A</v>
      </c>
    </row>
    <row r="107" spans="1:71" x14ac:dyDescent="0.25">
      <c r="A107">
        <v>103</v>
      </c>
      <c r="B107" s="52" t="s">
        <v>1629</v>
      </c>
      <c r="C107" s="48" t="s">
        <v>1629</v>
      </c>
      <c r="D107" s="80">
        <v>26.29</v>
      </c>
      <c r="E107" s="98" t="s">
        <v>4988</v>
      </c>
      <c r="F107" s="84" t="s">
        <v>17</v>
      </c>
      <c r="G107" s="84">
        <v>105515018</v>
      </c>
      <c r="H107" s="87">
        <v>4027183</v>
      </c>
      <c r="I107" s="196">
        <v>4027183</v>
      </c>
      <c r="J107" s="87">
        <v>6301920</v>
      </c>
      <c r="K107" s="47" t="s">
        <v>16</v>
      </c>
      <c r="L107" s="47" t="s">
        <v>1628</v>
      </c>
      <c r="M107" s="38"/>
      <c r="N107" s="38"/>
      <c r="O107" s="50">
        <v>13.57</v>
      </c>
      <c r="P107" s="50">
        <v>17.8</v>
      </c>
      <c r="Q107" s="50">
        <v>14.07</v>
      </c>
      <c r="R107" s="50">
        <v>13.48</v>
      </c>
      <c r="S107" s="50">
        <v>10.68</v>
      </c>
      <c r="T107" s="50">
        <v>18.11</v>
      </c>
      <c r="U107" s="50">
        <v>28.93</v>
      </c>
      <c r="V107" s="51">
        <v>31.93</v>
      </c>
      <c r="W107" s="51">
        <v>30.55</v>
      </c>
      <c r="X107" s="51">
        <v>28.29</v>
      </c>
      <c r="Y107" s="51">
        <v>23.77</v>
      </c>
      <c r="Z107" s="51">
        <v>11.16</v>
      </c>
      <c r="AA107" s="51">
        <v>11.38</v>
      </c>
      <c r="AB107" s="51">
        <v>11.31</v>
      </c>
      <c r="AC107" s="51">
        <v>11.52</v>
      </c>
      <c r="AD107" s="51">
        <v>15.91</v>
      </c>
      <c r="AE107" s="51">
        <v>18.7</v>
      </c>
      <c r="AF107" s="51">
        <v>26.29</v>
      </c>
      <c r="AG107" s="51">
        <v>33.19</v>
      </c>
      <c r="AH107" s="51">
        <v>31.69</v>
      </c>
      <c r="AI107" s="51">
        <v>30.18</v>
      </c>
      <c r="AJ107" s="51">
        <v>33.51</v>
      </c>
      <c r="AK107" s="51">
        <v>29.38</v>
      </c>
      <c r="AL107" s="51">
        <v>25.53</v>
      </c>
      <c r="AM107" s="51">
        <v>23.47</v>
      </c>
      <c r="AN107" s="51">
        <v>21.9</v>
      </c>
      <c r="AO107" s="51">
        <v>22.35</v>
      </c>
      <c r="AP107" s="135">
        <v>14.66</v>
      </c>
      <c r="AQ107" s="51">
        <v>16.89</v>
      </c>
      <c r="AR107" s="51">
        <v>19.89</v>
      </c>
      <c r="AS107" s="51">
        <v>29.98</v>
      </c>
      <c r="AT107" s="51">
        <v>29</v>
      </c>
      <c r="AU107" s="51">
        <v>29.41</v>
      </c>
      <c r="AV107" s="51">
        <v>27.22</v>
      </c>
      <c r="AW107" s="51">
        <v>22.7</v>
      </c>
      <c r="AX107" s="51">
        <v>16.899999999999999</v>
      </c>
      <c r="AY107" s="51">
        <v>15.2</v>
      </c>
      <c r="AZ107" s="51">
        <v>15.44</v>
      </c>
      <c r="BA107" s="51">
        <v>14.84</v>
      </c>
      <c r="BB107" s="51">
        <v>20.350000000000001</v>
      </c>
      <c r="BC107" s="51">
        <v>19.75</v>
      </c>
      <c r="BD107" s="51">
        <v>22.77</v>
      </c>
      <c r="BE107" s="51">
        <v>31.46</v>
      </c>
      <c r="BF107" s="51">
        <v>31.38</v>
      </c>
      <c r="BG107" s="51">
        <v>29.49</v>
      </c>
      <c r="BH107" s="51">
        <v>30.15</v>
      </c>
      <c r="BI107" s="51">
        <v>23.39</v>
      </c>
      <c r="BJ107" s="51">
        <v>16.91</v>
      </c>
      <c r="BK107" s="51">
        <v>11.5</v>
      </c>
      <c r="BL107" s="51">
        <v>8.75</v>
      </c>
      <c r="BM107" s="51"/>
      <c r="BN107" s="9"/>
      <c r="BO107" s="62">
        <v>9.4</v>
      </c>
      <c r="BP107" s="62">
        <v>31.93</v>
      </c>
      <c r="BQ107" s="62">
        <f t="shared" si="3"/>
        <v>20.664999999999999</v>
      </c>
      <c r="BR107" s="64" t="str">
        <f t="shared" si="4"/>
        <v>YES</v>
      </c>
      <c r="BS107" s="9" t="e">
        <f t="shared" si="5"/>
        <v>#N/A</v>
      </c>
    </row>
    <row r="108" spans="1:71" x14ac:dyDescent="0.25">
      <c r="A108">
        <v>104</v>
      </c>
      <c r="B108" s="52" t="s">
        <v>1627</v>
      </c>
      <c r="C108" s="48" t="s">
        <v>1627</v>
      </c>
      <c r="D108" s="80">
        <v>9.52</v>
      </c>
      <c r="E108" s="98" t="s">
        <v>4988</v>
      </c>
      <c r="F108" s="84" t="s">
        <v>17</v>
      </c>
      <c r="G108" s="84">
        <v>105515018</v>
      </c>
      <c r="H108" s="87">
        <v>4027184</v>
      </c>
      <c r="I108" s="196">
        <v>4027184</v>
      </c>
      <c r="J108" s="87">
        <v>6301921</v>
      </c>
      <c r="K108" s="47" t="s">
        <v>16</v>
      </c>
      <c r="L108" s="47" t="s">
        <v>1626</v>
      </c>
      <c r="M108" s="38"/>
      <c r="N108" s="38"/>
      <c r="O108" s="50">
        <v>9.11</v>
      </c>
      <c r="P108" s="50">
        <v>8.84</v>
      </c>
      <c r="Q108" s="50">
        <v>8.93</v>
      </c>
      <c r="R108" s="50">
        <v>8.93</v>
      </c>
      <c r="S108" s="50">
        <v>8.94</v>
      </c>
      <c r="T108" s="50">
        <v>9.82</v>
      </c>
      <c r="U108" s="50">
        <v>8.75</v>
      </c>
      <c r="V108" s="51">
        <v>8.85</v>
      </c>
      <c r="W108" s="51">
        <v>8.75</v>
      </c>
      <c r="X108" s="51">
        <v>8.75</v>
      </c>
      <c r="Y108" s="51">
        <v>8.85</v>
      </c>
      <c r="Z108" s="51">
        <v>8.84</v>
      </c>
      <c r="AA108" s="51">
        <v>8.85</v>
      </c>
      <c r="AB108" s="51">
        <v>8.93</v>
      </c>
      <c r="AC108" s="51">
        <v>9.32</v>
      </c>
      <c r="AD108" s="51">
        <v>8.85</v>
      </c>
      <c r="AE108" s="51">
        <v>9.2200000000000006</v>
      </c>
      <c r="AF108" s="51">
        <v>9.52</v>
      </c>
      <c r="AG108" s="51">
        <v>9.1300000000000008</v>
      </c>
      <c r="AH108" s="51">
        <v>9.61</v>
      </c>
      <c r="AI108" s="51">
        <v>9.81</v>
      </c>
      <c r="AJ108" s="51">
        <v>9.89</v>
      </c>
      <c r="AK108" s="51">
        <v>13.67</v>
      </c>
      <c r="AL108" s="51">
        <v>20.45</v>
      </c>
      <c r="AM108" s="51">
        <v>16.71</v>
      </c>
      <c r="AN108" s="51">
        <v>14.46</v>
      </c>
      <c r="AO108" s="51">
        <v>15.25</v>
      </c>
      <c r="AP108" s="135">
        <v>16.670000000000002</v>
      </c>
      <c r="AQ108" s="51">
        <v>25.23</v>
      </c>
      <c r="AR108" s="51">
        <v>31.23</v>
      </c>
      <c r="AS108" s="51">
        <v>56.17</v>
      </c>
      <c r="AT108" s="51">
        <v>45.57</v>
      </c>
      <c r="AU108" s="51">
        <v>41.14</v>
      </c>
      <c r="AV108" s="51">
        <v>39.11</v>
      </c>
      <c r="AW108" s="51">
        <v>40.32</v>
      </c>
      <c r="AX108" s="51">
        <v>28.35</v>
      </c>
      <c r="AY108" s="51">
        <v>25.21</v>
      </c>
      <c r="AZ108" s="51">
        <v>19.47</v>
      </c>
      <c r="BA108" s="51">
        <v>15.8</v>
      </c>
      <c r="BB108" s="51">
        <v>16.34</v>
      </c>
      <c r="BC108" s="51">
        <v>17.95</v>
      </c>
      <c r="BD108" s="51">
        <v>36.880000000000003</v>
      </c>
      <c r="BE108" s="51">
        <v>82.12</v>
      </c>
      <c r="BF108" s="51">
        <v>87.02</v>
      </c>
      <c r="BG108" s="51">
        <v>69.040000000000006</v>
      </c>
      <c r="BH108" s="51">
        <v>101.09</v>
      </c>
      <c r="BI108" s="51">
        <v>57.97</v>
      </c>
      <c r="BJ108" s="51">
        <v>23.5</v>
      </c>
      <c r="BK108" s="51">
        <v>14.43</v>
      </c>
      <c r="BL108" s="51">
        <v>8.75</v>
      </c>
      <c r="BM108" s="51"/>
      <c r="BN108" s="9"/>
      <c r="BO108" s="62">
        <v>8.33</v>
      </c>
      <c r="BP108" s="62">
        <v>36.880000000000003</v>
      </c>
      <c r="BQ108" s="62">
        <f t="shared" si="3"/>
        <v>22.605</v>
      </c>
      <c r="BR108" s="64" t="str">
        <f t="shared" si="4"/>
        <v>YES</v>
      </c>
      <c r="BS108" s="9" t="e">
        <f t="shared" si="5"/>
        <v>#N/A</v>
      </c>
    </row>
    <row r="109" spans="1:71" x14ac:dyDescent="0.25">
      <c r="A109">
        <v>105</v>
      </c>
      <c r="B109" s="52" t="s">
        <v>1625</v>
      </c>
      <c r="C109" s="48" t="s">
        <v>1625</v>
      </c>
      <c r="D109" s="80">
        <v>10.67</v>
      </c>
      <c r="E109" s="98" t="s">
        <v>4988</v>
      </c>
      <c r="F109" s="84" t="s">
        <v>17</v>
      </c>
      <c r="G109" s="84">
        <v>105515018</v>
      </c>
      <c r="H109" s="87">
        <v>4027182</v>
      </c>
      <c r="I109" s="196">
        <v>4027182</v>
      </c>
      <c r="J109" s="87">
        <v>6301923</v>
      </c>
      <c r="K109" s="47" t="s">
        <v>16</v>
      </c>
      <c r="L109" s="47" t="s">
        <v>1624</v>
      </c>
      <c r="M109" s="38"/>
      <c r="N109" s="38"/>
      <c r="O109" s="50">
        <v>8.92</v>
      </c>
      <c r="P109" s="50">
        <v>99.36</v>
      </c>
      <c r="Q109" s="50">
        <v>242.71</v>
      </c>
      <c r="R109" s="50">
        <v>87.9</v>
      </c>
      <c r="S109" s="50">
        <v>9.0399999999999991</v>
      </c>
      <c r="T109" s="50">
        <v>14.31</v>
      </c>
      <c r="U109" s="50">
        <v>61.63</v>
      </c>
      <c r="V109" s="51">
        <v>65.83</v>
      </c>
      <c r="W109" s="51">
        <v>80.83</v>
      </c>
      <c r="X109" s="51">
        <v>92.83</v>
      </c>
      <c r="Y109" s="51">
        <v>50.3</v>
      </c>
      <c r="Z109" s="51">
        <v>8.75</v>
      </c>
      <c r="AA109" s="51">
        <v>8.94</v>
      </c>
      <c r="AB109" s="51">
        <v>9.58</v>
      </c>
      <c r="AC109" s="51">
        <v>20.75</v>
      </c>
      <c r="AD109" s="51">
        <v>8.85</v>
      </c>
      <c r="AE109" s="51">
        <v>9.0299999999999994</v>
      </c>
      <c r="AF109" s="51">
        <v>10.67</v>
      </c>
      <c r="AG109" s="51">
        <v>62.58</v>
      </c>
      <c r="AH109" s="51">
        <v>64.38</v>
      </c>
      <c r="AI109" s="51">
        <v>19.850000000000001</v>
      </c>
      <c r="AJ109" s="51">
        <v>44.6</v>
      </c>
      <c r="AK109" s="51">
        <v>33.409999999999997</v>
      </c>
      <c r="AL109" s="51">
        <v>19.010000000000002</v>
      </c>
      <c r="AM109" s="51">
        <v>12.87</v>
      </c>
      <c r="AN109" s="51">
        <v>14.46</v>
      </c>
      <c r="AO109" s="51">
        <v>20.75</v>
      </c>
      <c r="AP109" s="135">
        <v>11.86</v>
      </c>
      <c r="AQ109" s="51">
        <v>10.37</v>
      </c>
      <c r="AR109" s="51">
        <v>9.85</v>
      </c>
      <c r="AS109" s="51">
        <v>13.01</v>
      </c>
      <c r="AT109" s="51">
        <v>10.53</v>
      </c>
      <c r="AU109" s="51">
        <v>124.89</v>
      </c>
      <c r="AV109" s="51">
        <v>68.989999999999995</v>
      </c>
      <c r="AW109" s="51">
        <v>16.52</v>
      </c>
      <c r="AX109" s="51">
        <v>10.119999999999999</v>
      </c>
      <c r="AY109" s="51">
        <v>13.12</v>
      </c>
      <c r="AZ109" s="51">
        <v>15.36</v>
      </c>
      <c r="BA109" s="51">
        <v>12.22</v>
      </c>
      <c r="BB109" s="51">
        <v>11.49</v>
      </c>
      <c r="BC109" s="51">
        <v>12.24</v>
      </c>
      <c r="BD109" s="51">
        <v>12.23</v>
      </c>
      <c r="BE109" s="51">
        <v>44.67</v>
      </c>
      <c r="BF109" s="51">
        <v>13.87</v>
      </c>
      <c r="BG109" s="51">
        <v>78.59</v>
      </c>
      <c r="BH109" s="51">
        <v>25.77</v>
      </c>
      <c r="BI109" s="51">
        <v>33.06</v>
      </c>
      <c r="BJ109" s="51">
        <v>20.84</v>
      </c>
      <c r="BK109" s="51">
        <v>15.67</v>
      </c>
      <c r="BL109" s="51">
        <v>8.75</v>
      </c>
      <c r="BM109" s="51"/>
      <c r="BN109" s="9"/>
      <c r="BO109" s="62">
        <v>8.25</v>
      </c>
      <c r="BP109" s="62">
        <v>242.71</v>
      </c>
      <c r="BQ109" s="62">
        <f t="shared" si="3"/>
        <v>125.48</v>
      </c>
      <c r="BR109" s="64" t="str">
        <f t="shared" si="4"/>
        <v>YES</v>
      </c>
      <c r="BS109" s="9" t="e">
        <f t="shared" si="5"/>
        <v>#N/A</v>
      </c>
    </row>
    <row r="110" spans="1:71" x14ac:dyDescent="0.25">
      <c r="A110">
        <v>106</v>
      </c>
      <c r="B110" s="52" t="s">
        <v>1623</v>
      </c>
      <c r="C110" s="48" t="s">
        <v>1623</v>
      </c>
      <c r="D110" s="80">
        <v>17.66</v>
      </c>
      <c r="E110" s="98" t="s">
        <v>4988</v>
      </c>
      <c r="F110" s="84" t="s">
        <v>17</v>
      </c>
      <c r="G110" s="84">
        <v>105515018</v>
      </c>
      <c r="H110" s="87">
        <v>4026965</v>
      </c>
      <c r="I110" s="196">
        <v>4026965</v>
      </c>
      <c r="J110" s="87">
        <v>6301922</v>
      </c>
      <c r="K110" s="47" t="s">
        <v>16</v>
      </c>
      <c r="L110" s="47" t="s">
        <v>1622</v>
      </c>
      <c r="M110" s="38"/>
      <c r="N110" s="38"/>
      <c r="O110" s="50">
        <v>20.75</v>
      </c>
      <c r="P110" s="50">
        <v>48.92</v>
      </c>
      <c r="Q110" s="50">
        <v>48.67</v>
      </c>
      <c r="R110" s="50">
        <v>104.01</v>
      </c>
      <c r="S110" s="50">
        <v>20.75</v>
      </c>
      <c r="T110" s="50">
        <v>20.75</v>
      </c>
      <c r="U110" s="50">
        <v>37.880000000000003</v>
      </c>
      <c r="V110" s="51">
        <v>66.510000000000005</v>
      </c>
      <c r="W110" s="51">
        <v>66.3</v>
      </c>
      <c r="X110" s="51">
        <v>55.32</v>
      </c>
      <c r="Y110" s="51">
        <v>31.1</v>
      </c>
      <c r="Z110" s="51">
        <v>65.760000000000005</v>
      </c>
      <c r="AA110" s="51">
        <v>216.88</v>
      </c>
      <c r="AB110" s="51">
        <v>66.98</v>
      </c>
      <c r="AC110" s="51">
        <v>31.77</v>
      </c>
      <c r="AD110" s="51">
        <v>21.77</v>
      </c>
      <c r="AE110" s="51">
        <v>21.96</v>
      </c>
      <c r="AF110" s="51">
        <v>17.66</v>
      </c>
      <c r="AG110" s="51">
        <v>42.63</v>
      </c>
      <c r="AH110" s="51">
        <v>65.03</v>
      </c>
      <c r="AI110" s="51">
        <v>54.6</v>
      </c>
      <c r="AJ110" s="51">
        <v>69.77</v>
      </c>
      <c r="AK110" s="51">
        <v>27.61</v>
      </c>
      <c r="AL110" s="51">
        <v>16.510000000000002</v>
      </c>
      <c r="AM110" s="51">
        <v>62.76</v>
      </c>
      <c r="AN110" s="51">
        <v>108.64</v>
      </c>
      <c r="AO110" s="51">
        <v>43.38</v>
      </c>
      <c r="AP110" s="135">
        <v>25.6</v>
      </c>
      <c r="AQ110" s="51">
        <v>13.53</v>
      </c>
      <c r="AR110" s="51">
        <v>12.75</v>
      </c>
      <c r="AS110" s="51">
        <v>34.54</v>
      </c>
      <c r="AT110" s="51">
        <v>68.900000000000006</v>
      </c>
      <c r="AU110" s="51">
        <v>67.22</v>
      </c>
      <c r="AV110" s="51">
        <v>43.13</v>
      </c>
      <c r="AW110" s="51">
        <v>25.89</v>
      </c>
      <c r="AX110" s="51">
        <v>88.17</v>
      </c>
      <c r="AY110" s="51">
        <v>29.86</v>
      </c>
      <c r="AZ110" s="51">
        <v>44.16</v>
      </c>
      <c r="BA110" s="51">
        <v>29.34</v>
      </c>
      <c r="BB110" s="51">
        <v>32.75</v>
      </c>
      <c r="BC110" s="51">
        <v>55.8</v>
      </c>
      <c r="BD110" s="51">
        <v>29.01</v>
      </c>
      <c r="BE110" s="51">
        <v>24.54</v>
      </c>
      <c r="BF110" s="51">
        <v>132.27000000000001</v>
      </c>
      <c r="BG110" s="51">
        <v>214.78</v>
      </c>
      <c r="BH110" s="51">
        <v>121.65</v>
      </c>
      <c r="BI110" s="51">
        <v>161.28</v>
      </c>
      <c r="BJ110" s="51">
        <v>54.94</v>
      </c>
      <c r="BK110" s="51">
        <v>49.2</v>
      </c>
      <c r="BL110" s="51">
        <v>8.75</v>
      </c>
      <c r="BM110" s="51"/>
      <c r="BN110" s="9"/>
      <c r="BO110" s="62">
        <v>13.35</v>
      </c>
      <c r="BP110" s="62">
        <v>104.01</v>
      </c>
      <c r="BQ110" s="62">
        <f t="shared" si="3"/>
        <v>58.68</v>
      </c>
      <c r="BR110" s="64" t="str">
        <f t="shared" si="4"/>
        <v>YES</v>
      </c>
      <c r="BS110" s="9" t="e">
        <f t="shared" si="5"/>
        <v>#N/A</v>
      </c>
    </row>
    <row r="111" spans="1:71" x14ac:dyDescent="0.25">
      <c r="A111">
        <v>107</v>
      </c>
      <c r="B111" s="52" t="s">
        <v>1621</v>
      </c>
      <c r="C111" s="48" t="s">
        <v>1621</v>
      </c>
      <c r="D111" s="80">
        <v>69.83</v>
      </c>
      <c r="E111" s="98" t="s">
        <v>4988</v>
      </c>
      <c r="F111" s="84" t="s">
        <v>17</v>
      </c>
      <c r="G111" s="84">
        <v>105515018</v>
      </c>
      <c r="H111" s="87">
        <v>4027056</v>
      </c>
      <c r="I111" s="196">
        <v>4441923</v>
      </c>
      <c r="J111" s="87">
        <v>6301659</v>
      </c>
      <c r="K111" s="47" t="s">
        <v>16</v>
      </c>
      <c r="L111" s="47" t="s">
        <v>1620</v>
      </c>
      <c r="M111" s="38"/>
      <c r="N111" s="38"/>
      <c r="O111" s="50">
        <v>157.16999999999999</v>
      </c>
      <c r="P111" s="50">
        <v>299.43</v>
      </c>
      <c r="Q111" s="50">
        <v>211.19</v>
      </c>
      <c r="R111" s="50">
        <v>187.82</v>
      </c>
      <c r="S111" s="50">
        <v>53.56</v>
      </c>
      <c r="T111" s="50">
        <v>58.18</v>
      </c>
      <c r="U111" s="50">
        <v>84.96</v>
      </c>
      <c r="V111" s="51">
        <v>117.64</v>
      </c>
      <c r="W111" s="51">
        <v>121.27</v>
      </c>
      <c r="X111" s="51">
        <v>111.53</v>
      </c>
      <c r="Y111" s="51">
        <v>71.47</v>
      </c>
      <c r="Z111" s="51">
        <v>158.30000000000001</v>
      </c>
      <c r="AA111" s="51">
        <v>189.85</v>
      </c>
      <c r="AB111" s="51">
        <v>285.24</v>
      </c>
      <c r="AC111" s="51">
        <v>189.69</v>
      </c>
      <c r="AD111" s="51">
        <v>110.67</v>
      </c>
      <c r="AE111" s="51">
        <v>76.08</v>
      </c>
      <c r="AF111" s="51">
        <v>69.83</v>
      </c>
      <c r="AG111" s="51">
        <v>109</v>
      </c>
      <c r="AH111" s="51">
        <v>132.47999999999999</v>
      </c>
      <c r="AI111" s="51">
        <v>121.12</v>
      </c>
      <c r="AJ111" s="51">
        <v>122.38</v>
      </c>
      <c r="AK111" s="51">
        <v>83.52</v>
      </c>
      <c r="AL111" s="51">
        <v>93.72</v>
      </c>
      <c r="AM111" s="51">
        <v>152.52000000000001</v>
      </c>
      <c r="AN111" s="51">
        <v>190.11</v>
      </c>
      <c r="AO111" s="51">
        <v>90.36</v>
      </c>
      <c r="AP111" s="135">
        <v>30.82</v>
      </c>
      <c r="AQ111" s="51">
        <v>32.25</v>
      </c>
      <c r="AR111" s="51">
        <v>46.69</v>
      </c>
      <c r="AS111" s="51">
        <v>101.09</v>
      </c>
      <c r="AT111" s="51">
        <v>92.36</v>
      </c>
      <c r="AU111" s="51">
        <v>96.66</v>
      </c>
      <c r="AV111" s="51">
        <v>67.69</v>
      </c>
      <c r="AW111" s="51">
        <v>41.71</v>
      </c>
      <c r="AX111" s="51">
        <v>48.63</v>
      </c>
      <c r="AY111" s="51">
        <v>69.709999999999994</v>
      </c>
      <c r="AZ111" s="51">
        <v>111.63</v>
      </c>
      <c r="BA111" s="51">
        <v>70.53</v>
      </c>
      <c r="BB111" s="51">
        <v>47.75</v>
      </c>
      <c r="BC111" s="51">
        <v>46.5</v>
      </c>
      <c r="BD111" s="51">
        <v>61.02</v>
      </c>
      <c r="BE111" s="51">
        <v>75.84</v>
      </c>
      <c r="BF111" s="51">
        <v>71.77</v>
      </c>
      <c r="BG111" s="51">
        <v>65.87</v>
      </c>
      <c r="BH111" s="51">
        <v>63.25</v>
      </c>
      <c r="BI111" s="51">
        <v>65.540000000000006</v>
      </c>
      <c r="BJ111" s="51">
        <v>89.92</v>
      </c>
      <c r="BK111" s="51">
        <v>88.96</v>
      </c>
      <c r="BL111" s="51">
        <v>8.75</v>
      </c>
      <c r="BM111" s="51"/>
      <c r="BN111" s="9"/>
      <c r="BO111" s="62">
        <v>50.83</v>
      </c>
      <c r="BP111" s="62">
        <v>307.89</v>
      </c>
      <c r="BQ111" s="62">
        <f t="shared" si="3"/>
        <v>179.35999999999999</v>
      </c>
      <c r="BR111" s="64" t="str">
        <f t="shared" si="4"/>
        <v>YES</v>
      </c>
      <c r="BS111" s="9" t="e">
        <f t="shared" si="5"/>
        <v>#N/A</v>
      </c>
    </row>
    <row r="112" spans="1:71" x14ac:dyDescent="0.25">
      <c r="A112">
        <v>108</v>
      </c>
      <c r="B112" s="52" t="s">
        <v>1619</v>
      </c>
      <c r="C112" s="48" t="s">
        <v>1619</v>
      </c>
      <c r="D112" s="80">
        <v>8.75</v>
      </c>
      <c r="E112" s="98" t="s">
        <v>4988</v>
      </c>
      <c r="F112" s="84" t="s">
        <v>17</v>
      </c>
      <c r="G112" s="84">
        <v>105515018</v>
      </c>
      <c r="H112" s="87">
        <v>4027038</v>
      </c>
      <c r="I112" s="196">
        <v>4027038</v>
      </c>
      <c r="J112" s="87">
        <v>6301881</v>
      </c>
      <c r="K112" s="47" t="s">
        <v>16</v>
      </c>
      <c r="L112" s="47" t="s">
        <v>1618</v>
      </c>
      <c r="M112" s="38"/>
      <c r="N112" s="38"/>
      <c r="O112" s="50">
        <v>11.6</v>
      </c>
      <c r="P112" s="50">
        <v>9.02</v>
      </c>
      <c r="Q112" s="50">
        <v>12.57</v>
      </c>
      <c r="R112" s="50">
        <v>11.8</v>
      </c>
      <c r="S112" s="50">
        <v>8.75</v>
      </c>
      <c r="T112" s="50">
        <v>13.33</v>
      </c>
      <c r="U112" s="50">
        <v>8.75</v>
      </c>
      <c r="V112" s="51">
        <v>8.75</v>
      </c>
      <c r="W112" s="51">
        <v>11.31</v>
      </c>
      <c r="X112" s="51">
        <v>8.75</v>
      </c>
      <c r="Y112" s="51">
        <v>8.93</v>
      </c>
      <c r="Z112" s="51">
        <v>8.93</v>
      </c>
      <c r="AA112" s="51">
        <v>16.63</v>
      </c>
      <c r="AB112" s="51">
        <v>8.75</v>
      </c>
      <c r="AC112" s="51">
        <v>8.75</v>
      </c>
      <c r="AD112" s="51">
        <v>8.75</v>
      </c>
      <c r="AE112" s="51">
        <v>8.75</v>
      </c>
      <c r="AF112" s="51">
        <v>8.75</v>
      </c>
      <c r="AG112" s="51">
        <v>8.75</v>
      </c>
      <c r="AH112" s="51">
        <v>8.75</v>
      </c>
      <c r="AI112" s="51">
        <v>8.85</v>
      </c>
      <c r="AJ112" s="51">
        <v>8.75</v>
      </c>
      <c r="AK112" s="51">
        <v>8.75</v>
      </c>
      <c r="AL112" s="51">
        <v>8.75</v>
      </c>
      <c r="AM112" s="51">
        <v>8.75</v>
      </c>
      <c r="AN112" s="51">
        <v>8.93</v>
      </c>
      <c r="AO112" s="51">
        <v>8.75</v>
      </c>
      <c r="AP112" s="135">
        <v>18.170000000000002</v>
      </c>
      <c r="AQ112" s="51">
        <v>8.85</v>
      </c>
      <c r="AR112" s="51">
        <v>8.75</v>
      </c>
      <c r="AS112" s="51">
        <v>8.75</v>
      </c>
      <c r="AT112" s="51">
        <v>8.75</v>
      </c>
      <c r="AU112" s="51">
        <v>8.75</v>
      </c>
      <c r="AV112" s="51">
        <v>8.75</v>
      </c>
      <c r="AW112" s="51">
        <v>8.85</v>
      </c>
      <c r="AX112" s="51">
        <v>8.85</v>
      </c>
      <c r="AY112" s="51">
        <v>30.13</v>
      </c>
      <c r="AZ112" s="51">
        <v>8.94</v>
      </c>
      <c r="BA112" s="51">
        <v>8.85</v>
      </c>
      <c r="BB112" s="51">
        <v>8.75</v>
      </c>
      <c r="BC112" s="51">
        <v>8.9600000000000009</v>
      </c>
      <c r="BD112" s="51">
        <v>9.16</v>
      </c>
      <c r="BE112" s="51">
        <v>8.75</v>
      </c>
      <c r="BF112" s="51">
        <v>29.01</v>
      </c>
      <c r="BG112" s="51">
        <v>15.23</v>
      </c>
      <c r="BH112" s="51">
        <v>12.45</v>
      </c>
      <c r="BI112" s="51">
        <v>8.75</v>
      </c>
      <c r="BJ112" s="51">
        <v>8.75</v>
      </c>
      <c r="BK112" s="51">
        <v>8.84</v>
      </c>
      <c r="BL112" s="51">
        <v>8.75</v>
      </c>
      <c r="BM112" s="51"/>
      <c r="BN112" s="9"/>
      <c r="BO112" s="62">
        <v>8.25</v>
      </c>
      <c r="BP112" s="62">
        <v>16.63</v>
      </c>
      <c r="BQ112" s="62">
        <f t="shared" si="3"/>
        <v>12.44</v>
      </c>
      <c r="BR112" s="64" t="str">
        <f t="shared" si="4"/>
        <v>YES</v>
      </c>
      <c r="BS112" s="9" t="e">
        <f t="shared" si="5"/>
        <v>#N/A</v>
      </c>
    </row>
    <row r="113" spans="1:71" x14ac:dyDescent="0.25">
      <c r="A113">
        <v>109</v>
      </c>
      <c r="B113" s="52" t="s">
        <v>1617</v>
      </c>
      <c r="C113" s="48" t="s">
        <v>1617</v>
      </c>
      <c r="D113" s="80">
        <v>8.75</v>
      </c>
      <c r="E113" s="98" t="s">
        <v>4988</v>
      </c>
      <c r="F113" s="84" t="s">
        <v>17</v>
      </c>
      <c r="G113" s="84">
        <v>105515018</v>
      </c>
      <c r="H113" s="87">
        <v>4583503</v>
      </c>
      <c r="I113" s="196">
        <v>4583503</v>
      </c>
      <c r="J113" s="87">
        <v>6301883</v>
      </c>
      <c r="K113" s="47" t="s">
        <v>16</v>
      </c>
      <c r="L113" s="47" t="s">
        <v>1616</v>
      </c>
      <c r="M113" s="38"/>
      <c r="N113" s="38"/>
      <c r="O113" s="50">
        <v>9.11</v>
      </c>
      <c r="P113" s="50">
        <v>8.84</v>
      </c>
      <c r="Q113" s="50">
        <v>9.1300000000000008</v>
      </c>
      <c r="R113" s="50">
        <v>8.75</v>
      </c>
      <c r="S113" s="50">
        <v>8.75</v>
      </c>
      <c r="T113" s="50">
        <v>8.94</v>
      </c>
      <c r="U113" s="50">
        <v>10.65</v>
      </c>
      <c r="V113" s="51">
        <v>8.75</v>
      </c>
      <c r="W113" s="51">
        <v>8.75</v>
      </c>
      <c r="X113" s="51">
        <v>8.84</v>
      </c>
      <c r="Y113" s="51">
        <v>8.85</v>
      </c>
      <c r="Z113" s="51">
        <v>8.75</v>
      </c>
      <c r="AA113" s="51">
        <v>8.75</v>
      </c>
      <c r="AB113" s="51">
        <v>8.75</v>
      </c>
      <c r="AC113" s="51">
        <v>8.75</v>
      </c>
      <c r="AD113" s="51">
        <v>8.75</v>
      </c>
      <c r="AE113" s="51">
        <v>8.75</v>
      </c>
      <c r="AF113" s="51">
        <v>8.75</v>
      </c>
      <c r="AG113" s="51">
        <v>8.75</v>
      </c>
      <c r="AH113" s="51">
        <v>8.75</v>
      </c>
      <c r="AI113" s="51">
        <v>8.75</v>
      </c>
      <c r="AJ113" s="51">
        <v>8.75</v>
      </c>
      <c r="AK113" s="51">
        <v>8.75</v>
      </c>
      <c r="AL113" s="51">
        <v>8.75</v>
      </c>
      <c r="AM113" s="51">
        <v>8.75</v>
      </c>
      <c r="AN113" s="51">
        <v>8.75</v>
      </c>
      <c r="AO113" s="51">
        <v>8.75</v>
      </c>
      <c r="AP113" s="135">
        <v>8.75</v>
      </c>
      <c r="AQ113" s="51">
        <v>8.75</v>
      </c>
      <c r="AR113" s="51">
        <v>8.75</v>
      </c>
      <c r="AS113" s="51">
        <v>8.75</v>
      </c>
      <c r="AT113" s="51">
        <v>8.75</v>
      </c>
      <c r="AU113" s="51">
        <v>8.75</v>
      </c>
      <c r="AV113" s="51">
        <v>8.75</v>
      </c>
      <c r="AW113" s="51">
        <v>8.75</v>
      </c>
      <c r="AX113" s="51">
        <v>8.75</v>
      </c>
      <c r="AY113" s="51">
        <v>8.75</v>
      </c>
      <c r="AZ113" s="51">
        <v>8.75</v>
      </c>
      <c r="BA113" s="51">
        <v>8.75</v>
      </c>
      <c r="BB113" s="51">
        <v>8.75</v>
      </c>
      <c r="BC113" s="51">
        <v>8.75</v>
      </c>
      <c r="BD113" s="51">
        <v>8.75</v>
      </c>
      <c r="BE113" s="51">
        <v>8.75</v>
      </c>
      <c r="BF113" s="51">
        <v>8.75</v>
      </c>
      <c r="BG113" s="51">
        <v>8.75</v>
      </c>
      <c r="BH113" s="51">
        <v>8.75</v>
      </c>
      <c r="BI113" s="51">
        <v>8.75</v>
      </c>
      <c r="BJ113" s="51">
        <v>8.75</v>
      </c>
      <c r="BK113" s="51">
        <v>8.75</v>
      </c>
      <c r="BL113" s="51">
        <v>8.75</v>
      </c>
      <c r="BM113" s="51"/>
      <c r="BN113" s="9"/>
      <c r="BO113" s="62">
        <v>8.25</v>
      </c>
      <c r="BP113" s="62">
        <v>176.36</v>
      </c>
      <c r="BQ113" s="62">
        <f t="shared" si="3"/>
        <v>92.305000000000007</v>
      </c>
      <c r="BR113" s="64" t="str">
        <f t="shared" si="4"/>
        <v>YES</v>
      </c>
      <c r="BS113" s="9" t="e">
        <f t="shared" si="5"/>
        <v>#N/A</v>
      </c>
    </row>
    <row r="114" spans="1:71" x14ac:dyDescent="0.25">
      <c r="A114">
        <v>110</v>
      </c>
      <c r="B114" s="52" t="s">
        <v>1615</v>
      </c>
      <c r="C114" s="48" t="s">
        <v>1615</v>
      </c>
      <c r="D114" s="80">
        <v>964.75</v>
      </c>
      <c r="E114" s="98" t="s">
        <v>2186</v>
      </c>
      <c r="F114" s="84" t="s">
        <v>17</v>
      </c>
      <c r="G114" s="84">
        <v>105515018</v>
      </c>
      <c r="H114" s="87">
        <v>4374231</v>
      </c>
      <c r="I114" s="196">
        <v>4374231</v>
      </c>
      <c r="J114" s="87">
        <v>4374231</v>
      </c>
      <c r="K114" s="47" t="s">
        <v>16</v>
      </c>
      <c r="L114" s="47" t="s">
        <v>1614</v>
      </c>
      <c r="M114" s="38"/>
      <c r="N114" s="38"/>
      <c r="O114" s="50">
        <v>912.75</v>
      </c>
      <c r="P114" s="50">
        <v>912.75</v>
      </c>
      <c r="Q114" s="50">
        <v>1775.21</v>
      </c>
      <c r="R114" s="50">
        <v>2452.6</v>
      </c>
      <c r="S114" s="50">
        <v>1396.81</v>
      </c>
      <c r="T114" s="50">
        <v>912.75</v>
      </c>
      <c r="U114" s="50">
        <v>324.52999999999997</v>
      </c>
      <c r="V114" s="51">
        <v>3623.31</v>
      </c>
      <c r="W114" s="51">
        <v>3674.25</v>
      </c>
      <c r="X114" s="51">
        <v>1907.11</v>
      </c>
      <c r="Y114" s="51">
        <v>964.75</v>
      </c>
      <c r="Z114" s="51">
        <v>1522.29</v>
      </c>
      <c r="AA114" s="51">
        <v>964.75</v>
      </c>
      <c r="AB114" s="51">
        <v>964.75</v>
      </c>
      <c r="AC114" s="51">
        <v>1300.28</v>
      </c>
      <c r="AD114" s="51">
        <v>1931.5</v>
      </c>
      <c r="AE114" s="51">
        <v>1176.8399999999999</v>
      </c>
      <c r="AF114" s="51">
        <v>964.75</v>
      </c>
      <c r="AG114" s="51">
        <v>522.36</v>
      </c>
      <c r="AH114" s="51">
        <v>3986.14</v>
      </c>
      <c r="AI114" s="51">
        <v>2453.77</v>
      </c>
      <c r="AJ114" s="51">
        <v>1166.0999999999999</v>
      </c>
      <c r="AK114" s="51">
        <v>1717.59</v>
      </c>
      <c r="AL114" s="51">
        <v>1578.68</v>
      </c>
      <c r="AM114" s="51">
        <v>1231.72</v>
      </c>
      <c r="AN114" s="51">
        <v>912.75</v>
      </c>
      <c r="AO114" s="51">
        <v>2003.74</v>
      </c>
      <c r="AP114" s="135">
        <v>1074.77</v>
      </c>
      <c r="AQ114" s="51">
        <v>994.91</v>
      </c>
      <c r="AR114" s="51">
        <v>1128.42</v>
      </c>
      <c r="AS114" s="51">
        <v>4444.82</v>
      </c>
      <c r="AT114" s="51">
        <v>3268.63</v>
      </c>
      <c r="AU114" s="51">
        <v>2828.58</v>
      </c>
      <c r="AV114" s="51">
        <v>1236.19</v>
      </c>
      <c r="AW114" s="51">
        <v>1718.92</v>
      </c>
      <c r="AX114" s="51">
        <v>1627.61</v>
      </c>
      <c r="AY114" s="51">
        <v>2244.73</v>
      </c>
      <c r="AZ114" s="51">
        <v>1740.62</v>
      </c>
      <c r="BA114" s="51">
        <v>2922.98</v>
      </c>
      <c r="BB114" s="51">
        <v>3430.72</v>
      </c>
      <c r="BC114" s="51">
        <v>1752.59</v>
      </c>
      <c r="BD114" s="51">
        <v>993.15</v>
      </c>
      <c r="BE114" s="51">
        <v>1067.06</v>
      </c>
      <c r="BF114" s="51">
        <v>2676.5</v>
      </c>
      <c r="BG114" s="51">
        <v>3853.68</v>
      </c>
      <c r="BH114" s="51">
        <v>1116.75</v>
      </c>
      <c r="BI114" s="51">
        <v>2647.03</v>
      </c>
      <c r="BJ114" s="51">
        <v>3751.4</v>
      </c>
      <c r="BK114" s="51">
        <v>892.75</v>
      </c>
      <c r="BL114" s="51">
        <v>8.75</v>
      </c>
      <c r="BM114" s="51"/>
      <c r="BN114" s="9"/>
      <c r="BO114" s="62">
        <v>324.52999999999997</v>
      </c>
      <c r="BP114" s="62">
        <v>3825.66</v>
      </c>
      <c r="BQ114" s="62">
        <f t="shared" si="3"/>
        <v>2075.0949999999998</v>
      </c>
      <c r="BR114" s="64" t="str">
        <f t="shared" si="4"/>
        <v>YES</v>
      </c>
      <c r="BS114" s="9" t="e">
        <f t="shared" si="5"/>
        <v>#N/A</v>
      </c>
    </row>
    <row r="115" spans="1:71" x14ac:dyDescent="0.25">
      <c r="A115">
        <v>111</v>
      </c>
      <c r="B115" s="52" t="s">
        <v>1613</v>
      </c>
      <c r="C115" s="48" t="s">
        <v>1613</v>
      </c>
      <c r="D115" s="80">
        <v>46.02</v>
      </c>
      <c r="E115" s="98" t="s">
        <v>4988</v>
      </c>
      <c r="F115" s="84" t="s">
        <v>17</v>
      </c>
      <c r="G115" s="84">
        <v>105515018</v>
      </c>
      <c r="H115" s="87">
        <v>4027201</v>
      </c>
      <c r="I115" s="196">
        <v>4027201</v>
      </c>
      <c r="J115" s="87">
        <v>6301870</v>
      </c>
      <c r="K115" s="47" t="s">
        <v>16</v>
      </c>
      <c r="L115" s="47" t="s">
        <v>1612</v>
      </c>
      <c r="M115" s="38"/>
      <c r="N115" s="38"/>
      <c r="O115" s="50">
        <v>52.09</v>
      </c>
      <c r="P115" s="50">
        <v>50.57</v>
      </c>
      <c r="Q115" s="50">
        <v>41.86</v>
      </c>
      <c r="R115" s="50">
        <v>48.75</v>
      </c>
      <c r="S115" s="50">
        <v>66.41</v>
      </c>
      <c r="T115" s="50">
        <v>61.49</v>
      </c>
      <c r="U115" s="50">
        <v>69.23</v>
      </c>
      <c r="V115" s="51">
        <v>52.37</v>
      </c>
      <c r="W115" s="51">
        <v>63.52</v>
      </c>
      <c r="X115" s="51">
        <v>49.32</v>
      </c>
      <c r="Y115" s="51">
        <v>45.92</v>
      </c>
      <c r="Z115" s="51">
        <v>54.02</v>
      </c>
      <c r="AA115" s="51">
        <v>46.88</v>
      </c>
      <c r="AB115" s="51">
        <v>56.75</v>
      </c>
      <c r="AC115" s="51">
        <v>50.09</v>
      </c>
      <c r="AD115" s="51">
        <v>47.26</v>
      </c>
      <c r="AE115" s="51">
        <v>39.159999999999997</v>
      </c>
      <c r="AF115" s="51">
        <v>46.02</v>
      </c>
      <c r="AG115" s="51">
        <v>50.36</v>
      </c>
      <c r="AH115" s="51">
        <v>40.86</v>
      </c>
      <c r="AI115" s="51">
        <v>47.26</v>
      </c>
      <c r="AJ115" s="51">
        <v>65.760000000000005</v>
      </c>
      <c r="AK115" s="51">
        <v>58.77</v>
      </c>
      <c r="AL115" s="51">
        <v>81.13</v>
      </c>
      <c r="AM115" s="51">
        <v>74.33</v>
      </c>
      <c r="AN115" s="51">
        <v>71.28</v>
      </c>
      <c r="AO115" s="51">
        <v>54.91</v>
      </c>
      <c r="AP115" s="135">
        <v>61.6</v>
      </c>
      <c r="AQ115" s="51">
        <v>84.32</v>
      </c>
      <c r="AR115" s="51">
        <v>135.72999999999999</v>
      </c>
      <c r="AS115" s="51">
        <v>319.86</v>
      </c>
      <c r="AT115" s="51">
        <v>398.46</v>
      </c>
      <c r="AU115" s="51">
        <v>396.06</v>
      </c>
      <c r="AV115" s="51">
        <v>267.86</v>
      </c>
      <c r="AW115" s="51">
        <v>143.80000000000001</v>
      </c>
      <c r="AX115" s="51">
        <v>115.35</v>
      </c>
      <c r="AY115" s="51">
        <v>86.67</v>
      </c>
      <c r="AZ115" s="51">
        <v>123.37</v>
      </c>
      <c r="BA115" s="51">
        <v>88.81</v>
      </c>
      <c r="BB115" s="51">
        <v>92.2</v>
      </c>
      <c r="BC115" s="51">
        <v>82.38</v>
      </c>
      <c r="BD115" s="51">
        <v>197.58</v>
      </c>
      <c r="BE115" s="51">
        <v>361.11</v>
      </c>
      <c r="BF115" s="51">
        <v>386.23</v>
      </c>
      <c r="BG115" s="51">
        <v>336.32</v>
      </c>
      <c r="BH115" s="51">
        <v>209.57</v>
      </c>
      <c r="BI115" s="51">
        <v>119.29</v>
      </c>
      <c r="BJ115" s="51">
        <v>82.76</v>
      </c>
      <c r="BK115" s="51">
        <v>71.78</v>
      </c>
      <c r="BL115" s="51">
        <v>8.75</v>
      </c>
      <c r="BM115" s="51"/>
      <c r="BN115" s="9"/>
      <c r="BO115" s="62">
        <v>36.71</v>
      </c>
      <c r="BP115" s="62">
        <v>398.46</v>
      </c>
      <c r="BQ115" s="62">
        <f t="shared" si="3"/>
        <v>217.58499999999998</v>
      </c>
      <c r="BR115" s="64" t="str">
        <f t="shared" si="4"/>
        <v>YES</v>
      </c>
      <c r="BS115" s="9" t="e">
        <f t="shared" si="5"/>
        <v>#N/A</v>
      </c>
    </row>
    <row r="116" spans="1:71" x14ac:dyDescent="0.25">
      <c r="A116">
        <v>112</v>
      </c>
      <c r="B116" s="52" t="s">
        <v>1611</v>
      </c>
      <c r="C116" s="48" t="s">
        <v>1611</v>
      </c>
      <c r="D116" s="80">
        <v>9.23</v>
      </c>
      <c r="E116" s="98" t="s">
        <v>4988</v>
      </c>
      <c r="F116" s="84" t="s">
        <v>17</v>
      </c>
      <c r="G116" s="84">
        <v>105515018</v>
      </c>
      <c r="H116" s="87" t="s">
        <v>1957</v>
      </c>
      <c r="I116" s="196" t="s">
        <v>1957</v>
      </c>
      <c r="J116" s="87">
        <v>6246567</v>
      </c>
      <c r="K116" s="47" t="s">
        <v>16</v>
      </c>
      <c r="L116" s="47" t="s">
        <v>1610</v>
      </c>
      <c r="M116" s="38"/>
      <c r="N116" s="38"/>
      <c r="O116" s="50">
        <v>8.75</v>
      </c>
      <c r="P116" s="50">
        <v>8.75</v>
      </c>
      <c r="Q116" s="50">
        <v>8.75</v>
      </c>
      <c r="R116" s="50">
        <v>8.75</v>
      </c>
      <c r="S116" s="50">
        <v>8.75</v>
      </c>
      <c r="T116" s="50">
        <v>8.75</v>
      </c>
      <c r="U116" s="50">
        <v>8.75</v>
      </c>
      <c r="V116" s="51">
        <v>8.75</v>
      </c>
      <c r="W116" s="51">
        <v>8.75</v>
      </c>
      <c r="X116" s="51">
        <v>8.75</v>
      </c>
      <c r="Y116" s="51">
        <v>8.75</v>
      </c>
      <c r="Z116" s="51">
        <v>8.75</v>
      </c>
      <c r="AA116" s="51">
        <v>8.75</v>
      </c>
      <c r="AB116" s="51">
        <v>8.75</v>
      </c>
      <c r="AC116" s="51">
        <v>8.75</v>
      </c>
      <c r="AD116" s="51">
        <v>8.75</v>
      </c>
      <c r="AE116" s="51">
        <v>8.93</v>
      </c>
      <c r="AF116" s="51">
        <v>9.23</v>
      </c>
      <c r="AG116" s="51">
        <v>9.23</v>
      </c>
      <c r="AH116" s="51">
        <v>9.1300000000000008</v>
      </c>
      <c r="AI116" s="51">
        <v>9.24</v>
      </c>
      <c r="AJ116" s="51">
        <v>9.31</v>
      </c>
      <c r="AK116" s="51">
        <v>9.25</v>
      </c>
      <c r="AL116" s="51">
        <v>9.52</v>
      </c>
      <c r="AM116" s="51">
        <v>9.39</v>
      </c>
      <c r="AN116" s="51">
        <v>9.32</v>
      </c>
      <c r="AO116" s="51">
        <v>9.3699999999999992</v>
      </c>
      <c r="AP116" s="135">
        <v>9.25</v>
      </c>
      <c r="AQ116" s="51">
        <v>9.26</v>
      </c>
      <c r="AR116" s="51">
        <v>9.15</v>
      </c>
      <c r="AS116" s="51">
        <v>9.26</v>
      </c>
      <c r="AT116" s="51">
        <v>9.25</v>
      </c>
      <c r="AU116" s="51">
        <v>8.9499999999999993</v>
      </c>
      <c r="AV116" s="51">
        <v>8.75</v>
      </c>
      <c r="AW116" s="51">
        <v>8.75</v>
      </c>
      <c r="AX116" s="51">
        <v>8.75</v>
      </c>
      <c r="AY116" s="51">
        <v>8.75</v>
      </c>
      <c r="AZ116" s="51">
        <v>8.75</v>
      </c>
      <c r="BA116" s="51">
        <v>8.75</v>
      </c>
      <c r="BB116" s="51">
        <v>8.75</v>
      </c>
      <c r="BC116" s="51">
        <v>8.75</v>
      </c>
      <c r="BD116" s="51">
        <v>8.75</v>
      </c>
      <c r="BE116" s="51">
        <v>8.75</v>
      </c>
      <c r="BF116" s="51">
        <v>8.75</v>
      </c>
      <c r="BG116" s="51">
        <v>8.75</v>
      </c>
      <c r="BH116" s="51">
        <v>8.75</v>
      </c>
      <c r="BI116" s="51">
        <v>8.75</v>
      </c>
      <c r="BJ116" s="51">
        <v>8.75</v>
      </c>
      <c r="BK116" s="51">
        <v>8.75</v>
      </c>
      <c r="BL116" s="51">
        <v>8.75</v>
      </c>
      <c r="BM116" s="51"/>
      <c r="BN116" s="9"/>
      <c r="BO116" s="62">
        <v>8.25</v>
      </c>
      <c r="BP116" s="62">
        <v>85.49</v>
      </c>
      <c r="BQ116" s="62">
        <f t="shared" si="3"/>
        <v>46.87</v>
      </c>
      <c r="BR116" s="64" t="str">
        <f t="shared" si="4"/>
        <v>YES</v>
      </c>
      <c r="BS116" s="9" t="e">
        <f t="shared" si="5"/>
        <v>#N/A</v>
      </c>
    </row>
    <row r="117" spans="1:71" x14ac:dyDescent="0.25">
      <c r="A117">
        <v>113</v>
      </c>
      <c r="B117" s="52" t="s">
        <v>1609</v>
      </c>
      <c r="C117" s="48" t="s">
        <v>1609</v>
      </c>
      <c r="D117" s="80">
        <v>18.809999999999999</v>
      </c>
      <c r="E117" s="98" t="s">
        <v>4988</v>
      </c>
      <c r="F117" s="84" t="s">
        <v>17</v>
      </c>
      <c r="G117" s="84">
        <v>105515018</v>
      </c>
      <c r="H117" s="87">
        <v>4026588</v>
      </c>
      <c r="I117" s="196">
        <v>4026588</v>
      </c>
      <c r="J117" s="87">
        <v>6301871</v>
      </c>
      <c r="K117" s="47" t="s">
        <v>16</v>
      </c>
      <c r="L117" s="47" t="s">
        <v>1608</v>
      </c>
      <c r="M117" s="38"/>
      <c r="N117" s="38"/>
      <c r="O117" s="50">
        <v>14.74</v>
      </c>
      <c r="P117" s="50">
        <v>13.23</v>
      </c>
      <c r="Q117" s="50">
        <v>13.51</v>
      </c>
      <c r="R117" s="50">
        <v>13.84</v>
      </c>
      <c r="S117" s="50">
        <v>17.440000000000001</v>
      </c>
      <c r="T117" s="50">
        <v>17.71</v>
      </c>
      <c r="U117" s="50">
        <v>40.46</v>
      </c>
      <c r="V117" s="51">
        <v>24.69</v>
      </c>
      <c r="W117" s="51">
        <v>21.16</v>
      </c>
      <c r="X117" s="51">
        <v>25.4</v>
      </c>
      <c r="Y117" s="51">
        <v>15.62</v>
      </c>
      <c r="Z117" s="51">
        <v>18.350000000000001</v>
      </c>
      <c r="AA117" s="51">
        <v>16.04</v>
      </c>
      <c r="AB117" s="51">
        <v>13.23</v>
      </c>
      <c r="AC117" s="51">
        <v>15.43</v>
      </c>
      <c r="AD117" s="51">
        <v>16.97</v>
      </c>
      <c r="AE117" s="51">
        <v>17.12</v>
      </c>
      <c r="AF117" s="51">
        <v>18.809999999999999</v>
      </c>
      <c r="AG117" s="51">
        <v>59.52</v>
      </c>
      <c r="AH117" s="51">
        <v>65.03</v>
      </c>
      <c r="AI117" s="51">
        <v>24.3</v>
      </c>
      <c r="AJ117" s="51">
        <v>97.51</v>
      </c>
      <c r="AK117" s="51">
        <v>60.93</v>
      </c>
      <c r="AL117" s="51">
        <v>15.28</v>
      </c>
      <c r="AM117" s="51">
        <v>16.71</v>
      </c>
      <c r="AN117" s="51">
        <v>24.37</v>
      </c>
      <c r="AO117" s="51">
        <v>12.46</v>
      </c>
      <c r="AP117" s="135">
        <v>13.27</v>
      </c>
      <c r="AQ117" s="51">
        <v>15.36</v>
      </c>
      <c r="AR117" s="51">
        <v>18.88</v>
      </c>
      <c r="AS117" s="51">
        <v>65.2</v>
      </c>
      <c r="AT117" s="51">
        <v>172.37</v>
      </c>
      <c r="AU117" s="51">
        <v>53.18</v>
      </c>
      <c r="AV117" s="51">
        <v>74.3</v>
      </c>
      <c r="AW117" s="51">
        <v>17.91</v>
      </c>
      <c r="AX117" s="51">
        <v>16.899999999999999</v>
      </c>
      <c r="AY117" s="51">
        <v>13.02</v>
      </c>
      <c r="AZ117" s="51">
        <v>11.91</v>
      </c>
      <c r="BA117" s="51">
        <v>12.43</v>
      </c>
      <c r="BB117" s="51">
        <v>12.66</v>
      </c>
      <c r="BC117" s="51">
        <v>12.98</v>
      </c>
      <c r="BD117" s="51">
        <v>29.31</v>
      </c>
      <c r="BE117" s="51">
        <v>105.61</v>
      </c>
      <c r="BF117" s="51">
        <v>84.3</v>
      </c>
      <c r="BG117" s="51">
        <v>54.9</v>
      </c>
      <c r="BH117" s="51">
        <v>16.45</v>
      </c>
      <c r="BI117" s="51">
        <v>15.52</v>
      </c>
      <c r="BJ117" s="51">
        <v>15.43</v>
      </c>
      <c r="BK117" s="51">
        <v>13.68</v>
      </c>
      <c r="BL117" s="51">
        <v>8.75</v>
      </c>
      <c r="BM117" s="51"/>
      <c r="BN117" s="9"/>
      <c r="BO117" s="62">
        <v>9.66</v>
      </c>
      <c r="BP117" s="62">
        <v>91.76</v>
      </c>
      <c r="BQ117" s="62">
        <f t="shared" si="3"/>
        <v>50.71</v>
      </c>
      <c r="BR117" s="64" t="str">
        <f t="shared" si="4"/>
        <v>YES</v>
      </c>
      <c r="BS117" s="9" t="e">
        <f t="shared" si="5"/>
        <v>#N/A</v>
      </c>
    </row>
    <row r="118" spans="1:71" x14ac:dyDescent="0.25">
      <c r="A118">
        <v>114</v>
      </c>
      <c r="B118" s="52" t="s">
        <v>1607</v>
      </c>
      <c r="C118" s="48" t="s">
        <v>1607</v>
      </c>
      <c r="D118" s="80">
        <v>8.75</v>
      </c>
      <c r="E118" s="98" t="s">
        <v>4988</v>
      </c>
      <c r="F118" s="84" t="s">
        <v>17</v>
      </c>
      <c r="G118" s="84">
        <v>105515018</v>
      </c>
      <c r="H118" s="87">
        <v>4408477</v>
      </c>
      <c r="I118" s="196">
        <v>4408477</v>
      </c>
      <c r="J118" s="87">
        <v>6301651</v>
      </c>
      <c r="K118" s="47" t="s">
        <v>16</v>
      </c>
      <c r="L118" s="47" t="s">
        <v>1606</v>
      </c>
      <c r="M118" s="38"/>
      <c r="N118" s="38"/>
      <c r="O118" s="50">
        <v>8.75</v>
      </c>
      <c r="P118" s="50">
        <v>8.75</v>
      </c>
      <c r="Q118" s="50">
        <v>8.75</v>
      </c>
      <c r="R118" s="50">
        <v>8.84</v>
      </c>
      <c r="S118" s="50">
        <v>8.85</v>
      </c>
      <c r="T118" s="50">
        <v>8.75</v>
      </c>
      <c r="U118" s="50">
        <v>17.399999999999999</v>
      </c>
      <c r="V118" s="51">
        <v>9.9700000000000006</v>
      </c>
      <c r="W118" s="51">
        <v>8.75</v>
      </c>
      <c r="X118" s="51">
        <v>9.31</v>
      </c>
      <c r="Y118" s="51">
        <v>8.75</v>
      </c>
      <c r="Z118" s="51">
        <v>8.75</v>
      </c>
      <c r="AA118" s="51">
        <v>8.75</v>
      </c>
      <c r="AB118" s="51">
        <v>8.75</v>
      </c>
      <c r="AC118" s="51">
        <v>8.85</v>
      </c>
      <c r="AD118" s="51">
        <v>9.41</v>
      </c>
      <c r="AE118" s="51">
        <v>8.75</v>
      </c>
      <c r="AF118" s="51">
        <v>8.75</v>
      </c>
      <c r="AG118" s="51">
        <v>10.94</v>
      </c>
      <c r="AH118" s="51">
        <v>8.75</v>
      </c>
      <c r="AI118" s="51">
        <v>9.32</v>
      </c>
      <c r="AJ118" s="51">
        <v>8.93</v>
      </c>
      <c r="AK118" s="51">
        <v>8.75</v>
      </c>
      <c r="AL118" s="51">
        <v>8.75</v>
      </c>
      <c r="AM118" s="51">
        <v>8.92</v>
      </c>
      <c r="AN118" s="51">
        <v>9.0399999999999991</v>
      </c>
      <c r="AO118" s="51">
        <v>10.6</v>
      </c>
      <c r="AP118" s="135">
        <v>9.4499999999999993</v>
      </c>
      <c r="AQ118" s="51">
        <v>8.75</v>
      </c>
      <c r="AR118" s="51">
        <v>8.75</v>
      </c>
      <c r="AS118" s="51">
        <v>8.75</v>
      </c>
      <c r="AT118" s="51">
        <v>8.75</v>
      </c>
      <c r="AU118" s="51">
        <v>9.35</v>
      </c>
      <c r="AV118" s="51">
        <v>9.0500000000000007</v>
      </c>
      <c r="AW118" s="51">
        <v>8.75</v>
      </c>
      <c r="AX118" s="51">
        <v>8.75</v>
      </c>
      <c r="AY118" s="51">
        <v>8.75</v>
      </c>
      <c r="AZ118" s="51">
        <v>8.75</v>
      </c>
      <c r="BA118" s="51">
        <v>8.75</v>
      </c>
      <c r="BB118" s="51">
        <v>8.75</v>
      </c>
      <c r="BC118" s="51">
        <v>8.75</v>
      </c>
      <c r="BD118" s="51">
        <v>9.06</v>
      </c>
      <c r="BE118" s="51">
        <v>8.85</v>
      </c>
      <c r="BF118" s="51">
        <v>8.75</v>
      </c>
      <c r="BG118" s="51">
        <v>8.75</v>
      </c>
      <c r="BH118" s="51">
        <v>9.6999999999999993</v>
      </c>
      <c r="BI118" s="51">
        <v>8.75</v>
      </c>
      <c r="BJ118" s="51">
        <v>8.75</v>
      </c>
      <c r="BK118" s="51">
        <v>8.75</v>
      </c>
      <c r="BL118" s="51">
        <v>8.75</v>
      </c>
      <c r="BM118" s="51"/>
      <c r="BN118" s="9"/>
      <c r="BO118" s="62">
        <v>8.25</v>
      </c>
      <c r="BP118" s="62">
        <v>27.59</v>
      </c>
      <c r="BQ118" s="62">
        <f t="shared" si="3"/>
        <v>17.920000000000002</v>
      </c>
      <c r="BR118" s="64" t="str">
        <f t="shared" si="4"/>
        <v>YES</v>
      </c>
      <c r="BS118" s="9" t="e">
        <f t="shared" si="5"/>
        <v>#N/A</v>
      </c>
    </row>
    <row r="119" spans="1:71" x14ac:dyDescent="0.25">
      <c r="A119">
        <v>115</v>
      </c>
      <c r="B119" s="52" t="s">
        <v>1605</v>
      </c>
      <c r="C119" s="48" t="s">
        <v>1605</v>
      </c>
      <c r="D119" s="80">
        <v>2406.94</v>
      </c>
      <c r="E119" s="98" t="s">
        <v>2186</v>
      </c>
      <c r="F119" s="84" t="s">
        <v>17</v>
      </c>
      <c r="G119" s="84">
        <v>105515018</v>
      </c>
      <c r="H119" s="87">
        <v>4028111</v>
      </c>
      <c r="I119" s="196">
        <v>4028111</v>
      </c>
      <c r="J119" s="87">
        <v>6463131</v>
      </c>
      <c r="K119" s="47" t="s">
        <v>16</v>
      </c>
      <c r="L119" s="47" t="s">
        <v>1604</v>
      </c>
      <c r="M119" s="38"/>
      <c r="N119" s="38"/>
      <c r="O119" s="50">
        <v>1302.51</v>
      </c>
      <c r="P119" s="50">
        <v>1224.29</v>
      </c>
      <c r="Q119" s="50">
        <v>1403.36</v>
      </c>
      <c r="R119" s="50">
        <v>1480.04</v>
      </c>
      <c r="S119" s="50">
        <v>2008.33</v>
      </c>
      <c r="T119" s="50">
        <v>2052.09</v>
      </c>
      <c r="U119" s="50">
        <v>2527.06</v>
      </c>
      <c r="V119" s="51">
        <v>3640.68</v>
      </c>
      <c r="W119" s="51">
        <v>3678.88</v>
      </c>
      <c r="X119" s="51">
        <v>3231.46</v>
      </c>
      <c r="Y119" s="51">
        <v>2222.81</v>
      </c>
      <c r="Z119" s="51">
        <v>1793.9</v>
      </c>
      <c r="AA119" s="51">
        <v>1483.22</v>
      </c>
      <c r="AB119" s="51">
        <v>1195.9100000000001</v>
      </c>
      <c r="AC119" s="51">
        <v>1635.73</v>
      </c>
      <c r="AD119" s="51">
        <v>1740.83</v>
      </c>
      <c r="AE119" s="51">
        <v>2049.36</v>
      </c>
      <c r="AF119" s="51">
        <v>2406.94</v>
      </c>
      <c r="AG119" s="51">
        <v>3510.31</v>
      </c>
      <c r="AH119" s="51">
        <v>3621.19</v>
      </c>
      <c r="AI119" s="51">
        <v>3503.63</v>
      </c>
      <c r="AJ119" s="51">
        <v>3739</v>
      </c>
      <c r="AK119" s="51">
        <v>2420.69</v>
      </c>
      <c r="AL119" s="51">
        <v>1839.8</v>
      </c>
      <c r="AM119" s="51">
        <v>878.85</v>
      </c>
      <c r="AN119" s="51">
        <v>1329.03</v>
      </c>
      <c r="AO119" s="51">
        <v>1167.4100000000001</v>
      </c>
      <c r="AP119" s="135">
        <v>1776.21</v>
      </c>
      <c r="AQ119" s="51">
        <v>2177.3200000000002</v>
      </c>
      <c r="AR119" s="51">
        <v>2668.57</v>
      </c>
      <c r="AS119" s="51">
        <v>3895.49</v>
      </c>
      <c r="AT119" s="51">
        <v>3802.76</v>
      </c>
      <c r="AU119" s="51">
        <v>3658.16</v>
      </c>
      <c r="AV119" s="51">
        <v>2991.88</v>
      </c>
      <c r="AW119" s="51">
        <v>2342.6999999999998</v>
      </c>
      <c r="AX119" s="51">
        <v>1956.84</v>
      </c>
      <c r="AY119" s="51">
        <v>1226.75</v>
      </c>
      <c r="AZ119" s="51">
        <v>1613.77</v>
      </c>
      <c r="BA119" s="51">
        <v>1562.95</v>
      </c>
      <c r="BB119" s="51">
        <v>1987.84</v>
      </c>
      <c r="BC119" s="51">
        <v>2335.25</v>
      </c>
      <c r="BD119" s="51">
        <v>2639.84</v>
      </c>
      <c r="BE119" s="51">
        <v>3358.44</v>
      </c>
      <c r="BF119" s="51">
        <v>3301.07</v>
      </c>
      <c r="BG119" s="51">
        <v>3429.1</v>
      </c>
      <c r="BH119" s="51">
        <v>2836.95</v>
      </c>
      <c r="BI119" s="51">
        <v>2190.41</v>
      </c>
      <c r="BJ119" s="51">
        <v>1919.8</v>
      </c>
      <c r="BK119" s="51">
        <v>1259.75</v>
      </c>
      <c r="BL119" s="51">
        <v>1605.73</v>
      </c>
      <c r="BM119" s="51"/>
      <c r="BN119" s="9"/>
      <c r="BO119" s="62">
        <v>878.85</v>
      </c>
      <c r="BP119" s="62">
        <v>3678.88</v>
      </c>
      <c r="BQ119" s="62">
        <f t="shared" si="3"/>
        <v>2278.8650000000002</v>
      </c>
      <c r="BR119" s="64" t="str">
        <f t="shared" si="4"/>
        <v>YES</v>
      </c>
      <c r="BS119" s="9" t="e">
        <f t="shared" si="5"/>
        <v>#N/A</v>
      </c>
    </row>
    <row r="120" spans="1:71" x14ac:dyDescent="0.25">
      <c r="A120">
        <v>116</v>
      </c>
      <c r="B120" s="52" t="s">
        <v>1603</v>
      </c>
      <c r="C120" s="48" t="s">
        <v>1603</v>
      </c>
      <c r="D120" s="80">
        <v>24.75</v>
      </c>
      <c r="E120" s="98" t="s">
        <v>2186</v>
      </c>
      <c r="F120" s="84" t="s">
        <v>17</v>
      </c>
      <c r="G120" s="84">
        <v>105515018</v>
      </c>
      <c r="H120" s="87" t="s">
        <v>1958</v>
      </c>
      <c r="I120" s="196" t="s">
        <v>1958</v>
      </c>
      <c r="J120" s="87">
        <v>6533865</v>
      </c>
      <c r="K120" s="47" t="s">
        <v>16</v>
      </c>
      <c r="L120" s="47" t="s">
        <v>1602</v>
      </c>
      <c r="M120" s="38"/>
      <c r="N120" s="38"/>
      <c r="O120" s="50">
        <v>12.23</v>
      </c>
      <c r="P120" s="50">
        <v>17.54</v>
      </c>
      <c r="Q120" s="50">
        <v>12.76</v>
      </c>
      <c r="R120" s="50">
        <v>21.81</v>
      </c>
      <c r="S120" s="50">
        <v>16.68</v>
      </c>
      <c r="T120" s="50">
        <v>27.57</v>
      </c>
      <c r="U120" s="50">
        <v>16.010000000000002</v>
      </c>
      <c r="V120" s="51">
        <v>17.48</v>
      </c>
      <c r="W120" s="51">
        <v>14.54</v>
      </c>
      <c r="X120" s="51">
        <v>11.37</v>
      </c>
      <c r="Y120" s="51">
        <v>15.31</v>
      </c>
      <c r="Z120" s="51">
        <v>14.51</v>
      </c>
      <c r="AA120" s="51">
        <v>15.95</v>
      </c>
      <c r="AB120" s="51">
        <v>10.029999999999999</v>
      </c>
      <c r="AC120" s="51">
        <v>11.8</v>
      </c>
      <c r="AD120" s="51">
        <v>13.37</v>
      </c>
      <c r="AE120" s="51">
        <v>24.75</v>
      </c>
      <c r="AF120" s="51">
        <v>24.75</v>
      </c>
      <c r="AG120" s="51">
        <v>20.75</v>
      </c>
      <c r="AH120" s="51">
        <v>11.77</v>
      </c>
      <c r="AI120" s="51">
        <v>13.59</v>
      </c>
      <c r="AJ120" s="51">
        <v>16.05</v>
      </c>
      <c r="AK120" s="51">
        <v>14.36</v>
      </c>
      <c r="AL120" s="51">
        <v>12.75</v>
      </c>
      <c r="AM120" s="51">
        <v>13.5</v>
      </c>
      <c r="AN120" s="51">
        <v>13.22</v>
      </c>
      <c r="AO120" s="51">
        <v>14.21</v>
      </c>
      <c r="AP120" s="135">
        <v>14.66</v>
      </c>
      <c r="AQ120" s="51">
        <v>12.92</v>
      </c>
      <c r="AR120" s="51">
        <v>12.75</v>
      </c>
      <c r="AS120" s="51">
        <v>12.81</v>
      </c>
      <c r="AT120" s="51">
        <v>12.12</v>
      </c>
      <c r="AU120" s="51">
        <v>12.66</v>
      </c>
      <c r="AV120" s="51">
        <v>20.75</v>
      </c>
      <c r="AW120" s="51">
        <v>13.63</v>
      </c>
      <c r="AX120" s="51">
        <v>14.19</v>
      </c>
      <c r="AY120" s="51">
        <v>13.94</v>
      </c>
      <c r="AZ120" s="51">
        <v>14.59</v>
      </c>
      <c r="BA120" s="51">
        <v>14.95</v>
      </c>
      <c r="BB120" s="51">
        <v>20.75</v>
      </c>
      <c r="BC120" s="51">
        <v>17.309999999999999</v>
      </c>
      <c r="BD120" s="51">
        <v>13.25</v>
      </c>
      <c r="BE120" s="51">
        <v>12.37</v>
      </c>
      <c r="BF120" s="51">
        <v>12.78</v>
      </c>
      <c r="BG120" s="51">
        <v>12.34</v>
      </c>
      <c r="BH120" s="51">
        <v>21.3</v>
      </c>
      <c r="BI120" s="51">
        <v>12.53</v>
      </c>
      <c r="BJ120" s="51">
        <v>12.88</v>
      </c>
      <c r="BK120" s="51">
        <v>12.26</v>
      </c>
      <c r="BL120" s="51">
        <v>15.7</v>
      </c>
      <c r="BM120" s="51"/>
      <c r="BN120" s="9"/>
      <c r="BO120" s="62">
        <v>10.029999999999999</v>
      </c>
      <c r="BP120" s="62">
        <v>27.57</v>
      </c>
      <c r="BQ120" s="62">
        <f t="shared" si="3"/>
        <v>18.8</v>
      </c>
      <c r="BR120" s="64" t="str">
        <f t="shared" si="4"/>
        <v>YES</v>
      </c>
      <c r="BS120" s="9" t="e">
        <f t="shared" si="5"/>
        <v>#N/A</v>
      </c>
    </row>
    <row r="121" spans="1:71" x14ac:dyDescent="0.25">
      <c r="A121">
        <v>117</v>
      </c>
      <c r="B121" s="52" t="s">
        <v>1601</v>
      </c>
      <c r="C121" s="48" t="s">
        <v>1601</v>
      </c>
      <c r="D121" s="80">
        <v>137.97999999999999</v>
      </c>
      <c r="E121" s="98" t="s">
        <v>2186</v>
      </c>
      <c r="F121" s="84" t="s">
        <v>17</v>
      </c>
      <c r="G121" s="84">
        <v>105515018</v>
      </c>
      <c r="H121" s="87">
        <v>4089316</v>
      </c>
      <c r="I121" s="196">
        <v>4089316</v>
      </c>
      <c r="J121" s="87">
        <v>4089316</v>
      </c>
      <c r="K121" s="47" t="s">
        <v>16</v>
      </c>
      <c r="L121" s="47" t="s">
        <v>1600</v>
      </c>
      <c r="M121" s="38"/>
      <c r="N121" s="38"/>
      <c r="O121" s="50">
        <v>108.75</v>
      </c>
      <c r="P121" s="50">
        <v>136.25</v>
      </c>
      <c r="Q121" s="50">
        <v>234.53</v>
      </c>
      <c r="R121" s="50">
        <v>310.62</v>
      </c>
      <c r="S121" s="50">
        <v>223.79</v>
      </c>
      <c r="T121" s="50">
        <v>143.02000000000001</v>
      </c>
      <c r="U121" s="50">
        <v>278.33</v>
      </c>
      <c r="V121" s="51">
        <v>218.52</v>
      </c>
      <c r="W121" s="51">
        <v>450.42</v>
      </c>
      <c r="X121" s="51">
        <v>380.84</v>
      </c>
      <c r="Y121" s="51">
        <v>136.75</v>
      </c>
      <c r="Z121" s="51">
        <v>343.81</v>
      </c>
      <c r="AA121" s="51">
        <v>725.39</v>
      </c>
      <c r="AB121" s="51">
        <v>856.64</v>
      </c>
      <c r="AC121" s="51">
        <v>483.37</v>
      </c>
      <c r="AD121" s="51">
        <v>390.91</v>
      </c>
      <c r="AE121" s="51">
        <v>136.75</v>
      </c>
      <c r="AF121" s="51">
        <v>137.97999999999999</v>
      </c>
      <c r="AG121" s="51">
        <v>408.63</v>
      </c>
      <c r="AH121" s="51">
        <v>475.64</v>
      </c>
      <c r="AI121" s="51">
        <v>282.92</v>
      </c>
      <c r="AJ121" s="51">
        <v>100.75</v>
      </c>
      <c r="AK121" s="51">
        <v>84.75</v>
      </c>
      <c r="AL121" s="51">
        <v>76.75</v>
      </c>
      <c r="AM121" s="51">
        <v>140.75</v>
      </c>
      <c r="AN121" s="51">
        <v>160.75</v>
      </c>
      <c r="AO121" s="51">
        <v>759.4</v>
      </c>
      <c r="AP121" s="135">
        <v>92.75</v>
      </c>
      <c r="AQ121" s="51">
        <v>100.75</v>
      </c>
      <c r="AR121" s="51">
        <v>76.75</v>
      </c>
      <c r="AS121" s="51">
        <v>37.99</v>
      </c>
      <c r="AT121" s="51">
        <v>68.75</v>
      </c>
      <c r="AU121" s="51">
        <v>20.75</v>
      </c>
      <c r="AV121" s="51">
        <v>44.41</v>
      </c>
      <c r="AW121" s="51">
        <v>52.75</v>
      </c>
      <c r="AX121" s="51">
        <v>84.75</v>
      </c>
      <c r="AY121" s="51">
        <v>84.75</v>
      </c>
      <c r="AZ121" s="51">
        <v>132.13999999999999</v>
      </c>
      <c r="BA121" s="51">
        <v>82.61</v>
      </c>
      <c r="BB121" s="51">
        <v>52.75</v>
      </c>
      <c r="BC121" s="51">
        <v>52.75</v>
      </c>
      <c r="BD121" s="51">
        <v>55.7</v>
      </c>
      <c r="BE121" s="51">
        <v>35.79</v>
      </c>
      <c r="BF121" s="51">
        <v>8.75</v>
      </c>
      <c r="BG121" s="51">
        <v>8.75</v>
      </c>
      <c r="BH121" s="51">
        <v>42.13</v>
      </c>
      <c r="BI121" s="51">
        <v>34.15</v>
      </c>
      <c r="BJ121" s="51">
        <v>24.75</v>
      </c>
      <c r="BK121" s="51">
        <v>405</v>
      </c>
      <c r="BL121" s="51"/>
      <c r="BM121" s="51"/>
      <c r="BN121" s="9"/>
      <c r="BO121" s="62">
        <v>8.75</v>
      </c>
      <c r="BP121" s="62">
        <v>856.64</v>
      </c>
      <c r="BQ121" s="62">
        <f t="shared" si="3"/>
        <v>432.69499999999999</v>
      </c>
      <c r="BR121" s="64" t="str">
        <f t="shared" si="4"/>
        <v>YES</v>
      </c>
      <c r="BS121" s="9" t="e">
        <f t="shared" si="5"/>
        <v>#N/A</v>
      </c>
    </row>
    <row r="122" spans="1:71" x14ac:dyDescent="0.25">
      <c r="A122">
        <v>118</v>
      </c>
      <c r="B122" s="52" t="s">
        <v>1599</v>
      </c>
      <c r="C122" s="48" t="s">
        <v>1599</v>
      </c>
      <c r="D122" s="80">
        <v>332.72</v>
      </c>
      <c r="E122" s="98"/>
      <c r="F122" s="84" t="s">
        <v>17</v>
      </c>
      <c r="G122" s="84">
        <v>105515018</v>
      </c>
      <c r="H122" s="87"/>
      <c r="I122" s="196"/>
      <c r="J122" s="87">
        <v>0</v>
      </c>
      <c r="K122" s="47" t="s">
        <v>16</v>
      </c>
      <c r="L122" s="47" t="s">
        <v>1598</v>
      </c>
      <c r="M122" s="38"/>
      <c r="N122" s="38"/>
      <c r="O122" s="50">
        <v>327.66000000000003</v>
      </c>
      <c r="P122" s="50">
        <v>324.89</v>
      </c>
      <c r="Q122" s="50">
        <v>337.17</v>
      </c>
      <c r="R122" s="50">
        <v>329.72</v>
      </c>
      <c r="S122" s="50">
        <v>339.16</v>
      </c>
      <c r="T122" s="50">
        <v>336.93</v>
      </c>
      <c r="U122" s="50">
        <v>339.81</v>
      </c>
      <c r="V122" s="51">
        <v>327.97</v>
      </c>
      <c r="W122" s="51">
        <v>332.82</v>
      </c>
      <c r="X122" s="51">
        <v>333.05</v>
      </c>
      <c r="Y122" s="51">
        <v>338.08</v>
      </c>
      <c r="Z122" s="51">
        <v>336.61</v>
      </c>
      <c r="AA122" s="51">
        <v>347.53</v>
      </c>
      <c r="AB122" s="51">
        <v>334.29</v>
      </c>
      <c r="AC122" s="51">
        <v>341.38</v>
      </c>
      <c r="AD122" s="51">
        <v>332.39</v>
      </c>
      <c r="AE122" s="51">
        <v>330.39</v>
      </c>
      <c r="AF122" s="51">
        <v>332.72</v>
      </c>
      <c r="AG122" s="51">
        <v>331.36</v>
      </c>
      <c r="AH122" s="51">
        <v>328.2</v>
      </c>
      <c r="AI122" s="51">
        <v>335.36</v>
      </c>
      <c r="AJ122" s="51">
        <v>334.86</v>
      </c>
      <c r="AK122" s="51">
        <v>344.16</v>
      </c>
      <c r="AL122" s="51">
        <v>342.73</v>
      </c>
      <c r="AM122" s="51">
        <v>331.59</v>
      </c>
      <c r="AN122" s="51">
        <v>342.85</v>
      </c>
      <c r="AO122" s="51">
        <v>357.49</v>
      </c>
      <c r="AP122" s="135">
        <v>342.53</v>
      </c>
      <c r="AQ122" s="51">
        <v>346.87</v>
      </c>
      <c r="AR122" s="51">
        <v>339.47</v>
      </c>
      <c r="AS122" s="51">
        <v>340.89</v>
      </c>
      <c r="AT122" s="51">
        <v>335.04</v>
      </c>
      <c r="AU122" s="51">
        <v>340.77</v>
      </c>
      <c r="AV122" s="51">
        <v>339.97</v>
      </c>
      <c r="AW122" s="51">
        <v>344.79</v>
      </c>
      <c r="AX122" s="51">
        <v>342.93</v>
      </c>
      <c r="AY122" s="51">
        <v>327.94</v>
      </c>
      <c r="AZ122" s="51">
        <v>341.29</v>
      </c>
      <c r="BA122" s="51">
        <v>360.02</v>
      </c>
      <c r="BB122" s="51">
        <v>351.16</v>
      </c>
      <c r="BC122" s="51">
        <v>353.31</v>
      </c>
      <c r="BD122" s="51">
        <v>341.28</v>
      </c>
      <c r="BE122" s="51">
        <v>342.19</v>
      </c>
      <c r="BF122" s="51">
        <v>331.59</v>
      </c>
      <c r="BG122" s="51">
        <v>337.57</v>
      </c>
      <c r="BH122" s="51">
        <v>331.03</v>
      </c>
      <c r="BI122" s="51">
        <v>342.64</v>
      </c>
      <c r="BJ122" s="51">
        <v>343.56</v>
      </c>
      <c r="BK122" s="51">
        <v>334.86</v>
      </c>
      <c r="BL122" s="51">
        <v>337.29</v>
      </c>
      <c r="BM122" s="51"/>
      <c r="BN122" s="9"/>
      <c r="BO122" s="62">
        <v>300.69</v>
      </c>
      <c r="BP122" s="62">
        <v>347.53</v>
      </c>
      <c r="BQ122" s="62">
        <f t="shared" si="3"/>
        <v>324.11</v>
      </c>
      <c r="BR122" s="64" t="str">
        <f t="shared" si="4"/>
        <v>YES</v>
      </c>
      <c r="BS122" s="9" t="e">
        <f t="shared" si="5"/>
        <v>#N/A</v>
      </c>
    </row>
    <row r="123" spans="1:71" x14ac:dyDescent="0.25">
      <c r="A123">
        <v>119</v>
      </c>
      <c r="B123" s="52" t="s">
        <v>1597</v>
      </c>
      <c r="C123" s="48" t="s">
        <v>1597</v>
      </c>
      <c r="D123" s="80">
        <v>630.73</v>
      </c>
      <c r="E123" s="98"/>
      <c r="F123" s="84" t="s">
        <v>17</v>
      </c>
      <c r="G123" s="84">
        <v>105515018</v>
      </c>
      <c r="H123" s="87"/>
      <c r="I123" s="196"/>
      <c r="J123" s="87">
        <v>0</v>
      </c>
      <c r="K123" s="47" t="s">
        <v>16</v>
      </c>
      <c r="L123" s="47" t="s">
        <v>1596</v>
      </c>
      <c r="M123" s="38"/>
      <c r="N123" s="38"/>
      <c r="O123" s="50">
        <v>0</v>
      </c>
      <c r="P123" s="50">
        <v>0</v>
      </c>
      <c r="Q123" s="50">
        <v>0</v>
      </c>
      <c r="R123" s="50">
        <v>0</v>
      </c>
      <c r="S123" s="50">
        <v>0</v>
      </c>
      <c r="T123" s="50">
        <v>0</v>
      </c>
      <c r="U123" s="50">
        <v>644.07000000000005</v>
      </c>
      <c r="V123" s="51">
        <v>625.84</v>
      </c>
      <c r="W123" s="51">
        <v>628.92999999999995</v>
      </c>
      <c r="X123" s="51">
        <v>624.83000000000004</v>
      </c>
      <c r="Y123" s="51">
        <v>629.97</v>
      </c>
      <c r="Z123" s="51">
        <v>623.04</v>
      </c>
      <c r="AA123" s="51">
        <v>637.13</v>
      </c>
      <c r="AB123" s="51">
        <v>618.19000000000005</v>
      </c>
      <c r="AC123" s="51">
        <v>629.67999999999995</v>
      </c>
      <c r="AD123" s="51">
        <v>626.04</v>
      </c>
      <c r="AE123" s="51">
        <v>621.54999999999995</v>
      </c>
      <c r="AF123" s="51">
        <v>630.73</v>
      </c>
      <c r="AG123" s="51">
        <v>629.52</v>
      </c>
      <c r="AH123" s="51">
        <v>626.27</v>
      </c>
      <c r="AI123" s="51">
        <v>633.07000000000005</v>
      </c>
      <c r="AJ123" s="51">
        <v>627.54</v>
      </c>
      <c r="AK123" s="51">
        <v>638.70000000000005</v>
      </c>
      <c r="AL123" s="51">
        <v>631.04999999999995</v>
      </c>
      <c r="AM123" s="51">
        <v>616.37</v>
      </c>
      <c r="AN123" s="51">
        <v>628.94000000000005</v>
      </c>
      <c r="AO123" s="51">
        <v>650.87</v>
      </c>
      <c r="AP123" s="135">
        <v>641.89</v>
      </c>
      <c r="AQ123" s="51">
        <v>646.58000000000004</v>
      </c>
      <c r="AR123" s="51">
        <v>642.12</v>
      </c>
      <c r="AS123" s="51">
        <v>645.92999999999995</v>
      </c>
      <c r="AT123" s="51">
        <v>638.54</v>
      </c>
      <c r="AU123" s="51">
        <v>641.89</v>
      </c>
      <c r="AV123" s="51">
        <v>635.17999999999995</v>
      </c>
      <c r="AW123" s="51">
        <v>639.61</v>
      </c>
      <c r="AX123" s="51">
        <v>631.30999999999995</v>
      </c>
      <c r="AY123" s="51">
        <v>611.62</v>
      </c>
      <c r="AZ123" s="51">
        <v>626.98</v>
      </c>
      <c r="BA123" s="51">
        <v>654.20000000000005</v>
      </c>
      <c r="BB123" s="51">
        <v>655.37</v>
      </c>
      <c r="BC123" s="51">
        <v>656.38</v>
      </c>
      <c r="BD123" s="51">
        <v>645.17999999999995</v>
      </c>
      <c r="BE123" s="51">
        <v>648.16999999999996</v>
      </c>
      <c r="BF123" s="51">
        <v>632.36</v>
      </c>
      <c r="BG123" s="51">
        <v>636.67999999999995</v>
      </c>
      <c r="BH123" s="51">
        <v>621.80999999999995</v>
      </c>
      <c r="BI123" s="51">
        <v>636.52</v>
      </c>
      <c r="BJ123" s="51">
        <v>632.13</v>
      </c>
      <c r="BK123" s="51">
        <v>620.64</v>
      </c>
      <c r="BL123" s="51">
        <v>621.97</v>
      </c>
      <c r="BM123" s="51"/>
      <c r="BN123" s="9"/>
      <c r="BO123" s="62">
        <v>570.67999999999995</v>
      </c>
      <c r="BP123" s="62">
        <v>656.38</v>
      </c>
      <c r="BQ123" s="62">
        <f t="shared" si="3"/>
        <v>613.53</v>
      </c>
      <c r="BR123" s="64" t="str">
        <f t="shared" si="4"/>
        <v>YES</v>
      </c>
      <c r="BS123" s="9" t="e">
        <f t="shared" si="5"/>
        <v>#N/A</v>
      </c>
    </row>
    <row r="124" spans="1:71" x14ac:dyDescent="0.25">
      <c r="A124">
        <v>120</v>
      </c>
      <c r="B124" s="52" t="s">
        <v>1595</v>
      </c>
      <c r="C124" s="48" t="s">
        <v>1595</v>
      </c>
      <c r="D124" s="80">
        <v>881.38</v>
      </c>
      <c r="E124" s="98"/>
      <c r="F124" s="84" t="s">
        <v>17</v>
      </c>
      <c r="G124" s="84">
        <v>105515018</v>
      </c>
      <c r="H124" s="87"/>
      <c r="I124" s="196"/>
      <c r="J124" s="87">
        <v>0</v>
      </c>
      <c r="K124" s="47" t="s">
        <v>16</v>
      </c>
      <c r="L124" s="47" t="s">
        <v>1594</v>
      </c>
      <c r="M124" s="38"/>
      <c r="N124" s="38"/>
      <c r="O124" s="50">
        <v>0</v>
      </c>
      <c r="P124" s="50">
        <v>0</v>
      </c>
      <c r="Q124" s="50">
        <v>0</v>
      </c>
      <c r="R124" s="50">
        <v>0</v>
      </c>
      <c r="S124" s="50">
        <v>0</v>
      </c>
      <c r="T124" s="50">
        <v>0</v>
      </c>
      <c r="U124" s="50">
        <v>904.62</v>
      </c>
      <c r="V124" s="51">
        <v>872.87</v>
      </c>
      <c r="W124" s="51">
        <v>878.25</v>
      </c>
      <c r="X124" s="51">
        <v>871.11</v>
      </c>
      <c r="Y124" s="51">
        <v>880.07</v>
      </c>
      <c r="Z124" s="51">
        <v>867.99</v>
      </c>
      <c r="AA124" s="51">
        <v>892.54</v>
      </c>
      <c r="AB124" s="51">
        <v>859.54</v>
      </c>
      <c r="AC124" s="51">
        <v>879.56</v>
      </c>
      <c r="AD124" s="51">
        <v>873.21</v>
      </c>
      <c r="AE124" s="51">
        <v>865.39</v>
      </c>
      <c r="AF124" s="51">
        <v>881.38</v>
      </c>
      <c r="AG124" s="51">
        <v>879.28</v>
      </c>
      <c r="AH124" s="51">
        <v>873.61</v>
      </c>
      <c r="AI124" s="51">
        <v>885.46</v>
      </c>
      <c r="AJ124" s="51">
        <v>875.82</v>
      </c>
      <c r="AK124" s="51">
        <v>895.27</v>
      </c>
      <c r="AL124" s="51">
        <v>881.95</v>
      </c>
      <c r="AM124" s="51">
        <v>856.37</v>
      </c>
      <c r="AN124" s="51">
        <v>878.26</v>
      </c>
      <c r="AO124" s="51">
        <v>916.48</v>
      </c>
      <c r="AP124" s="135">
        <v>900.83</v>
      </c>
      <c r="AQ124" s="51">
        <v>908.99</v>
      </c>
      <c r="AR124" s="51">
        <v>901.22</v>
      </c>
      <c r="AS124" s="51">
        <v>907.86</v>
      </c>
      <c r="AT124" s="51">
        <v>894.99</v>
      </c>
      <c r="AU124" s="51">
        <v>900.83</v>
      </c>
      <c r="AV124" s="51">
        <v>889.15</v>
      </c>
      <c r="AW124" s="51">
        <v>896.86</v>
      </c>
      <c r="AX124" s="51">
        <v>882.4</v>
      </c>
      <c r="AY124" s="51">
        <v>848.1</v>
      </c>
      <c r="AZ124" s="51">
        <v>874.86</v>
      </c>
      <c r="BA124" s="51">
        <v>922.26</v>
      </c>
      <c r="BB124" s="51">
        <v>924.3</v>
      </c>
      <c r="BC124" s="51">
        <v>926.06</v>
      </c>
      <c r="BD124" s="51">
        <v>906.55</v>
      </c>
      <c r="BE124" s="51">
        <v>911.77</v>
      </c>
      <c r="BF124" s="51">
        <v>884.21</v>
      </c>
      <c r="BG124" s="51">
        <v>891.75</v>
      </c>
      <c r="BH124" s="51">
        <v>865.84</v>
      </c>
      <c r="BI124" s="51">
        <v>891.47</v>
      </c>
      <c r="BJ124" s="51">
        <v>883.81</v>
      </c>
      <c r="BK124" s="51">
        <v>863.8</v>
      </c>
      <c r="BL124" s="51">
        <v>866.12</v>
      </c>
      <c r="BM124" s="51"/>
      <c r="BN124" s="9"/>
      <c r="BO124" s="62">
        <v>787.67</v>
      </c>
      <c r="BP124" s="62">
        <v>926.06</v>
      </c>
      <c r="BQ124" s="62">
        <f t="shared" si="3"/>
        <v>856.86500000000001</v>
      </c>
      <c r="BR124" s="64" t="str">
        <f t="shared" si="4"/>
        <v>YES</v>
      </c>
      <c r="BS124" s="9" t="e">
        <f t="shared" si="5"/>
        <v>#N/A</v>
      </c>
    </row>
    <row r="125" spans="1:71" x14ac:dyDescent="0.25">
      <c r="A125">
        <v>121</v>
      </c>
      <c r="B125" s="52" t="s">
        <v>1593</v>
      </c>
      <c r="C125" s="48" t="s">
        <v>1593</v>
      </c>
      <c r="D125" s="80">
        <v>125.49</v>
      </c>
      <c r="E125" s="98" t="s">
        <v>2186</v>
      </c>
      <c r="F125" s="84" t="s">
        <v>17</v>
      </c>
      <c r="G125" s="84">
        <v>105515018</v>
      </c>
      <c r="H125" s="87">
        <v>4089120</v>
      </c>
      <c r="I125" s="196">
        <v>4089120</v>
      </c>
      <c r="J125" s="87">
        <v>6463141</v>
      </c>
      <c r="K125" s="47" t="s">
        <v>16</v>
      </c>
      <c r="L125" s="47" t="s">
        <v>1592</v>
      </c>
      <c r="M125" s="38"/>
      <c r="N125" s="38"/>
      <c r="O125" s="50">
        <v>233.29</v>
      </c>
      <c r="P125" s="50">
        <v>288.56</v>
      </c>
      <c r="Q125" s="50">
        <v>209.33</v>
      </c>
      <c r="R125" s="50">
        <v>207.93</v>
      </c>
      <c r="S125" s="50">
        <v>134.91</v>
      </c>
      <c r="T125" s="50">
        <v>144.63999999999999</v>
      </c>
      <c r="U125" s="50">
        <v>378.96</v>
      </c>
      <c r="V125" s="51">
        <v>283.17</v>
      </c>
      <c r="W125" s="51">
        <v>315.97000000000003</v>
      </c>
      <c r="X125" s="51">
        <v>223.47</v>
      </c>
      <c r="Y125" s="51">
        <v>158.27000000000001</v>
      </c>
      <c r="Z125" s="51">
        <v>134.52000000000001</v>
      </c>
      <c r="AA125" s="51">
        <v>273.08999999999997</v>
      </c>
      <c r="AB125" s="51">
        <v>242.19</v>
      </c>
      <c r="AC125" s="51">
        <v>289.69</v>
      </c>
      <c r="AD125" s="51">
        <v>215.67</v>
      </c>
      <c r="AE125" s="51">
        <v>171.66</v>
      </c>
      <c r="AF125" s="51">
        <v>125.49</v>
      </c>
      <c r="AG125" s="51">
        <v>199.69</v>
      </c>
      <c r="AH125" s="51">
        <v>106.54</v>
      </c>
      <c r="AI125" s="51">
        <v>169.03</v>
      </c>
      <c r="AJ125" s="51">
        <v>271.98</v>
      </c>
      <c r="AK125" s="51">
        <v>210.62</v>
      </c>
      <c r="AL125" s="51">
        <v>138.31</v>
      </c>
      <c r="AM125" s="51">
        <v>96.04</v>
      </c>
      <c r="AN125" s="51">
        <v>108.01</v>
      </c>
      <c r="AO125" s="51">
        <v>287.64</v>
      </c>
      <c r="AP125" s="135">
        <v>329.21</v>
      </c>
      <c r="AQ125" s="51">
        <v>194.93</v>
      </c>
      <c r="AR125" s="51">
        <v>223.47</v>
      </c>
      <c r="AS125" s="51">
        <v>371.82</v>
      </c>
      <c r="AT125" s="51">
        <v>404.17</v>
      </c>
      <c r="AU125" s="51">
        <v>396.21</v>
      </c>
      <c r="AV125" s="51">
        <v>374.57</v>
      </c>
      <c r="AW125" s="51">
        <v>230.7</v>
      </c>
      <c r="AX125" s="51">
        <v>169.73</v>
      </c>
      <c r="AY125" s="51">
        <v>378.43</v>
      </c>
      <c r="AZ125" s="51">
        <v>617.37</v>
      </c>
      <c r="BA125" s="51">
        <v>375.55</v>
      </c>
      <c r="BB125" s="51">
        <v>219.74</v>
      </c>
      <c r="BC125" s="51">
        <v>234.21</v>
      </c>
      <c r="BD125" s="51">
        <v>335.91</v>
      </c>
      <c r="BE125" s="51">
        <v>357.55</v>
      </c>
      <c r="BF125" s="51">
        <v>486.59</v>
      </c>
      <c r="BG125" s="51">
        <v>496.21</v>
      </c>
      <c r="BH125" s="51">
        <v>377.94</v>
      </c>
      <c r="BI125" s="51">
        <v>300.95</v>
      </c>
      <c r="BJ125" s="51">
        <v>620.86</v>
      </c>
      <c r="BK125" s="51">
        <v>645.01</v>
      </c>
      <c r="BL125" s="51">
        <v>706.89</v>
      </c>
      <c r="BM125" s="51"/>
      <c r="BN125" s="9"/>
      <c r="BO125" s="62">
        <v>96.04</v>
      </c>
      <c r="BP125" s="62">
        <v>520.77</v>
      </c>
      <c r="BQ125" s="62">
        <f t="shared" si="3"/>
        <v>308.40499999999997</v>
      </c>
      <c r="BR125" s="64" t="str">
        <f t="shared" si="4"/>
        <v>NO</v>
      </c>
      <c r="BS125" s="9" t="e">
        <f t="shared" si="5"/>
        <v>#N/A</v>
      </c>
    </row>
    <row r="126" spans="1:71" ht="13.15" customHeight="1" x14ac:dyDescent="0.25">
      <c r="A126">
        <v>122</v>
      </c>
      <c r="B126" s="52" t="s">
        <v>1591</v>
      </c>
      <c r="C126" s="48" t="s">
        <v>1591</v>
      </c>
      <c r="D126" s="80">
        <v>814.47</v>
      </c>
      <c r="E126" s="98" t="s">
        <v>2186</v>
      </c>
      <c r="F126" s="84" t="s">
        <v>17</v>
      </c>
      <c r="G126" s="84">
        <v>105515018</v>
      </c>
      <c r="H126" s="87">
        <v>4247305</v>
      </c>
      <c r="I126" s="196">
        <v>4247305</v>
      </c>
      <c r="J126" s="87">
        <v>4247305</v>
      </c>
      <c r="K126" s="47" t="s">
        <v>16</v>
      </c>
      <c r="L126" s="47" t="s">
        <v>1590</v>
      </c>
      <c r="M126" s="38"/>
      <c r="N126" s="38"/>
      <c r="O126" s="50">
        <v>769.89</v>
      </c>
      <c r="P126" s="50">
        <v>593.95000000000005</v>
      </c>
      <c r="Q126" s="50">
        <v>568.78</v>
      </c>
      <c r="R126" s="50">
        <v>577.26</v>
      </c>
      <c r="S126" s="50">
        <v>778.65</v>
      </c>
      <c r="T126" s="50">
        <v>690.68</v>
      </c>
      <c r="U126" s="50">
        <v>945.35</v>
      </c>
      <c r="V126" s="51">
        <v>910.75</v>
      </c>
      <c r="W126" s="51">
        <v>1098.1400000000001</v>
      </c>
      <c r="X126" s="51">
        <v>780.91</v>
      </c>
      <c r="Y126" s="51">
        <v>654.24</v>
      </c>
      <c r="Z126" s="51">
        <v>554.55999999999995</v>
      </c>
      <c r="AA126" s="51">
        <v>901.36</v>
      </c>
      <c r="AB126" s="51">
        <v>980.32</v>
      </c>
      <c r="AC126" s="51">
        <v>993.88</v>
      </c>
      <c r="AD126" s="51">
        <v>849.48</v>
      </c>
      <c r="AE126" s="51">
        <v>751.87</v>
      </c>
      <c r="AF126" s="51">
        <v>814.47</v>
      </c>
      <c r="AG126" s="51">
        <v>1033</v>
      </c>
      <c r="AH126" s="51">
        <v>1106.82</v>
      </c>
      <c r="AI126" s="51">
        <v>1165.08</v>
      </c>
      <c r="AJ126" s="51">
        <v>1243.3</v>
      </c>
      <c r="AK126" s="51">
        <v>939.86</v>
      </c>
      <c r="AL126" s="51">
        <v>828.44</v>
      </c>
      <c r="AM126" s="51">
        <v>736.98</v>
      </c>
      <c r="AN126" s="51">
        <v>782.91</v>
      </c>
      <c r="AO126" s="51">
        <v>860.37</v>
      </c>
      <c r="AP126" s="135">
        <v>834.61</v>
      </c>
      <c r="AQ126" s="51">
        <v>904.78</v>
      </c>
      <c r="AR126" s="51">
        <v>984.23</v>
      </c>
      <c r="AS126" s="51">
        <v>1292.3800000000001</v>
      </c>
      <c r="AT126" s="51">
        <v>1245.67</v>
      </c>
      <c r="AU126" s="51">
        <v>1327.5</v>
      </c>
      <c r="AV126" s="51">
        <v>1108.67</v>
      </c>
      <c r="AW126" s="51">
        <v>952.13</v>
      </c>
      <c r="AX126" s="51">
        <v>865.49</v>
      </c>
      <c r="AY126" s="51">
        <v>686.46</v>
      </c>
      <c r="AZ126" s="51">
        <v>977.39</v>
      </c>
      <c r="BA126" s="51">
        <v>846.25</v>
      </c>
      <c r="BB126" s="51">
        <v>556.76</v>
      </c>
      <c r="BC126" s="51">
        <v>516.6</v>
      </c>
      <c r="BD126" s="51">
        <v>645.04999999999995</v>
      </c>
      <c r="BE126" s="51">
        <v>769.36</v>
      </c>
      <c r="BF126" s="51">
        <v>911.93</v>
      </c>
      <c r="BG126" s="51">
        <v>669.26</v>
      </c>
      <c r="BH126" s="51">
        <v>575.39</v>
      </c>
      <c r="BI126" s="51">
        <v>436.88</v>
      </c>
      <c r="BJ126" s="51">
        <v>392.56</v>
      </c>
      <c r="BK126" s="51">
        <v>350.53</v>
      </c>
      <c r="BL126" s="51"/>
      <c r="BM126" s="51"/>
      <c r="BN126" s="9"/>
      <c r="BO126" s="62">
        <v>554.55999999999995</v>
      </c>
      <c r="BP126" s="62">
        <v>2585.38</v>
      </c>
      <c r="BQ126" s="62">
        <f t="shared" si="3"/>
        <v>1569.97</v>
      </c>
      <c r="BR126" s="64" t="str">
        <f t="shared" si="4"/>
        <v>NO</v>
      </c>
      <c r="BS126" s="9" t="e">
        <f t="shared" si="5"/>
        <v>#N/A</v>
      </c>
    </row>
    <row r="127" spans="1:71" x14ac:dyDescent="0.25">
      <c r="A127">
        <v>123</v>
      </c>
      <c r="B127" s="52" t="s">
        <v>1589</v>
      </c>
      <c r="C127" s="48" t="s">
        <v>1589</v>
      </c>
      <c r="D127" s="80">
        <v>8.85</v>
      </c>
      <c r="E127" s="98" t="s">
        <v>4988</v>
      </c>
      <c r="F127" s="84" t="s">
        <v>17</v>
      </c>
      <c r="G127" s="84">
        <v>105515018</v>
      </c>
      <c r="H127" s="87">
        <v>4090999</v>
      </c>
      <c r="I127" s="196">
        <v>4090999</v>
      </c>
      <c r="J127" s="87">
        <v>6301725</v>
      </c>
      <c r="K127" s="47" t="s">
        <v>16</v>
      </c>
      <c r="L127" s="47" t="s">
        <v>1588</v>
      </c>
      <c r="M127" s="38"/>
      <c r="N127" s="38"/>
      <c r="O127" s="50">
        <v>9.73</v>
      </c>
      <c r="P127" s="50">
        <v>9.98</v>
      </c>
      <c r="Q127" s="50">
        <v>9.8699999999999992</v>
      </c>
      <c r="R127" s="50">
        <v>12.26</v>
      </c>
      <c r="S127" s="50">
        <v>9.52</v>
      </c>
      <c r="T127" s="50">
        <v>9.5299999999999994</v>
      </c>
      <c r="U127" s="50">
        <v>8.75</v>
      </c>
      <c r="V127" s="51">
        <v>8.75</v>
      </c>
      <c r="W127" s="51">
        <v>8.75</v>
      </c>
      <c r="X127" s="51">
        <v>8.75</v>
      </c>
      <c r="Y127" s="51">
        <v>10.08</v>
      </c>
      <c r="Z127" s="51">
        <v>10.42</v>
      </c>
      <c r="AA127" s="51">
        <v>8.75</v>
      </c>
      <c r="AB127" s="51">
        <v>9.1999999999999993</v>
      </c>
      <c r="AC127" s="51">
        <v>8.75</v>
      </c>
      <c r="AD127" s="51">
        <v>10.73</v>
      </c>
      <c r="AE127" s="51">
        <v>9.4</v>
      </c>
      <c r="AF127" s="51">
        <v>8.85</v>
      </c>
      <c r="AG127" s="51">
        <v>8.85</v>
      </c>
      <c r="AH127" s="51">
        <v>11.59</v>
      </c>
      <c r="AI127" s="51">
        <v>13.2</v>
      </c>
      <c r="AJ127" s="51">
        <v>14.07</v>
      </c>
      <c r="AK127" s="51">
        <v>8.75</v>
      </c>
      <c r="AL127" s="51">
        <v>9.99</v>
      </c>
      <c r="AM127" s="51">
        <v>10.119999999999999</v>
      </c>
      <c r="AN127" s="51">
        <v>9.98</v>
      </c>
      <c r="AO127" s="51">
        <v>12.36</v>
      </c>
      <c r="AP127" s="135">
        <v>8.85</v>
      </c>
      <c r="AQ127" s="51">
        <v>10.28</v>
      </c>
      <c r="AR127" s="51">
        <v>10.66</v>
      </c>
      <c r="AS127" s="51">
        <v>9.57</v>
      </c>
      <c r="AT127" s="51">
        <v>9.5500000000000007</v>
      </c>
      <c r="AU127" s="51">
        <v>9.35</v>
      </c>
      <c r="AV127" s="51">
        <v>9.83</v>
      </c>
      <c r="AW127" s="51">
        <v>13.74</v>
      </c>
      <c r="AX127" s="51">
        <v>10.119999999999999</v>
      </c>
      <c r="AY127" s="51">
        <v>13.94</v>
      </c>
      <c r="AZ127" s="51">
        <v>9.32</v>
      </c>
      <c r="BA127" s="51">
        <v>9.9</v>
      </c>
      <c r="BB127" s="51">
        <v>11.28</v>
      </c>
      <c r="BC127" s="51">
        <v>10.44</v>
      </c>
      <c r="BD127" s="51">
        <v>11.92</v>
      </c>
      <c r="BE127" s="51">
        <v>13.08</v>
      </c>
      <c r="BF127" s="51">
        <v>11.99</v>
      </c>
      <c r="BG127" s="51">
        <v>11.44</v>
      </c>
      <c r="BH127" s="51">
        <v>18.350000000000001</v>
      </c>
      <c r="BI127" s="51">
        <v>9.06</v>
      </c>
      <c r="BJ127" s="51">
        <v>10.23</v>
      </c>
      <c r="BK127" s="51">
        <v>10.45</v>
      </c>
      <c r="BL127" s="51">
        <v>11.03</v>
      </c>
      <c r="BM127" s="51"/>
      <c r="BN127" s="9"/>
      <c r="BO127" s="62">
        <v>8.25</v>
      </c>
      <c r="BP127" s="62">
        <v>33.799999999999997</v>
      </c>
      <c r="BQ127" s="62">
        <f t="shared" si="3"/>
        <v>21.024999999999999</v>
      </c>
      <c r="BR127" s="64" t="str">
        <f t="shared" si="4"/>
        <v>YES</v>
      </c>
      <c r="BS127" s="9" t="e">
        <f t="shared" si="5"/>
        <v>#N/A</v>
      </c>
    </row>
    <row r="128" spans="1:71" x14ac:dyDescent="0.25">
      <c r="A128">
        <v>124</v>
      </c>
      <c r="B128" s="52" t="s">
        <v>1587</v>
      </c>
      <c r="C128" s="48" t="s">
        <v>1587</v>
      </c>
      <c r="D128" s="80">
        <v>206.54</v>
      </c>
      <c r="E128" s="98" t="s">
        <v>4988</v>
      </c>
      <c r="F128" s="84" t="s">
        <v>17</v>
      </c>
      <c r="G128" s="84">
        <v>105515018</v>
      </c>
      <c r="H128" s="87">
        <v>4027036</v>
      </c>
      <c r="I128" s="196">
        <v>4027036</v>
      </c>
      <c r="J128" s="87">
        <v>6301680</v>
      </c>
      <c r="K128" s="47" t="s">
        <v>16</v>
      </c>
      <c r="L128" s="47" t="s">
        <v>1586</v>
      </c>
      <c r="M128" s="38"/>
      <c r="N128" s="38"/>
      <c r="O128" s="50">
        <v>97.85</v>
      </c>
      <c r="P128" s="50">
        <v>114.23</v>
      </c>
      <c r="Q128" s="50">
        <v>68.45</v>
      </c>
      <c r="R128" s="50">
        <v>83.18</v>
      </c>
      <c r="S128" s="50">
        <v>60.42</v>
      </c>
      <c r="T128" s="50">
        <v>58.76</v>
      </c>
      <c r="U128" s="50">
        <v>99.39</v>
      </c>
      <c r="V128" s="51">
        <v>169.68</v>
      </c>
      <c r="W128" s="51">
        <v>197.8</v>
      </c>
      <c r="X128" s="51">
        <v>58.77</v>
      </c>
      <c r="Y128" s="51">
        <v>59.71</v>
      </c>
      <c r="Z128" s="51">
        <v>90.88</v>
      </c>
      <c r="AA128" s="51">
        <v>133.31</v>
      </c>
      <c r="AB128" s="51">
        <v>88.79</v>
      </c>
      <c r="AC128" s="51">
        <v>110.88</v>
      </c>
      <c r="AD128" s="51">
        <v>163.47999999999999</v>
      </c>
      <c r="AE128" s="51">
        <v>155.08000000000001</v>
      </c>
      <c r="AF128" s="51">
        <v>206.54</v>
      </c>
      <c r="AG128" s="51">
        <v>130.21</v>
      </c>
      <c r="AH128" s="51">
        <v>117.85</v>
      </c>
      <c r="AI128" s="51">
        <v>90.52</v>
      </c>
      <c r="AJ128" s="51">
        <v>107.72</v>
      </c>
      <c r="AK128" s="51">
        <v>122.27</v>
      </c>
      <c r="AL128" s="51">
        <v>96.17</v>
      </c>
      <c r="AM128" s="51">
        <v>70.790000000000006</v>
      </c>
      <c r="AN128" s="51">
        <v>73.16</v>
      </c>
      <c r="AO128" s="51">
        <v>132.76</v>
      </c>
      <c r="AP128" s="135">
        <v>112.7</v>
      </c>
      <c r="AQ128" s="51">
        <v>61.35</v>
      </c>
      <c r="AR128" s="51">
        <v>33.85</v>
      </c>
      <c r="AS128" s="51">
        <v>145.97999999999999</v>
      </c>
      <c r="AT128" s="51">
        <v>161.53</v>
      </c>
      <c r="AU128" s="51">
        <v>132.46</v>
      </c>
      <c r="AV128" s="51">
        <v>100.25</v>
      </c>
      <c r="AW128" s="51">
        <v>93.38</v>
      </c>
      <c r="AX128" s="51">
        <v>64.260000000000005</v>
      </c>
      <c r="AY128" s="51">
        <v>112.02</v>
      </c>
      <c r="AZ128" s="51">
        <v>184.57</v>
      </c>
      <c r="BA128" s="51">
        <v>130.59</v>
      </c>
      <c r="BB128" s="51">
        <v>126.01</v>
      </c>
      <c r="BC128" s="51">
        <v>142.66999999999999</v>
      </c>
      <c r="BD128" s="51">
        <v>127.4</v>
      </c>
      <c r="BE128" s="51">
        <v>95.77</v>
      </c>
      <c r="BF128" s="51">
        <v>143.97</v>
      </c>
      <c r="BG128" s="51">
        <v>85.89</v>
      </c>
      <c r="BH128" s="51">
        <v>103.62</v>
      </c>
      <c r="BI128" s="51">
        <v>128.6</v>
      </c>
      <c r="BJ128" s="51">
        <v>334.31</v>
      </c>
      <c r="BK128" s="51">
        <v>113.25</v>
      </c>
      <c r="BL128" s="51">
        <v>159.44</v>
      </c>
      <c r="BM128" s="51"/>
      <c r="BN128" s="9"/>
      <c r="BO128" s="62">
        <v>36.15</v>
      </c>
      <c r="BP128" s="62">
        <v>241.87</v>
      </c>
      <c r="BQ128" s="62">
        <f t="shared" si="3"/>
        <v>139.01</v>
      </c>
      <c r="BR128" s="64" t="str">
        <f t="shared" si="4"/>
        <v>YES</v>
      </c>
      <c r="BS128" s="9" t="e">
        <f t="shared" si="5"/>
        <v>#N/A</v>
      </c>
    </row>
    <row r="129" spans="1:71" x14ac:dyDescent="0.25">
      <c r="A129">
        <v>125</v>
      </c>
      <c r="B129" s="52" t="s">
        <v>1585</v>
      </c>
      <c r="C129" s="48" t="s">
        <v>1585</v>
      </c>
      <c r="D129" s="80">
        <v>1895.03</v>
      </c>
      <c r="E129" s="98" t="s">
        <v>2186</v>
      </c>
      <c r="F129" s="84" t="s">
        <v>17</v>
      </c>
      <c r="G129" s="84">
        <v>105515018</v>
      </c>
      <c r="H129" s="87">
        <v>4247141</v>
      </c>
      <c r="I129" s="196">
        <v>4247141</v>
      </c>
      <c r="J129" s="87">
        <v>6463146</v>
      </c>
      <c r="K129" s="47" t="s">
        <v>16</v>
      </c>
      <c r="L129" s="47" t="s">
        <v>1584</v>
      </c>
      <c r="M129" s="38"/>
      <c r="N129" s="38"/>
      <c r="O129" s="50">
        <v>1399.48</v>
      </c>
      <c r="P129" s="50">
        <v>1376.01</v>
      </c>
      <c r="Q129" s="50">
        <v>1209.32</v>
      </c>
      <c r="R129" s="50">
        <v>1404.49</v>
      </c>
      <c r="S129" s="50">
        <v>1839.28</v>
      </c>
      <c r="T129" s="50">
        <v>2087.17</v>
      </c>
      <c r="U129" s="50">
        <v>3129.85</v>
      </c>
      <c r="V129" s="51">
        <v>2978.49</v>
      </c>
      <c r="W129" s="51">
        <v>3581.89</v>
      </c>
      <c r="X129" s="51">
        <v>2871.33</v>
      </c>
      <c r="Y129" s="51">
        <v>2185.2399999999998</v>
      </c>
      <c r="Z129" s="51">
        <v>1781.8</v>
      </c>
      <c r="AA129" s="51">
        <v>2018.04</v>
      </c>
      <c r="AB129" s="51">
        <v>1572.99</v>
      </c>
      <c r="AC129" s="51">
        <v>1642.5</v>
      </c>
      <c r="AD129" s="51">
        <v>1899</v>
      </c>
      <c r="AE129" s="51">
        <v>1881.07</v>
      </c>
      <c r="AF129" s="51">
        <v>1895.03</v>
      </c>
      <c r="AG129" s="51">
        <v>2608.7399999999998</v>
      </c>
      <c r="AH129" s="51">
        <v>2515.77</v>
      </c>
      <c r="AI129" s="51">
        <v>2471.86</v>
      </c>
      <c r="AJ129" s="51">
        <v>2919.96</v>
      </c>
      <c r="AK129" s="51">
        <v>1994.88</v>
      </c>
      <c r="AL129" s="51">
        <v>1756.68</v>
      </c>
      <c r="AM129" s="51">
        <v>1396.58</v>
      </c>
      <c r="AN129" s="51">
        <v>1563.15</v>
      </c>
      <c r="AO129" s="51">
        <v>1559.48</v>
      </c>
      <c r="AP129" s="135">
        <v>1624.4</v>
      </c>
      <c r="AQ129" s="51">
        <v>1826.82</v>
      </c>
      <c r="AR129" s="51">
        <v>1989.22</v>
      </c>
      <c r="AS129" s="51">
        <v>2800.69</v>
      </c>
      <c r="AT129" s="51">
        <v>2917.63</v>
      </c>
      <c r="AU129" s="51">
        <v>2835.07</v>
      </c>
      <c r="AV129" s="51">
        <v>2534.79</v>
      </c>
      <c r="AW129" s="51">
        <v>1849.51</v>
      </c>
      <c r="AX129" s="51">
        <v>1643.51</v>
      </c>
      <c r="AY129" s="51">
        <v>1193.01</v>
      </c>
      <c r="AZ129" s="51">
        <v>1360.93</v>
      </c>
      <c r="BA129" s="51">
        <v>1375.42</v>
      </c>
      <c r="BB129" s="51">
        <v>1586.99</v>
      </c>
      <c r="BC129" s="51">
        <v>1591.64</v>
      </c>
      <c r="BD129" s="51">
        <v>2000.36</v>
      </c>
      <c r="BE129" s="51">
        <v>2538.13</v>
      </c>
      <c r="BF129" s="51">
        <v>2316.2199999999998</v>
      </c>
      <c r="BG129" s="51">
        <v>2395.61</v>
      </c>
      <c r="BH129" s="51">
        <v>2152.7800000000002</v>
      </c>
      <c r="BI129" s="51">
        <v>1528.18</v>
      </c>
      <c r="BJ129" s="51">
        <v>1256.02</v>
      </c>
      <c r="BK129" s="51">
        <v>1112.99</v>
      </c>
      <c r="BL129" s="51">
        <v>1247.0899999999999</v>
      </c>
      <c r="BM129" s="51"/>
      <c r="BN129" s="9"/>
      <c r="BO129" s="62">
        <v>837.72</v>
      </c>
      <c r="BP129" s="62">
        <v>3581.89</v>
      </c>
      <c r="BQ129" s="62">
        <f t="shared" si="3"/>
        <v>2209.8049999999998</v>
      </c>
      <c r="BR129" s="64" t="str">
        <f t="shared" si="4"/>
        <v>YES</v>
      </c>
      <c r="BS129" s="9" t="e">
        <f t="shared" si="5"/>
        <v>#N/A</v>
      </c>
    </row>
    <row r="130" spans="1:71" x14ac:dyDescent="0.25">
      <c r="A130">
        <v>126</v>
      </c>
      <c r="B130" s="52" t="s">
        <v>1583</v>
      </c>
      <c r="C130" s="48" t="s">
        <v>1583</v>
      </c>
      <c r="D130" s="80">
        <v>31.27</v>
      </c>
      <c r="E130" s="98" t="s">
        <v>4988</v>
      </c>
      <c r="F130" s="84" t="s">
        <v>17</v>
      </c>
      <c r="G130" s="84">
        <v>105515018</v>
      </c>
      <c r="H130" s="87">
        <v>4060509</v>
      </c>
      <c r="I130" s="196">
        <v>4060509</v>
      </c>
      <c r="J130" s="87">
        <v>6302538</v>
      </c>
      <c r="K130" s="47" t="s">
        <v>16</v>
      </c>
      <c r="L130" s="47" t="s">
        <v>1582</v>
      </c>
      <c r="M130" s="38"/>
      <c r="N130" s="38"/>
      <c r="O130" s="50">
        <v>49.68</v>
      </c>
      <c r="P130" s="50">
        <v>29.31</v>
      </c>
      <c r="Q130" s="50">
        <v>40.840000000000003</v>
      </c>
      <c r="R130" s="50">
        <v>40.880000000000003</v>
      </c>
      <c r="S130" s="50">
        <v>38.21</v>
      </c>
      <c r="T130" s="50">
        <v>31.46</v>
      </c>
      <c r="U130" s="50">
        <v>32.81</v>
      </c>
      <c r="V130" s="51">
        <v>30.14</v>
      </c>
      <c r="W130" s="51">
        <v>33.85</v>
      </c>
      <c r="X130" s="51">
        <v>32.4</v>
      </c>
      <c r="Y130" s="51">
        <v>34.61</v>
      </c>
      <c r="Z130" s="51">
        <v>34.590000000000003</v>
      </c>
      <c r="AA130" s="51">
        <v>43.77</v>
      </c>
      <c r="AB130" s="51">
        <v>35.64</v>
      </c>
      <c r="AC130" s="51">
        <v>37.96</v>
      </c>
      <c r="AD130" s="51">
        <v>32.44</v>
      </c>
      <c r="AE130" s="51">
        <v>32.93</v>
      </c>
      <c r="AF130" s="51">
        <v>31.27</v>
      </c>
      <c r="AG130" s="51">
        <v>31.66</v>
      </c>
      <c r="AH130" s="51">
        <v>30</v>
      </c>
      <c r="AI130" s="51">
        <v>30.57</v>
      </c>
      <c r="AJ130" s="51">
        <v>34.909999999999997</v>
      </c>
      <c r="AK130" s="51">
        <v>33.119999999999997</v>
      </c>
      <c r="AL130" s="51">
        <v>36.47</v>
      </c>
      <c r="AM130" s="51">
        <v>34.25</v>
      </c>
      <c r="AN130" s="51">
        <v>36.56</v>
      </c>
      <c r="AO130" s="51">
        <v>33.58</v>
      </c>
      <c r="AP130" s="135">
        <v>32.119999999999997</v>
      </c>
      <c r="AQ130" s="51">
        <v>30.72</v>
      </c>
      <c r="AR130" s="51">
        <v>28.51</v>
      </c>
      <c r="AS130" s="51">
        <v>25.3</v>
      </c>
      <c r="AT130" s="51">
        <v>28.4</v>
      </c>
      <c r="AU130" s="51">
        <v>30.51</v>
      </c>
      <c r="AV130" s="51">
        <v>31.84</v>
      </c>
      <c r="AW130" s="51">
        <v>31.56</v>
      </c>
      <c r="AX130" s="51">
        <v>35.520000000000003</v>
      </c>
      <c r="AY130" s="51">
        <v>31.6</v>
      </c>
      <c r="AZ130" s="51">
        <v>35.450000000000003</v>
      </c>
      <c r="BA130" s="51">
        <v>32.82</v>
      </c>
      <c r="BB130" s="51">
        <v>31.94</v>
      </c>
      <c r="BC130" s="51">
        <v>30.32</v>
      </c>
      <c r="BD130" s="51">
        <v>30.94</v>
      </c>
      <c r="BE130" s="51">
        <v>28.05</v>
      </c>
      <c r="BF130" s="51">
        <v>28.81</v>
      </c>
      <c r="BG130" s="51">
        <v>27.78</v>
      </c>
      <c r="BH130" s="51">
        <v>28.72</v>
      </c>
      <c r="BI130" s="51">
        <v>30.27</v>
      </c>
      <c r="BJ130" s="51">
        <v>35.090000000000003</v>
      </c>
      <c r="BK130" s="51">
        <v>30.26</v>
      </c>
      <c r="BL130" s="51">
        <v>34.83</v>
      </c>
      <c r="BM130" s="51"/>
      <c r="BN130" s="9"/>
      <c r="BO130" s="62">
        <v>15.02</v>
      </c>
      <c r="BP130" s="62">
        <v>49.68</v>
      </c>
      <c r="BQ130" s="62">
        <f t="shared" si="3"/>
        <v>32.35</v>
      </c>
      <c r="BR130" s="64" t="str">
        <f t="shared" si="4"/>
        <v>YES</v>
      </c>
      <c r="BS130" s="9" t="e">
        <f t="shared" si="5"/>
        <v>#N/A</v>
      </c>
    </row>
    <row r="131" spans="1:71" x14ac:dyDescent="0.25">
      <c r="A131">
        <v>127</v>
      </c>
      <c r="B131" s="52" t="s">
        <v>1581</v>
      </c>
      <c r="C131" s="48" t="s">
        <v>1581</v>
      </c>
      <c r="D131" s="80">
        <v>8.75</v>
      </c>
      <c r="E131" s="98" t="s">
        <v>2186</v>
      </c>
      <c r="F131" s="84" t="s">
        <v>17</v>
      </c>
      <c r="G131" s="84">
        <v>105515018</v>
      </c>
      <c r="H131" s="87">
        <v>4008945</v>
      </c>
      <c r="I131" s="196">
        <v>4008945</v>
      </c>
      <c r="J131" s="87">
        <v>6533872</v>
      </c>
      <c r="K131" s="47" t="s">
        <v>16</v>
      </c>
      <c r="L131" s="47" t="s">
        <v>1580</v>
      </c>
      <c r="M131" s="38"/>
      <c r="N131" s="38"/>
      <c r="O131" s="50">
        <v>8.75</v>
      </c>
      <c r="P131" s="50">
        <v>13.58</v>
      </c>
      <c r="Q131" s="50">
        <v>15.93</v>
      </c>
      <c r="R131" s="50">
        <v>8.75</v>
      </c>
      <c r="S131" s="50">
        <v>8.75</v>
      </c>
      <c r="T131" s="50">
        <v>8.75</v>
      </c>
      <c r="U131" s="50">
        <v>25.64</v>
      </c>
      <c r="V131" s="51">
        <v>8.75</v>
      </c>
      <c r="W131" s="51">
        <v>8.75</v>
      </c>
      <c r="X131" s="51">
        <v>33.520000000000003</v>
      </c>
      <c r="Y131" s="51">
        <v>8.75</v>
      </c>
      <c r="Z131" s="51">
        <v>8.75</v>
      </c>
      <c r="AA131" s="51">
        <v>8.75</v>
      </c>
      <c r="AB131" s="51">
        <v>8.75</v>
      </c>
      <c r="AC131" s="51">
        <v>8.75</v>
      </c>
      <c r="AD131" s="51">
        <v>8.75</v>
      </c>
      <c r="AE131" s="51">
        <v>8.75</v>
      </c>
      <c r="AF131" s="51">
        <v>8.75</v>
      </c>
      <c r="AG131" s="51">
        <v>8.75</v>
      </c>
      <c r="AH131" s="51">
        <v>8.75</v>
      </c>
      <c r="AI131" s="51">
        <v>8.75</v>
      </c>
      <c r="AJ131" s="51">
        <v>40.61</v>
      </c>
      <c r="AK131" s="51">
        <v>86.65</v>
      </c>
      <c r="AL131" s="51">
        <v>8.75</v>
      </c>
      <c r="AM131" s="51">
        <v>8.75</v>
      </c>
      <c r="AN131" s="51">
        <v>8.75</v>
      </c>
      <c r="AO131" s="51">
        <v>8.75</v>
      </c>
      <c r="AP131" s="135">
        <v>18.68</v>
      </c>
      <c r="AQ131" s="51">
        <v>8.75</v>
      </c>
      <c r="AR131" s="51">
        <v>68.77</v>
      </c>
      <c r="AS131" s="51">
        <v>78.650000000000006</v>
      </c>
      <c r="AT131" s="51">
        <v>68</v>
      </c>
      <c r="AU131" s="51">
        <v>167.53</v>
      </c>
      <c r="AV131" s="51">
        <v>78.31</v>
      </c>
      <c r="AW131" s="51">
        <v>8.75</v>
      </c>
      <c r="AX131" s="51">
        <v>8.75</v>
      </c>
      <c r="AY131" s="51">
        <v>8.75</v>
      </c>
      <c r="AZ131" s="51">
        <v>8.75</v>
      </c>
      <c r="BA131" s="51">
        <v>8.75</v>
      </c>
      <c r="BB131" s="51">
        <v>8.75</v>
      </c>
      <c r="BC131" s="51">
        <v>18.8</v>
      </c>
      <c r="BD131" s="51">
        <v>115.38</v>
      </c>
      <c r="BE131" s="51">
        <v>123.81</v>
      </c>
      <c r="BF131" s="51">
        <v>137.94</v>
      </c>
      <c r="BG131" s="51">
        <v>120.41</v>
      </c>
      <c r="BH131" s="51">
        <v>99.6</v>
      </c>
      <c r="BI131" s="51">
        <v>10.94</v>
      </c>
      <c r="BJ131" s="51">
        <v>11.4</v>
      </c>
      <c r="BK131" s="51">
        <v>10.84</v>
      </c>
      <c r="BL131" s="51">
        <v>11.22</v>
      </c>
      <c r="BM131" s="51"/>
      <c r="BN131" s="9"/>
      <c r="BO131" s="62">
        <v>8.25</v>
      </c>
      <c r="BP131" s="62">
        <v>56.8</v>
      </c>
      <c r="BQ131" s="62">
        <f t="shared" si="3"/>
        <v>32.524999999999999</v>
      </c>
      <c r="BR131" s="64" t="str">
        <f t="shared" si="4"/>
        <v>YES</v>
      </c>
      <c r="BS131" s="9" t="e">
        <f t="shared" si="5"/>
        <v>#N/A</v>
      </c>
    </row>
    <row r="132" spans="1:71" x14ac:dyDescent="0.25">
      <c r="A132">
        <v>128</v>
      </c>
      <c r="B132" s="52" t="s">
        <v>1579</v>
      </c>
      <c r="C132" s="48" t="s">
        <v>1579</v>
      </c>
      <c r="D132" s="80">
        <v>726.51</v>
      </c>
      <c r="E132" s="98" t="s">
        <v>2186</v>
      </c>
      <c r="F132" s="84" t="s">
        <v>17</v>
      </c>
      <c r="G132" s="84">
        <v>105515018</v>
      </c>
      <c r="H132" s="87">
        <v>4009300</v>
      </c>
      <c r="I132" s="196">
        <v>4009300</v>
      </c>
      <c r="J132" s="87">
        <v>4009300</v>
      </c>
      <c r="K132" s="47" t="s">
        <v>16</v>
      </c>
      <c r="L132" s="47" t="s">
        <v>1578</v>
      </c>
      <c r="M132" s="38"/>
      <c r="N132" s="38"/>
      <c r="O132" s="50">
        <v>843.49</v>
      </c>
      <c r="P132" s="50">
        <v>873.64</v>
      </c>
      <c r="Q132" s="50">
        <v>898.9</v>
      </c>
      <c r="R132" s="50">
        <v>940.59</v>
      </c>
      <c r="S132" s="50">
        <v>1020.05</v>
      </c>
      <c r="T132" s="50">
        <v>735.74</v>
      </c>
      <c r="U132" s="50">
        <v>1236.43</v>
      </c>
      <c r="V132" s="51">
        <v>1404.65</v>
      </c>
      <c r="W132" s="51">
        <v>1384.43</v>
      </c>
      <c r="X132" s="51">
        <v>1334.27</v>
      </c>
      <c r="Y132" s="51">
        <v>909.37</v>
      </c>
      <c r="Z132" s="51">
        <v>802.88</v>
      </c>
      <c r="AA132" s="51">
        <v>847.18</v>
      </c>
      <c r="AB132" s="51">
        <v>804.6</v>
      </c>
      <c r="AC132" s="51">
        <v>847.02</v>
      </c>
      <c r="AD132" s="51">
        <v>889.16</v>
      </c>
      <c r="AE132" s="51">
        <v>741.53</v>
      </c>
      <c r="AF132" s="51">
        <v>726.51</v>
      </c>
      <c r="AG132" s="51">
        <v>854.91</v>
      </c>
      <c r="AH132" s="51">
        <v>811.87</v>
      </c>
      <c r="AI132" s="51">
        <v>842.37</v>
      </c>
      <c r="AJ132" s="51">
        <v>845.33</v>
      </c>
      <c r="AK132" s="51">
        <v>633.69000000000005</v>
      </c>
      <c r="AL132" s="51">
        <v>543.38</v>
      </c>
      <c r="AM132" s="51">
        <v>351.57</v>
      </c>
      <c r="AN132" s="51">
        <v>449.05</v>
      </c>
      <c r="AO132" s="51">
        <v>551.34</v>
      </c>
      <c r="AP132" s="135">
        <v>496.85</v>
      </c>
      <c r="AQ132" s="51">
        <v>440.73</v>
      </c>
      <c r="AR132" s="51">
        <v>584.07000000000005</v>
      </c>
      <c r="AS132" s="51">
        <v>765.48</v>
      </c>
      <c r="AT132" s="51">
        <v>855.16</v>
      </c>
      <c r="AU132" s="51">
        <v>876.5</v>
      </c>
      <c r="AV132" s="51">
        <v>777.8</v>
      </c>
      <c r="AW132" s="51">
        <v>467.41</v>
      </c>
      <c r="AX132" s="51">
        <v>225.39</v>
      </c>
      <c r="AY132" s="51">
        <v>285.52</v>
      </c>
      <c r="AZ132" s="51">
        <v>579.85</v>
      </c>
      <c r="BA132" s="51">
        <v>490.61</v>
      </c>
      <c r="BB132" s="51">
        <v>455.19</v>
      </c>
      <c r="BC132" s="51">
        <v>456.41</v>
      </c>
      <c r="BD132" s="51">
        <v>585.14</v>
      </c>
      <c r="BE132" s="51">
        <v>769.43</v>
      </c>
      <c r="BF132" s="51">
        <v>782.86</v>
      </c>
      <c r="BG132" s="51">
        <v>717.73</v>
      </c>
      <c r="BH132" s="51">
        <v>557.35</v>
      </c>
      <c r="BI132" s="51">
        <v>458.8</v>
      </c>
      <c r="BJ132" s="51">
        <v>504.84</v>
      </c>
      <c r="BK132" s="51">
        <v>430.13</v>
      </c>
      <c r="BL132" s="51">
        <v>539.88</v>
      </c>
      <c r="BM132" s="51"/>
      <c r="BN132" s="9"/>
      <c r="BO132" s="62">
        <v>351.57</v>
      </c>
      <c r="BP132" s="62">
        <v>1404.65</v>
      </c>
      <c r="BQ132" s="62">
        <f t="shared" si="3"/>
        <v>878.11</v>
      </c>
      <c r="BR132" s="64" t="str">
        <f t="shared" si="4"/>
        <v>YES</v>
      </c>
      <c r="BS132" s="9" t="e">
        <f t="shared" si="5"/>
        <v>#N/A</v>
      </c>
    </row>
    <row r="133" spans="1:71" x14ac:dyDescent="0.25">
      <c r="A133">
        <v>129</v>
      </c>
      <c r="B133" s="52" t="s">
        <v>1577</v>
      </c>
      <c r="C133" s="48" t="s">
        <v>1577</v>
      </c>
      <c r="D133" s="80">
        <v>11.63</v>
      </c>
      <c r="E133" s="98" t="s">
        <v>4988</v>
      </c>
      <c r="F133" s="84" t="s">
        <v>17</v>
      </c>
      <c r="G133" s="84">
        <v>105515018</v>
      </c>
      <c r="H133" s="87">
        <v>4090875</v>
      </c>
      <c r="I133" s="196">
        <v>4090875</v>
      </c>
      <c r="J133" s="87">
        <v>6246724</v>
      </c>
      <c r="K133" s="47" t="s">
        <v>16</v>
      </c>
      <c r="L133" s="47" t="s">
        <v>1576</v>
      </c>
      <c r="M133" s="38"/>
      <c r="N133" s="38"/>
      <c r="O133" s="50">
        <v>12.86</v>
      </c>
      <c r="P133" s="50">
        <v>12.44</v>
      </c>
      <c r="Q133" s="50">
        <v>12.21</v>
      </c>
      <c r="R133" s="50">
        <v>12.64</v>
      </c>
      <c r="S133" s="50">
        <v>12.99</v>
      </c>
      <c r="T133" s="50">
        <v>12.55</v>
      </c>
      <c r="U133" s="50">
        <v>12.52</v>
      </c>
      <c r="V133" s="51">
        <v>12.51</v>
      </c>
      <c r="W133" s="51">
        <v>12.16</v>
      </c>
      <c r="X133" s="51">
        <v>12.3</v>
      </c>
      <c r="Y133" s="51">
        <v>11.98</v>
      </c>
      <c r="Z133" s="51">
        <v>12.1</v>
      </c>
      <c r="AA133" s="51">
        <v>12.84</v>
      </c>
      <c r="AB133" s="51">
        <v>11.59</v>
      </c>
      <c r="AC133" s="51">
        <v>12.38</v>
      </c>
      <c r="AD133" s="51">
        <v>12.53</v>
      </c>
      <c r="AE133" s="51">
        <v>12.47</v>
      </c>
      <c r="AF133" s="51">
        <v>11.63</v>
      </c>
      <c r="AG133" s="51">
        <v>10.46</v>
      </c>
      <c r="AH133" s="51">
        <v>10.35</v>
      </c>
      <c r="AI133" s="51">
        <v>12.14</v>
      </c>
      <c r="AJ133" s="51">
        <v>12.44</v>
      </c>
      <c r="AK133" s="51">
        <v>12.2</v>
      </c>
      <c r="AL133" s="51">
        <v>12.39</v>
      </c>
      <c r="AM133" s="51">
        <v>12.04</v>
      </c>
      <c r="AN133" s="51">
        <v>12.37</v>
      </c>
      <c r="AO133" s="51">
        <v>12.15</v>
      </c>
      <c r="AP133" s="135">
        <v>12.26</v>
      </c>
      <c r="AQ133" s="51">
        <v>12.2</v>
      </c>
      <c r="AR133" s="51">
        <v>12.36</v>
      </c>
      <c r="AS133" s="51">
        <v>12.41</v>
      </c>
      <c r="AT133" s="51">
        <v>12.32</v>
      </c>
      <c r="AU133" s="51">
        <v>12.56</v>
      </c>
      <c r="AV133" s="51">
        <v>12.39</v>
      </c>
      <c r="AW133" s="51">
        <v>12.24</v>
      </c>
      <c r="AX133" s="51">
        <v>12.53</v>
      </c>
      <c r="AY133" s="51">
        <v>11.48</v>
      </c>
      <c r="AZ133" s="51">
        <v>12.39</v>
      </c>
      <c r="BA133" s="51">
        <v>12.32</v>
      </c>
      <c r="BB133" s="51">
        <v>12.33</v>
      </c>
      <c r="BC133" s="51">
        <v>12.46</v>
      </c>
      <c r="BD133" s="51">
        <v>12.54</v>
      </c>
      <c r="BE133" s="51">
        <v>12.57</v>
      </c>
      <c r="BF133" s="51">
        <v>12.3</v>
      </c>
      <c r="BG133" s="51">
        <v>12.25</v>
      </c>
      <c r="BH133" s="51">
        <v>10.46</v>
      </c>
      <c r="BI133" s="51">
        <v>10.25</v>
      </c>
      <c r="BJ133" s="51">
        <v>10.42</v>
      </c>
      <c r="BK133" s="51">
        <v>10.17</v>
      </c>
      <c r="BL133" s="51">
        <v>10.37</v>
      </c>
      <c r="BM133" s="51"/>
      <c r="BN133" s="9"/>
      <c r="BO133" s="62">
        <v>10.58</v>
      </c>
      <c r="BP133" s="62">
        <v>12.99</v>
      </c>
      <c r="BQ133" s="62">
        <f t="shared" ref="BQ133:BQ196" si="6">AVERAGE(BO133:BP133)</f>
        <v>11.785</v>
      </c>
      <c r="BR133" s="64" t="str">
        <f t="shared" ref="BR133:BR196" si="7">IF(AND(INDEX($A$5:$BL$967,MATCH(A133,$A$5:$A$967,0),MATCH($BR$1,$A$4:$BL$4,0))&gt;=BO133,INDEX($A$5:$BL$967,MATCH(A133,$A$5:$A$967,0),MATCH($BR$1,$A$4:$BL$4,0))&lt;=BP133),"YES","NO")</f>
        <v>NO</v>
      </c>
      <c r="BS133" s="9" t="e">
        <f t="shared" ref="BS133:BS196" si="8">IF(INDEX($A$5:$AO$967,MATCH(A133,$A$5:$A$967,0),MATCH($BR$1,$A$4:$AO$4,0))&lt;BO133,"Latest cost is lower than expected",IF(INDEX($A$5:$AO$967,MATCH(A133,$A$5:$A$967,0),MATCH($BR$1,$A$4:$AO$4,0))&gt;BP133,"Latest cost is higher than expected",""))</f>
        <v>#N/A</v>
      </c>
    </row>
    <row r="134" spans="1:71" x14ac:dyDescent="0.25">
      <c r="A134">
        <v>130</v>
      </c>
      <c r="B134" s="52" t="s">
        <v>1575</v>
      </c>
      <c r="C134" s="48" t="s">
        <v>1575</v>
      </c>
      <c r="D134" s="80">
        <v>45.36</v>
      </c>
      <c r="E134" s="98" t="s">
        <v>4988</v>
      </c>
      <c r="F134" s="84" t="s">
        <v>17</v>
      </c>
      <c r="G134" s="84">
        <v>105515018</v>
      </c>
      <c r="H134" s="87">
        <v>4090857</v>
      </c>
      <c r="I134" s="196">
        <v>4090857</v>
      </c>
      <c r="J134" s="87">
        <v>6246725</v>
      </c>
      <c r="K134" s="47" t="s">
        <v>16</v>
      </c>
      <c r="L134" s="47" t="s">
        <v>1574</v>
      </c>
      <c r="M134" s="38"/>
      <c r="N134" s="38"/>
      <c r="O134" s="50">
        <v>23.4</v>
      </c>
      <c r="P134" s="50">
        <v>21.67</v>
      </c>
      <c r="Q134" s="50">
        <v>24.6</v>
      </c>
      <c r="R134" s="50">
        <v>27.82</v>
      </c>
      <c r="S134" s="50">
        <v>34.15</v>
      </c>
      <c r="T134" s="50">
        <v>35.270000000000003</v>
      </c>
      <c r="U134" s="50">
        <v>40.159999999999997</v>
      </c>
      <c r="V134" s="51">
        <v>46.93</v>
      </c>
      <c r="W134" s="51">
        <v>47.7</v>
      </c>
      <c r="X134" s="51">
        <v>41.57</v>
      </c>
      <c r="Y134" s="51">
        <v>43.07</v>
      </c>
      <c r="Z134" s="51">
        <v>35.61</v>
      </c>
      <c r="AA134" s="51">
        <v>24.12</v>
      </c>
      <c r="AB134" s="51">
        <v>21.19</v>
      </c>
      <c r="AC134" s="51">
        <v>24.7</v>
      </c>
      <c r="AD134" s="51">
        <v>37.92</v>
      </c>
      <c r="AE134" s="51">
        <v>35.159999999999997</v>
      </c>
      <c r="AF134" s="51">
        <v>45.36</v>
      </c>
      <c r="AG134" s="51">
        <v>65.349999999999994</v>
      </c>
      <c r="AH134" s="51">
        <v>58.05</v>
      </c>
      <c r="AI134" s="51">
        <v>52.2</v>
      </c>
      <c r="AJ134" s="51">
        <v>53.7</v>
      </c>
      <c r="AK134" s="51">
        <v>38.130000000000003</v>
      </c>
      <c r="AL134" s="51">
        <v>32.74</v>
      </c>
      <c r="AM134" s="51">
        <v>25.66</v>
      </c>
      <c r="AN134" s="51">
        <v>23.41</v>
      </c>
      <c r="AO134" s="51">
        <v>31.43</v>
      </c>
      <c r="AP134" s="135">
        <v>37.54</v>
      </c>
      <c r="AQ134" s="51">
        <v>38.15</v>
      </c>
      <c r="AR134" s="51">
        <v>19.690000000000001</v>
      </c>
      <c r="AS134" s="51">
        <v>32.81</v>
      </c>
      <c r="AT134" s="51">
        <v>24.43</v>
      </c>
      <c r="AU134" s="51">
        <v>29.62</v>
      </c>
      <c r="AV134" s="51">
        <v>32.229999999999997</v>
      </c>
      <c r="AW134" s="51">
        <v>25.89</v>
      </c>
      <c r="AX134" s="51">
        <v>27.67</v>
      </c>
      <c r="AY134" s="51">
        <v>22.4</v>
      </c>
      <c r="AZ134" s="51">
        <v>30.77</v>
      </c>
      <c r="BA134" s="51">
        <v>25.35</v>
      </c>
      <c r="BB134" s="51">
        <v>30.79</v>
      </c>
      <c r="BC134" s="51">
        <v>30.63</v>
      </c>
      <c r="BD134" s="51">
        <v>29.4</v>
      </c>
      <c r="BE134" s="51">
        <v>36.72</v>
      </c>
      <c r="BF134" s="51">
        <v>25.28</v>
      </c>
      <c r="BG134" s="51">
        <v>30.68</v>
      </c>
      <c r="BH134" s="51">
        <v>25.96</v>
      </c>
      <c r="BI134" s="51">
        <v>34.56</v>
      </c>
      <c r="BJ134" s="51">
        <v>32.840000000000003</v>
      </c>
      <c r="BK134" s="51">
        <v>22.2</v>
      </c>
      <c r="BL134" s="51">
        <v>32.729999999999997</v>
      </c>
      <c r="BM134" s="51"/>
      <c r="BN134" s="9"/>
      <c r="BO134" s="62">
        <v>20.93</v>
      </c>
      <c r="BP134" s="62">
        <v>52.11</v>
      </c>
      <c r="BQ134" s="62">
        <f t="shared" si="6"/>
        <v>36.519999999999996</v>
      </c>
      <c r="BR134" s="64" t="str">
        <f t="shared" si="7"/>
        <v>YES</v>
      </c>
      <c r="BS134" s="9" t="e">
        <f t="shared" si="8"/>
        <v>#N/A</v>
      </c>
    </row>
    <row r="135" spans="1:71" x14ac:dyDescent="0.25">
      <c r="A135">
        <v>131</v>
      </c>
      <c r="B135" s="52" t="s">
        <v>1573</v>
      </c>
      <c r="C135" s="48" t="s">
        <v>1573</v>
      </c>
      <c r="D135" s="80">
        <v>30.02</v>
      </c>
      <c r="E135" s="98" t="s">
        <v>4988</v>
      </c>
      <c r="F135" s="84" t="s">
        <v>17</v>
      </c>
      <c r="G135" s="84">
        <v>105515018</v>
      </c>
      <c r="H135" s="87">
        <v>4090705</v>
      </c>
      <c r="I135" s="196">
        <v>4090705</v>
      </c>
      <c r="J135" s="87">
        <v>6246726</v>
      </c>
      <c r="K135" s="47" t="s">
        <v>16</v>
      </c>
      <c r="L135" s="47" t="s">
        <v>1572</v>
      </c>
      <c r="M135" s="38"/>
      <c r="N135" s="38"/>
      <c r="O135" s="50">
        <v>8.75</v>
      </c>
      <c r="P135" s="50">
        <v>8.75</v>
      </c>
      <c r="Q135" s="50">
        <v>8.75</v>
      </c>
      <c r="R135" s="50">
        <v>8.93</v>
      </c>
      <c r="S135" s="50">
        <v>8.75</v>
      </c>
      <c r="T135" s="50">
        <v>8.75</v>
      </c>
      <c r="U135" s="50">
        <v>8.75</v>
      </c>
      <c r="V135" s="51">
        <v>22.83</v>
      </c>
      <c r="W135" s="51">
        <v>29.51</v>
      </c>
      <c r="X135" s="51">
        <v>24.55</v>
      </c>
      <c r="Y135" s="51">
        <v>23.02</v>
      </c>
      <c r="Z135" s="51">
        <v>9.77</v>
      </c>
      <c r="AA135" s="51">
        <v>49.12</v>
      </c>
      <c r="AB135" s="51">
        <v>95.79</v>
      </c>
      <c r="AC135" s="51">
        <v>63.66</v>
      </c>
      <c r="AD135" s="51">
        <v>50.08</v>
      </c>
      <c r="AE135" s="51">
        <v>37.950000000000003</v>
      </c>
      <c r="AF135" s="51">
        <v>30.02</v>
      </c>
      <c r="AG135" s="51">
        <v>35.380000000000003</v>
      </c>
      <c r="AH135" s="51">
        <v>41.61</v>
      </c>
      <c r="AI135" s="51">
        <v>38.200000000000003</v>
      </c>
      <c r="AJ135" s="51">
        <v>38.15</v>
      </c>
      <c r="AK135" s="51">
        <v>30.66</v>
      </c>
      <c r="AL135" s="51">
        <v>40.68</v>
      </c>
      <c r="AM135" s="51">
        <v>84.28</v>
      </c>
      <c r="AN135" s="51">
        <v>81.91</v>
      </c>
      <c r="AO135" s="51">
        <v>47.18</v>
      </c>
      <c r="AP135" s="135">
        <v>17.07</v>
      </c>
      <c r="AQ135" s="51">
        <v>17.09</v>
      </c>
      <c r="AR135" s="51">
        <v>15.08</v>
      </c>
      <c r="AS135" s="51">
        <v>18.809999999999999</v>
      </c>
      <c r="AT135" s="51">
        <v>17.190000000000001</v>
      </c>
      <c r="AU135" s="51">
        <v>17.48</v>
      </c>
      <c r="AV135" s="51">
        <v>17.39</v>
      </c>
      <c r="AW135" s="51">
        <v>17.02</v>
      </c>
      <c r="AX135" s="51">
        <v>17.87</v>
      </c>
      <c r="AY135" s="51">
        <v>16.12</v>
      </c>
      <c r="AZ135" s="51">
        <v>17.66</v>
      </c>
      <c r="BA135" s="51">
        <v>20.100000000000001</v>
      </c>
      <c r="BB135" s="51">
        <v>49.66</v>
      </c>
      <c r="BC135" s="51">
        <v>58.54</v>
      </c>
      <c r="BD135" s="51">
        <v>82.69</v>
      </c>
      <c r="BE135" s="51">
        <v>82.6</v>
      </c>
      <c r="BF135" s="51">
        <v>31.56</v>
      </c>
      <c r="BG135" s="51">
        <v>25.5</v>
      </c>
      <c r="BH135" s="51">
        <v>36.799999999999997</v>
      </c>
      <c r="BI135" s="51">
        <v>33.96</v>
      </c>
      <c r="BJ135" s="51">
        <v>34.01</v>
      </c>
      <c r="BK135" s="51">
        <v>26.56</v>
      </c>
      <c r="BL135" s="51">
        <v>29.87</v>
      </c>
      <c r="BM135" s="51"/>
      <c r="BN135" s="9"/>
      <c r="BO135" s="62">
        <v>8.25</v>
      </c>
      <c r="BP135" s="62">
        <v>95.79</v>
      </c>
      <c r="BQ135" s="62">
        <f t="shared" si="6"/>
        <v>52.02</v>
      </c>
      <c r="BR135" s="64" t="str">
        <f t="shared" si="7"/>
        <v>YES</v>
      </c>
      <c r="BS135" s="9" t="e">
        <f t="shared" si="8"/>
        <v>#N/A</v>
      </c>
    </row>
    <row r="136" spans="1:71" x14ac:dyDescent="0.25">
      <c r="A136">
        <v>132</v>
      </c>
      <c r="B136" s="52" t="s">
        <v>1571</v>
      </c>
      <c r="C136" s="48" t="s">
        <v>1571</v>
      </c>
      <c r="D136" s="80">
        <v>76.39</v>
      </c>
      <c r="E136" s="98" t="s">
        <v>4988</v>
      </c>
      <c r="F136" s="84" t="s">
        <v>17</v>
      </c>
      <c r="G136" s="84">
        <v>105515018</v>
      </c>
      <c r="H136" s="87">
        <v>4091003</v>
      </c>
      <c r="I136" s="196">
        <v>4091003</v>
      </c>
      <c r="J136" s="87">
        <v>6301708</v>
      </c>
      <c r="K136" s="47" t="s">
        <v>16</v>
      </c>
      <c r="L136" s="47" t="s">
        <v>1570</v>
      </c>
      <c r="M136" s="38"/>
      <c r="N136" s="38"/>
      <c r="O136" s="50">
        <v>79.27</v>
      </c>
      <c r="P136" s="50">
        <v>72.34</v>
      </c>
      <c r="Q136" s="50">
        <v>66.69</v>
      </c>
      <c r="R136" s="50">
        <v>78.459999999999994</v>
      </c>
      <c r="S136" s="50">
        <v>94.73</v>
      </c>
      <c r="T136" s="50">
        <v>53.1</v>
      </c>
      <c r="U136" s="50">
        <v>54.87</v>
      </c>
      <c r="V136" s="51">
        <v>81.63</v>
      </c>
      <c r="W136" s="51">
        <v>114.19</v>
      </c>
      <c r="X136" s="51">
        <v>118.45</v>
      </c>
      <c r="Y136" s="51">
        <v>91.86</v>
      </c>
      <c r="Z136" s="51">
        <v>69.56</v>
      </c>
      <c r="AA136" s="51">
        <v>73.34</v>
      </c>
      <c r="AB136" s="51">
        <v>60.34</v>
      </c>
      <c r="AC136" s="51">
        <v>74.05</v>
      </c>
      <c r="AD136" s="51">
        <v>85.83</v>
      </c>
      <c r="AE136" s="51">
        <v>100.49</v>
      </c>
      <c r="AF136" s="51">
        <v>76.39</v>
      </c>
      <c r="AG136" s="51">
        <v>92.4</v>
      </c>
      <c r="AH136" s="51">
        <v>73.08</v>
      </c>
      <c r="AI136" s="51">
        <v>90.16</v>
      </c>
      <c r="AJ136" s="51">
        <v>135</v>
      </c>
      <c r="AK136" s="51">
        <v>89.25</v>
      </c>
      <c r="AL136" s="51">
        <v>79.959999999999994</v>
      </c>
      <c r="AM136" s="51">
        <v>62.12</v>
      </c>
      <c r="AN136" s="51">
        <v>65.62</v>
      </c>
      <c r="AO136" s="51">
        <v>74.760000000000005</v>
      </c>
      <c r="AP136" s="135">
        <v>81.38</v>
      </c>
      <c r="AQ136" s="51">
        <v>90.01</v>
      </c>
      <c r="AR136" s="51">
        <v>95.34</v>
      </c>
      <c r="AS136" s="51">
        <v>131.79</v>
      </c>
      <c r="AT136" s="51">
        <v>127.84</v>
      </c>
      <c r="AU136" s="51">
        <v>137.74</v>
      </c>
      <c r="AV136" s="51">
        <v>125.64</v>
      </c>
      <c r="AW136" s="51">
        <v>83.62</v>
      </c>
      <c r="AX136" s="51">
        <v>80.900000000000006</v>
      </c>
      <c r="AY136" s="51">
        <v>55.42</v>
      </c>
      <c r="AZ136" s="51">
        <v>73.260000000000005</v>
      </c>
      <c r="BA136" s="51">
        <v>61.08</v>
      </c>
      <c r="BB136" s="51">
        <v>71.58</v>
      </c>
      <c r="BC136" s="51">
        <v>80.64</v>
      </c>
      <c r="BD136" s="51">
        <v>103.93</v>
      </c>
      <c r="BE136" s="51">
        <v>137.96</v>
      </c>
      <c r="BF136" s="51">
        <v>128.61000000000001</v>
      </c>
      <c r="BG136" s="51">
        <v>117.54</v>
      </c>
      <c r="BH136" s="51">
        <v>99.71</v>
      </c>
      <c r="BI136" s="51">
        <v>94.4</v>
      </c>
      <c r="BJ136" s="51">
        <v>84.39</v>
      </c>
      <c r="BK136" s="51">
        <v>52.71</v>
      </c>
      <c r="BL136" s="51">
        <v>69.63</v>
      </c>
      <c r="BM136" s="51"/>
      <c r="BN136" s="9"/>
      <c r="BO136" s="62">
        <v>53.1</v>
      </c>
      <c r="BP136" s="62">
        <v>131.79</v>
      </c>
      <c r="BQ136" s="62">
        <f t="shared" si="6"/>
        <v>92.444999999999993</v>
      </c>
      <c r="BR136" s="64" t="str">
        <f t="shared" si="7"/>
        <v>NO</v>
      </c>
      <c r="BS136" s="9" t="e">
        <f t="shared" si="8"/>
        <v>#N/A</v>
      </c>
    </row>
    <row r="137" spans="1:71" x14ac:dyDescent="0.25">
      <c r="A137">
        <v>133</v>
      </c>
      <c r="B137" s="52" t="s">
        <v>1569</v>
      </c>
      <c r="C137" s="48" t="s">
        <v>1569</v>
      </c>
      <c r="D137" s="80">
        <v>104.65</v>
      </c>
      <c r="E137" s="98" t="s">
        <v>4988</v>
      </c>
      <c r="F137" s="84" t="s">
        <v>17</v>
      </c>
      <c r="G137" s="84">
        <v>105515018</v>
      </c>
      <c r="H137" s="87">
        <v>4088371</v>
      </c>
      <c r="I137" s="196">
        <v>4088371</v>
      </c>
      <c r="J137" s="87">
        <v>6301710</v>
      </c>
      <c r="K137" s="47" t="s">
        <v>16</v>
      </c>
      <c r="L137" s="47" t="s">
        <v>1568</v>
      </c>
      <c r="M137" s="38"/>
      <c r="N137" s="38"/>
      <c r="O137" s="50">
        <v>77.180000000000007</v>
      </c>
      <c r="P137" s="50">
        <v>72.930000000000007</v>
      </c>
      <c r="Q137" s="50">
        <v>70.400000000000006</v>
      </c>
      <c r="R137" s="50">
        <v>91.18</v>
      </c>
      <c r="S137" s="50">
        <v>92.82</v>
      </c>
      <c r="T137" s="50">
        <v>87.77</v>
      </c>
      <c r="U137" s="50">
        <v>73.040000000000006</v>
      </c>
      <c r="V137" s="51">
        <v>112.41</v>
      </c>
      <c r="W137" s="51">
        <v>150.26</v>
      </c>
      <c r="X137" s="51">
        <v>142.91</v>
      </c>
      <c r="Y137" s="51">
        <v>101.64</v>
      </c>
      <c r="Z137" s="51">
        <v>71.63</v>
      </c>
      <c r="AA137" s="51">
        <v>77.64</v>
      </c>
      <c r="AB137" s="51">
        <v>61.99</v>
      </c>
      <c r="AC137" s="51">
        <v>71.53</v>
      </c>
      <c r="AD137" s="51">
        <v>93.97</v>
      </c>
      <c r="AE137" s="51">
        <v>90.5</v>
      </c>
      <c r="AF137" s="51">
        <v>104.65</v>
      </c>
      <c r="AG137" s="51">
        <v>156.59</v>
      </c>
      <c r="AH137" s="51">
        <v>115.22</v>
      </c>
      <c r="AI137" s="51">
        <v>160.66999999999999</v>
      </c>
      <c r="AJ137" s="51">
        <v>181.56</v>
      </c>
      <c r="AK137" s="51">
        <v>104.08</v>
      </c>
      <c r="AL137" s="51">
        <v>109.93</v>
      </c>
      <c r="AM137" s="51">
        <v>80.02</v>
      </c>
      <c r="AN137" s="51">
        <v>80.12</v>
      </c>
      <c r="AO137" s="51">
        <v>96.7</v>
      </c>
      <c r="AP137" s="135">
        <v>103.56</v>
      </c>
      <c r="AQ137" s="51">
        <v>121.74</v>
      </c>
      <c r="AR137" s="51">
        <v>133.31</v>
      </c>
      <c r="AS137" s="51">
        <v>161.52000000000001</v>
      </c>
      <c r="AT137" s="51">
        <v>142.96</v>
      </c>
      <c r="AU137" s="51">
        <v>183.37</v>
      </c>
      <c r="AV137" s="51">
        <v>121.52</v>
      </c>
      <c r="AW137" s="51">
        <v>102.26</v>
      </c>
      <c r="AX137" s="51">
        <v>112.25</v>
      </c>
      <c r="AY137" s="51">
        <v>73.540000000000006</v>
      </c>
      <c r="AZ137" s="51">
        <v>94.51</v>
      </c>
      <c r="BA137" s="51">
        <v>78.569999999999993</v>
      </c>
      <c r="BB137" s="51">
        <v>94.16</v>
      </c>
      <c r="BC137" s="51">
        <v>87.58</v>
      </c>
      <c r="BD137" s="51">
        <v>97.51</v>
      </c>
      <c r="BE137" s="51">
        <v>104.01</v>
      </c>
      <c r="BF137" s="51">
        <v>84.65</v>
      </c>
      <c r="BG137" s="51">
        <v>103.8</v>
      </c>
      <c r="BH137" s="51">
        <v>105.8</v>
      </c>
      <c r="BI137" s="51">
        <v>128.05000000000001</v>
      </c>
      <c r="BJ137" s="51">
        <v>104.42</v>
      </c>
      <c r="BK137" s="51">
        <v>66.03</v>
      </c>
      <c r="BL137" s="51">
        <v>82.78</v>
      </c>
      <c r="BM137" s="51"/>
      <c r="BN137" s="9"/>
      <c r="BO137" s="62">
        <v>60.5</v>
      </c>
      <c r="BP137" s="62">
        <v>161.52000000000001</v>
      </c>
      <c r="BQ137" s="62">
        <f t="shared" si="6"/>
        <v>111.01</v>
      </c>
      <c r="BR137" s="64" t="str">
        <f t="shared" si="7"/>
        <v>YES</v>
      </c>
      <c r="BS137" s="9" t="e">
        <f t="shared" si="8"/>
        <v>#N/A</v>
      </c>
    </row>
    <row r="138" spans="1:71" x14ac:dyDescent="0.25">
      <c r="A138">
        <v>134</v>
      </c>
      <c r="B138" s="52" t="s">
        <v>1567</v>
      </c>
      <c r="C138" s="48" t="s">
        <v>1567</v>
      </c>
      <c r="D138" s="80">
        <v>35.39</v>
      </c>
      <c r="E138" s="98" t="s">
        <v>4988</v>
      </c>
      <c r="F138" s="84" t="s">
        <v>17</v>
      </c>
      <c r="G138" s="84">
        <v>105515018</v>
      </c>
      <c r="H138" s="87">
        <v>4090716</v>
      </c>
      <c r="I138" s="196">
        <v>4090716</v>
      </c>
      <c r="J138" s="87">
        <v>6301711</v>
      </c>
      <c r="K138" s="47" t="s">
        <v>16</v>
      </c>
      <c r="L138" s="47" t="s">
        <v>1566</v>
      </c>
      <c r="M138" s="38"/>
      <c r="N138" s="38"/>
      <c r="O138" s="50">
        <v>31.98</v>
      </c>
      <c r="P138" s="50">
        <v>27.12</v>
      </c>
      <c r="Q138" s="50">
        <v>28.52</v>
      </c>
      <c r="R138" s="50">
        <v>34.299999999999997</v>
      </c>
      <c r="S138" s="50">
        <v>47</v>
      </c>
      <c r="T138" s="50">
        <v>42</v>
      </c>
      <c r="U138" s="50">
        <v>51.6</v>
      </c>
      <c r="V138" s="51">
        <v>58.01</v>
      </c>
      <c r="W138" s="51">
        <v>62.1</v>
      </c>
      <c r="X138" s="51">
        <v>54.56</v>
      </c>
      <c r="Y138" s="51">
        <v>44.88</v>
      </c>
      <c r="Z138" s="51">
        <v>33.479999999999997</v>
      </c>
      <c r="AA138" s="51">
        <v>32.1</v>
      </c>
      <c r="AB138" s="51">
        <v>26.04</v>
      </c>
      <c r="AC138" s="51">
        <v>30.81</v>
      </c>
      <c r="AD138" s="51">
        <v>39.99</v>
      </c>
      <c r="AE138" s="51">
        <v>40.26</v>
      </c>
      <c r="AF138" s="51">
        <v>35.39</v>
      </c>
      <c r="AG138" s="51">
        <v>65.150000000000006</v>
      </c>
      <c r="AH138" s="51">
        <v>61.26</v>
      </c>
      <c r="AI138" s="51">
        <v>58.37</v>
      </c>
      <c r="AJ138" s="51">
        <v>60.72</v>
      </c>
      <c r="AK138" s="51">
        <v>43.24</v>
      </c>
      <c r="AL138" s="51">
        <v>38.869999999999997</v>
      </c>
      <c r="AM138" s="51">
        <v>31.61</v>
      </c>
      <c r="AN138" s="51">
        <v>31.61</v>
      </c>
      <c r="AO138" s="51">
        <v>37.81</v>
      </c>
      <c r="AP138" s="135">
        <v>40.44</v>
      </c>
      <c r="AQ138" s="51">
        <v>46.39</v>
      </c>
      <c r="AR138" s="51">
        <v>46.59</v>
      </c>
      <c r="AS138" s="51">
        <v>61.75</v>
      </c>
      <c r="AT138" s="51">
        <v>41.41</v>
      </c>
      <c r="AU138" s="51">
        <v>32.619999999999997</v>
      </c>
      <c r="AV138" s="51">
        <v>33.6</v>
      </c>
      <c r="AW138" s="51">
        <v>30.07</v>
      </c>
      <c r="AX138" s="51">
        <v>40.96</v>
      </c>
      <c r="AY138" s="51">
        <v>28.68</v>
      </c>
      <c r="AZ138" s="51">
        <v>37.28</v>
      </c>
      <c r="BA138" s="51">
        <v>33.119999999999997</v>
      </c>
      <c r="BB138" s="51">
        <v>40.590000000000003</v>
      </c>
      <c r="BC138" s="51">
        <v>43.11</v>
      </c>
      <c r="BD138" s="51">
        <v>53.35</v>
      </c>
      <c r="BE138" s="51">
        <v>65.819999999999993</v>
      </c>
      <c r="BF138" s="51">
        <v>60.68</v>
      </c>
      <c r="BG138" s="51">
        <v>55.8</v>
      </c>
      <c r="BH138" s="51">
        <v>49.84</v>
      </c>
      <c r="BI138" s="51">
        <v>50</v>
      </c>
      <c r="BJ138" s="51">
        <v>38.54</v>
      </c>
      <c r="BK138" s="51">
        <v>27.13</v>
      </c>
      <c r="BL138" s="51">
        <v>33.4</v>
      </c>
      <c r="BM138" s="51"/>
      <c r="BN138" s="9"/>
      <c r="BO138" s="62">
        <v>24.41</v>
      </c>
      <c r="BP138" s="62">
        <v>62.1</v>
      </c>
      <c r="BQ138" s="62">
        <f t="shared" si="6"/>
        <v>43.255000000000003</v>
      </c>
      <c r="BR138" s="64" t="str">
        <f t="shared" si="7"/>
        <v>YES</v>
      </c>
      <c r="BS138" s="9" t="e">
        <f t="shared" si="8"/>
        <v>#N/A</v>
      </c>
    </row>
    <row r="139" spans="1:71" x14ac:dyDescent="0.25">
      <c r="A139">
        <v>135</v>
      </c>
      <c r="B139" s="52" t="s">
        <v>1565</v>
      </c>
      <c r="C139" s="48" t="s">
        <v>1565</v>
      </c>
      <c r="D139" s="80">
        <v>9.14</v>
      </c>
      <c r="E139" s="98" t="s">
        <v>4988</v>
      </c>
      <c r="F139" s="84" t="s">
        <v>17</v>
      </c>
      <c r="G139" s="84">
        <v>105515018</v>
      </c>
      <c r="H139" s="87">
        <v>4090996</v>
      </c>
      <c r="I139" s="196">
        <v>4090996</v>
      </c>
      <c r="J139" s="87">
        <v>6301709</v>
      </c>
      <c r="K139" s="47" t="s">
        <v>16</v>
      </c>
      <c r="L139" s="47" t="s">
        <v>1564</v>
      </c>
      <c r="M139" s="38"/>
      <c r="N139" s="38"/>
      <c r="O139" s="50">
        <v>25.72</v>
      </c>
      <c r="P139" s="50">
        <v>21.94</v>
      </c>
      <c r="Q139" s="50">
        <v>19.48</v>
      </c>
      <c r="R139" s="50">
        <v>15.51</v>
      </c>
      <c r="S139" s="50">
        <v>8.75</v>
      </c>
      <c r="T139" s="50">
        <v>8.75</v>
      </c>
      <c r="U139" s="50">
        <v>8.75</v>
      </c>
      <c r="V139" s="51">
        <v>8.75</v>
      </c>
      <c r="W139" s="51">
        <v>8.75</v>
      </c>
      <c r="X139" s="51">
        <v>8.75</v>
      </c>
      <c r="Y139" s="51">
        <v>8.75</v>
      </c>
      <c r="Z139" s="51">
        <v>9.59</v>
      </c>
      <c r="AA139" s="51">
        <v>9.23</v>
      </c>
      <c r="AB139" s="51">
        <v>8.75</v>
      </c>
      <c r="AC139" s="51">
        <v>8.75</v>
      </c>
      <c r="AD139" s="51">
        <v>8.75</v>
      </c>
      <c r="AE139" s="51">
        <v>8.75</v>
      </c>
      <c r="AF139" s="51">
        <v>9.14</v>
      </c>
      <c r="AG139" s="51">
        <v>9.32</v>
      </c>
      <c r="AH139" s="51">
        <v>9.31</v>
      </c>
      <c r="AI139" s="51">
        <v>10.69</v>
      </c>
      <c r="AJ139" s="51">
        <v>8.85</v>
      </c>
      <c r="AK139" s="51">
        <v>8.94</v>
      </c>
      <c r="AL139" s="51">
        <v>8.93</v>
      </c>
      <c r="AM139" s="51">
        <v>9.93</v>
      </c>
      <c r="AN139" s="51">
        <v>11.32</v>
      </c>
      <c r="AO139" s="51">
        <v>11.01</v>
      </c>
      <c r="AP139" s="135">
        <v>11.16</v>
      </c>
      <c r="AQ139" s="51">
        <v>11.2</v>
      </c>
      <c r="AR139" s="51">
        <v>11.26</v>
      </c>
      <c r="AS139" s="51">
        <v>11.08</v>
      </c>
      <c r="AT139" s="51">
        <v>11.24</v>
      </c>
      <c r="AU139" s="51">
        <v>11.36</v>
      </c>
      <c r="AV139" s="51">
        <v>11.31</v>
      </c>
      <c r="AW139" s="51">
        <v>11.03</v>
      </c>
      <c r="AX139" s="51">
        <v>11.37</v>
      </c>
      <c r="AY139" s="51">
        <v>10.94</v>
      </c>
      <c r="AZ139" s="51">
        <v>11.24</v>
      </c>
      <c r="BA139" s="51">
        <v>11.27</v>
      </c>
      <c r="BB139" s="51">
        <v>11.28</v>
      </c>
      <c r="BC139" s="51">
        <v>11.29</v>
      </c>
      <c r="BD139" s="51">
        <v>11.31</v>
      </c>
      <c r="BE139" s="51">
        <v>11.33</v>
      </c>
      <c r="BF139" s="51">
        <v>11.11</v>
      </c>
      <c r="BG139" s="51">
        <v>11.14</v>
      </c>
      <c r="BH139" s="51">
        <v>11.03</v>
      </c>
      <c r="BI139" s="51">
        <v>11.03</v>
      </c>
      <c r="BJ139" s="51">
        <v>11.6</v>
      </c>
      <c r="BK139" s="51">
        <v>10.65</v>
      </c>
      <c r="BL139" s="51">
        <v>11.03</v>
      </c>
      <c r="BM139" s="51"/>
      <c r="BN139" s="9"/>
      <c r="BO139" s="62">
        <v>8.25</v>
      </c>
      <c r="BP139" s="62">
        <v>31.94</v>
      </c>
      <c r="BQ139" s="62">
        <f t="shared" si="6"/>
        <v>20.094999999999999</v>
      </c>
      <c r="BR139" s="64" t="str">
        <f t="shared" si="7"/>
        <v>YES</v>
      </c>
      <c r="BS139" s="9" t="e">
        <f t="shared" si="8"/>
        <v>#N/A</v>
      </c>
    </row>
    <row r="140" spans="1:71" x14ac:dyDescent="0.25">
      <c r="A140">
        <v>136</v>
      </c>
      <c r="B140" s="52" t="s">
        <v>1563</v>
      </c>
      <c r="C140" s="48" t="s">
        <v>1563</v>
      </c>
      <c r="D140" s="80">
        <v>14.12</v>
      </c>
      <c r="E140" s="98" t="s">
        <v>4988</v>
      </c>
      <c r="F140" s="84" t="s">
        <v>17</v>
      </c>
      <c r="G140" s="84">
        <v>105515018</v>
      </c>
      <c r="H140" s="87">
        <v>4090997</v>
      </c>
      <c r="I140" s="196">
        <v>4090997</v>
      </c>
      <c r="J140" s="87">
        <v>6301640</v>
      </c>
      <c r="K140" s="47" t="s">
        <v>16</v>
      </c>
      <c r="L140" s="47" t="s">
        <v>1562</v>
      </c>
      <c r="M140" s="38"/>
      <c r="N140" s="38"/>
      <c r="O140" s="50">
        <v>30.74</v>
      </c>
      <c r="P140" s="50">
        <v>25.98</v>
      </c>
      <c r="Q140" s="50">
        <v>25.16</v>
      </c>
      <c r="R140" s="50">
        <v>21.62</v>
      </c>
      <c r="S140" s="50">
        <v>20.149999999999999</v>
      </c>
      <c r="T140" s="50">
        <v>17.420000000000002</v>
      </c>
      <c r="U140" s="50">
        <v>17.5</v>
      </c>
      <c r="V140" s="51">
        <v>18.14</v>
      </c>
      <c r="W140" s="51">
        <v>17.28</v>
      </c>
      <c r="X140" s="51">
        <v>17.72</v>
      </c>
      <c r="Y140" s="51">
        <v>17.21</v>
      </c>
      <c r="Z140" s="51">
        <v>17.02</v>
      </c>
      <c r="AA140" s="51">
        <v>19.059999999999999</v>
      </c>
      <c r="AB140" s="51">
        <v>16.53</v>
      </c>
      <c r="AC140" s="51">
        <v>17.149999999999999</v>
      </c>
      <c r="AD140" s="51">
        <v>16.02</v>
      </c>
      <c r="AE140" s="51">
        <v>15.91</v>
      </c>
      <c r="AF140" s="51">
        <v>14.12</v>
      </c>
      <c r="AG140" s="51">
        <v>15.63</v>
      </c>
      <c r="AH140" s="51">
        <v>14.99</v>
      </c>
      <c r="AI140" s="51">
        <v>14.93</v>
      </c>
      <c r="AJ140" s="51">
        <v>15.86</v>
      </c>
      <c r="AK140" s="51">
        <v>11.31</v>
      </c>
      <c r="AL140" s="51">
        <v>10.95</v>
      </c>
      <c r="AM140" s="51">
        <v>10.76</v>
      </c>
      <c r="AN140" s="51">
        <v>10.94</v>
      </c>
      <c r="AO140" s="51">
        <v>10.82</v>
      </c>
      <c r="AP140" s="135">
        <v>10.86</v>
      </c>
      <c r="AQ140" s="51">
        <v>10.89</v>
      </c>
      <c r="AR140" s="51">
        <v>10.86</v>
      </c>
      <c r="AS140" s="51">
        <v>10.98</v>
      </c>
      <c r="AT140" s="51">
        <v>10.53</v>
      </c>
      <c r="AU140" s="51">
        <v>8.9499999999999993</v>
      </c>
      <c r="AV140" s="51">
        <v>8.75</v>
      </c>
      <c r="AW140" s="51">
        <v>8.75</v>
      </c>
      <c r="AX140" s="51">
        <v>8.75</v>
      </c>
      <c r="AY140" s="51">
        <v>8.75</v>
      </c>
      <c r="AZ140" s="51">
        <v>8.75</v>
      </c>
      <c r="BA140" s="51">
        <v>8.75</v>
      </c>
      <c r="BB140" s="51">
        <v>8.75</v>
      </c>
      <c r="BC140" s="51">
        <v>8.75</v>
      </c>
      <c r="BD140" s="51">
        <v>8.75</v>
      </c>
      <c r="BE140" s="51">
        <v>8.75</v>
      </c>
      <c r="BF140" s="51">
        <v>8.75</v>
      </c>
      <c r="BG140" s="51">
        <v>8.75</v>
      </c>
      <c r="BH140" s="51">
        <v>8.75</v>
      </c>
      <c r="BI140" s="51">
        <v>8.75</v>
      </c>
      <c r="BJ140" s="51">
        <v>8.75</v>
      </c>
      <c r="BK140" s="51">
        <v>8.75</v>
      </c>
      <c r="BL140" s="51">
        <v>8.75</v>
      </c>
      <c r="BM140" s="51"/>
      <c r="BN140" s="9"/>
      <c r="BO140" s="62">
        <v>8.75</v>
      </c>
      <c r="BP140" s="62">
        <v>37.83</v>
      </c>
      <c r="BQ140" s="62">
        <f t="shared" si="6"/>
        <v>23.29</v>
      </c>
      <c r="BR140" s="64" t="str">
        <f t="shared" si="7"/>
        <v>YES</v>
      </c>
      <c r="BS140" s="9" t="e">
        <f t="shared" si="8"/>
        <v>#N/A</v>
      </c>
    </row>
    <row r="141" spans="1:71" x14ac:dyDescent="0.25">
      <c r="A141">
        <v>137</v>
      </c>
      <c r="B141" s="52" t="s">
        <v>1561</v>
      </c>
      <c r="C141" s="48" t="s">
        <v>1561</v>
      </c>
      <c r="D141" s="80">
        <v>30.5</v>
      </c>
      <c r="E141" s="98" t="s">
        <v>4988</v>
      </c>
      <c r="F141" s="84" t="s">
        <v>17</v>
      </c>
      <c r="G141" s="84">
        <v>105515018</v>
      </c>
      <c r="H141" s="87">
        <v>4091001</v>
      </c>
      <c r="I141" s="196">
        <v>4091001</v>
      </c>
      <c r="J141" s="87">
        <v>6301731</v>
      </c>
      <c r="K141" s="47" t="s">
        <v>16</v>
      </c>
      <c r="L141" s="47" t="s">
        <v>1560</v>
      </c>
      <c r="M141" s="38"/>
      <c r="N141" s="38"/>
      <c r="O141" s="50">
        <v>22.6</v>
      </c>
      <c r="P141" s="50">
        <v>21.32</v>
      </c>
      <c r="Q141" s="50">
        <v>21.24</v>
      </c>
      <c r="R141" s="50">
        <v>22.18</v>
      </c>
      <c r="S141" s="50">
        <v>25.26</v>
      </c>
      <c r="T141" s="50">
        <v>24.65</v>
      </c>
      <c r="U141" s="50">
        <v>22.17</v>
      </c>
      <c r="V141" s="51">
        <v>41.3</v>
      </c>
      <c r="W141" s="51">
        <v>56.31</v>
      </c>
      <c r="X141" s="51">
        <v>51.95</v>
      </c>
      <c r="Y141" s="51">
        <v>40.700000000000003</v>
      </c>
      <c r="Z141" s="51">
        <v>21.3</v>
      </c>
      <c r="AA141" s="51">
        <v>23.73</v>
      </c>
      <c r="AB141" s="51">
        <v>21.28</v>
      </c>
      <c r="AC141" s="51">
        <v>21.74</v>
      </c>
      <c r="AD141" s="51">
        <v>24.13</v>
      </c>
      <c r="AE141" s="51">
        <v>24.46</v>
      </c>
      <c r="AF141" s="51">
        <v>30.5</v>
      </c>
      <c r="AG141" s="51">
        <v>27.66</v>
      </c>
      <c r="AH141" s="51">
        <v>23.86</v>
      </c>
      <c r="AI141" s="51">
        <v>35.299999999999997</v>
      </c>
      <c r="AJ141" s="51">
        <v>58.54</v>
      </c>
      <c r="AK141" s="51">
        <v>31.54</v>
      </c>
      <c r="AL141" s="51">
        <v>31.38</v>
      </c>
      <c r="AM141" s="51">
        <v>23.37</v>
      </c>
      <c r="AN141" s="51">
        <v>24.76</v>
      </c>
      <c r="AO141" s="51">
        <v>24.83</v>
      </c>
      <c r="AP141" s="135">
        <v>24.4</v>
      </c>
      <c r="AQ141" s="51">
        <v>24.32</v>
      </c>
      <c r="AR141" s="51">
        <v>24.71</v>
      </c>
      <c r="AS141" s="51">
        <v>29.46</v>
      </c>
      <c r="AT141" s="51">
        <v>63.44</v>
      </c>
      <c r="AU141" s="51">
        <v>40.44</v>
      </c>
      <c r="AV141" s="51">
        <v>24.86</v>
      </c>
      <c r="AW141" s="51">
        <v>23.69</v>
      </c>
      <c r="AX141" s="51">
        <v>25.34</v>
      </c>
      <c r="AY141" s="51">
        <v>23.04</v>
      </c>
      <c r="AZ141" s="51">
        <v>26.27</v>
      </c>
      <c r="BA141" s="51">
        <v>24.3</v>
      </c>
      <c r="BB141" s="51">
        <v>24.57</v>
      </c>
      <c r="BC141" s="51">
        <v>25.45</v>
      </c>
      <c r="BD141" s="51">
        <v>26.34</v>
      </c>
      <c r="BE141" s="51">
        <v>25.15</v>
      </c>
      <c r="BF141" s="51">
        <v>25.76</v>
      </c>
      <c r="BG141" s="51">
        <v>31.87</v>
      </c>
      <c r="BH141" s="51">
        <v>31</v>
      </c>
      <c r="BI141" s="51">
        <v>28.87</v>
      </c>
      <c r="BJ141" s="51">
        <v>20.94</v>
      </c>
      <c r="BK141" s="51">
        <v>15.57</v>
      </c>
      <c r="BL141" s="51">
        <v>30.26</v>
      </c>
      <c r="BM141" s="51"/>
      <c r="BN141" s="9"/>
      <c r="BO141" s="62">
        <v>19.07</v>
      </c>
      <c r="BP141" s="62">
        <v>56.31</v>
      </c>
      <c r="BQ141" s="62">
        <f t="shared" si="6"/>
        <v>37.69</v>
      </c>
      <c r="BR141" s="64" t="str">
        <f t="shared" si="7"/>
        <v>NO</v>
      </c>
      <c r="BS141" s="9" t="e">
        <f t="shared" si="8"/>
        <v>#N/A</v>
      </c>
    </row>
    <row r="142" spans="1:71" x14ac:dyDescent="0.25">
      <c r="A142">
        <v>138</v>
      </c>
      <c r="B142" s="52" t="s">
        <v>1559</v>
      </c>
      <c r="C142" s="48" t="s">
        <v>1559</v>
      </c>
      <c r="D142" s="80">
        <v>99.34</v>
      </c>
      <c r="E142" s="98" t="s">
        <v>4988</v>
      </c>
      <c r="F142" s="84" t="s">
        <v>17</v>
      </c>
      <c r="G142" s="84">
        <v>105515018</v>
      </c>
      <c r="H142" s="87">
        <v>4090881</v>
      </c>
      <c r="I142" s="196">
        <v>4090881</v>
      </c>
      <c r="J142" s="87">
        <v>6301728</v>
      </c>
      <c r="K142" s="47" t="s">
        <v>16</v>
      </c>
      <c r="L142" s="47" t="s">
        <v>1558</v>
      </c>
      <c r="M142" s="38"/>
      <c r="N142" s="38"/>
      <c r="O142" s="50">
        <v>83.04</v>
      </c>
      <c r="P142" s="50">
        <v>72.44</v>
      </c>
      <c r="Q142" s="50">
        <v>83.31</v>
      </c>
      <c r="R142" s="50">
        <v>81.34</v>
      </c>
      <c r="S142" s="50">
        <v>107.73</v>
      </c>
      <c r="T142" s="50">
        <v>89.39</v>
      </c>
      <c r="U142" s="50">
        <v>105.71</v>
      </c>
      <c r="V142" s="51">
        <v>121.85</v>
      </c>
      <c r="W142" s="51">
        <v>120.25</v>
      </c>
      <c r="X142" s="51">
        <v>115.27</v>
      </c>
      <c r="Y142" s="51">
        <v>92.58</v>
      </c>
      <c r="Z142" s="51">
        <v>82.23</v>
      </c>
      <c r="AA142" s="51">
        <v>88.25</v>
      </c>
      <c r="AB142" s="51">
        <v>74.98</v>
      </c>
      <c r="AC142" s="51">
        <v>79.66</v>
      </c>
      <c r="AD142" s="51">
        <v>92.82</v>
      </c>
      <c r="AE142" s="51">
        <v>92.87</v>
      </c>
      <c r="AF142" s="51">
        <v>99.34</v>
      </c>
      <c r="AG142" s="51">
        <v>126.63</v>
      </c>
      <c r="AH142" s="51">
        <v>102.2</v>
      </c>
      <c r="AI142" s="51">
        <v>104.48</v>
      </c>
      <c r="AJ142" s="51">
        <v>112.43</v>
      </c>
      <c r="AK142" s="51">
        <v>75.61</v>
      </c>
      <c r="AL142" s="51">
        <v>88.01</v>
      </c>
      <c r="AM142" s="51">
        <v>74.14</v>
      </c>
      <c r="AN142" s="51">
        <v>78.64</v>
      </c>
      <c r="AO142" s="51">
        <v>61.1</v>
      </c>
      <c r="AP142" s="135">
        <v>69.92</v>
      </c>
      <c r="AQ142" s="51">
        <v>84.76</v>
      </c>
      <c r="AR142" s="51">
        <v>83.42</v>
      </c>
      <c r="AS142" s="51">
        <v>91.75</v>
      </c>
      <c r="AT142" s="51">
        <v>110.46</v>
      </c>
      <c r="AU142" s="51">
        <v>121.52</v>
      </c>
      <c r="AV142" s="51">
        <v>98.96</v>
      </c>
      <c r="AW142" s="51">
        <v>73.319999999999993</v>
      </c>
      <c r="AX142" s="51">
        <v>84.85</v>
      </c>
      <c r="AY142" s="51">
        <v>56.44</v>
      </c>
      <c r="AZ142" s="51">
        <v>78.650000000000006</v>
      </c>
      <c r="BA142" s="51">
        <v>76.62</v>
      </c>
      <c r="BB142" s="51">
        <v>79.39</v>
      </c>
      <c r="BC142" s="51">
        <v>79.02</v>
      </c>
      <c r="BD142" s="51">
        <v>72.930000000000007</v>
      </c>
      <c r="BE142" s="51">
        <v>64.17</v>
      </c>
      <c r="BF142" s="51">
        <v>81.349999999999994</v>
      </c>
      <c r="BG142" s="51">
        <v>65.97</v>
      </c>
      <c r="BH142" s="51">
        <v>60.49</v>
      </c>
      <c r="BI142" s="51">
        <v>86.4</v>
      </c>
      <c r="BJ142" s="51">
        <v>74.97</v>
      </c>
      <c r="BK142" s="51">
        <v>55.84</v>
      </c>
      <c r="BL142" s="51">
        <v>84.46</v>
      </c>
      <c r="BM142" s="51"/>
      <c r="BN142" s="9"/>
      <c r="BO142" s="62">
        <v>64.3</v>
      </c>
      <c r="BP142" s="62">
        <v>121.85</v>
      </c>
      <c r="BQ142" s="62">
        <f t="shared" si="6"/>
        <v>93.074999999999989</v>
      </c>
      <c r="BR142" s="64" t="str">
        <f t="shared" si="7"/>
        <v>NO</v>
      </c>
      <c r="BS142" s="9" t="e">
        <f t="shared" si="8"/>
        <v>#N/A</v>
      </c>
    </row>
    <row r="143" spans="1:71" x14ac:dyDescent="0.25">
      <c r="A143">
        <v>139</v>
      </c>
      <c r="B143" s="52" t="s">
        <v>1557</v>
      </c>
      <c r="C143" s="48" t="s">
        <v>1557</v>
      </c>
      <c r="D143" s="80">
        <v>57.8</v>
      </c>
      <c r="E143" s="98" t="s">
        <v>4988</v>
      </c>
      <c r="F143" s="84" t="s">
        <v>17</v>
      </c>
      <c r="G143" s="84">
        <v>105515018</v>
      </c>
      <c r="H143" s="87">
        <v>4091002</v>
      </c>
      <c r="I143" s="196">
        <v>4091002</v>
      </c>
      <c r="J143" s="87">
        <v>6301730</v>
      </c>
      <c r="K143" s="47" t="s">
        <v>16</v>
      </c>
      <c r="L143" s="47" t="s">
        <v>1556</v>
      </c>
      <c r="M143" s="38"/>
      <c r="N143" s="38"/>
      <c r="O143" s="50">
        <v>48.79</v>
      </c>
      <c r="P143" s="50">
        <v>49.52</v>
      </c>
      <c r="Q143" s="50">
        <v>46.25</v>
      </c>
      <c r="R143" s="50">
        <v>57.73</v>
      </c>
      <c r="S143" s="50">
        <v>62.45</v>
      </c>
      <c r="T143" s="50">
        <v>58.47</v>
      </c>
      <c r="U143" s="50">
        <v>64.42</v>
      </c>
      <c r="V143" s="51">
        <v>76.739999999999995</v>
      </c>
      <c r="W143" s="51">
        <v>75.58</v>
      </c>
      <c r="X143" s="51">
        <v>70.97</v>
      </c>
      <c r="Y143" s="51">
        <v>61.24</v>
      </c>
      <c r="Z143" s="51">
        <v>48.26</v>
      </c>
      <c r="AA143" s="51">
        <v>47.57</v>
      </c>
      <c r="AB143" s="51">
        <v>40.49</v>
      </c>
      <c r="AC143" s="51">
        <v>46.56</v>
      </c>
      <c r="AD143" s="51">
        <v>61.22</v>
      </c>
      <c r="AE143" s="51">
        <v>50.5</v>
      </c>
      <c r="AF143" s="51">
        <v>57.8</v>
      </c>
      <c r="AG143" s="51">
        <v>90.91</v>
      </c>
      <c r="AH143" s="51">
        <v>70.099999999999994</v>
      </c>
      <c r="AI143" s="51">
        <v>70.040000000000006</v>
      </c>
      <c r="AJ143" s="51">
        <v>83.07</v>
      </c>
      <c r="AK143" s="51">
        <v>61.52</v>
      </c>
      <c r="AL143" s="51">
        <v>58.05</v>
      </c>
      <c r="AM143" s="51">
        <v>49.43</v>
      </c>
      <c r="AN143" s="51">
        <v>50.28</v>
      </c>
      <c r="AO143" s="51">
        <v>50.59</v>
      </c>
      <c r="AP143" s="135">
        <v>52.58</v>
      </c>
      <c r="AQ143" s="51">
        <v>53.82</v>
      </c>
      <c r="AR143" s="51">
        <v>59.34</v>
      </c>
      <c r="AS143" s="51">
        <v>78.88</v>
      </c>
      <c r="AT143" s="51">
        <v>80.45</v>
      </c>
      <c r="AU143" s="51">
        <v>80.099999999999994</v>
      </c>
      <c r="AV143" s="51">
        <v>68.05</v>
      </c>
      <c r="AW143" s="51">
        <v>52.87</v>
      </c>
      <c r="AX143" s="51">
        <v>61.35</v>
      </c>
      <c r="AY143" s="51">
        <v>43.32</v>
      </c>
      <c r="AZ143" s="51">
        <v>62.06</v>
      </c>
      <c r="BA143" s="51">
        <v>62.23</v>
      </c>
      <c r="BB143" s="51">
        <v>61.66</v>
      </c>
      <c r="BC143" s="51">
        <v>59.93</v>
      </c>
      <c r="BD143" s="51">
        <v>79.33</v>
      </c>
      <c r="BE143" s="51">
        <v>77.81</v>
      </c>
      <c r="BF143" s="51">
        <v>80.64</v>
      </c>
      <c r="BG143" s="51">
        <v>88.98</v>
      </c>
      <c r="BH143" s="51">
        <v>64.48</v>
      </c>
      <c r="BI143" s="51">
        <v>73.680000000000007</v>
      </c>
      <c r="BJ143" s="51">
        <v>61.43</v>
      </c>
      <c r="BK143" s="51">
        <v>42.67</v>
      </c>
      <c r="BL143" s="51">
        <v>59.94</v>
      </c>
      <c r="BM143" s="51"/>
      <c r="BN143" s="9"/>
      <c r="BO143" s="62">
        <v>40.47</v>
      </c>
      <c r="BP143" s="62">
        <v>79.33</v>
      </c>
      <c r="BQ143" s="62">
        <f t="shared" si="6"/>
        <v>59.9</v>
      </c>
      <c r="BR143" s="64" t="str">
        <f t="shared" si="7"/>
        <v>YES</v>
      </c>
      <c r="BS143" s="9" t="e">
        <f t="shared" si="8"/>
        <v>#N/A</v>
      </c>
    </row>
    <row r="144" spans="1:71" x14ac:dyDescent="0.25">
      <c r="A144">
        <v>140</v>
      </c>
      <c r="B144" s="52" t="s">
        <v>1555</v>
      </c>
      <c r="C144" s="48" t="s">
        <v>1555</v>
      </c>
      <c r="D144" s="80">
        <v>93.43</v>
      </c>
      <c r="E144" s="98" t="s">
        <v>4988</v>
      </c>
      <c r="F144" s="84" t="s">
        <v>17</v>
      </c>
      <c r="G144" s="84">
        <v>105515018</v>
      </c>
      <c r="H144" s="87">
        <v>4091035</v>
      </c>
      <c r="I144" s="196">
        <v>4091035</v>
      </c>
      <c r="J144" s="87">
        <v>6301729</v>
      </c>
      <c r="K144" s="47" t="s">
        <v>16</v>
      </c>
      <c r="L144" s="47" t="s">
        <v>1554</v>
      </c>
      <c r="M144" s="38"/>
      <c r="N144" s="38"/>
      <c r="O144" s="50">
        <v>67.84</v>
      </c>
      <c r="P144" s="50">
        <v>70.290000000000006</v>
      </c>
      <c r="Q144" s="50">
        <v>59.78</v>
      </c>
      <c r="R144" s="50">
        <v>70.459999999999994</v>
      </c>
      <c r="S144" s="50">
        <v>89.71</v>
      </c>
      <c r="T144" s="50">
        <v>78.209999999999994</v>
      </c>
      <c r="U144" s="50">
        <v>88.91</v>
      </c>
      <c r="V144" s="51">
        <v>78.790000000000006</v>
      </c>
      <c r="W144" s="51">
        <v>87.83</v>
      </c>
      <c r="X144" s="51">
        <v>83.66</v>
      </c>
      <c r="Y144" s="51">
        <v>83.76</v>
      </c>
      <c r="Z144" s="51">
        <v>68.739999999999995</v>
      </c>
      <c r="AA144" s="51">
        <v>67.55</v>
      </c>
      <c r="AB144" s="51">
        <v>54.48</v>
      </c>
      <c r="AC144" s="51">
        <v>59.36</v>
      </c>
      <c r="AD144" s="51">
        <v>84.37</v>
      </c>
      <c r="AE144" s="51">
        <v>79.78</v>
      </c>
      <c r="AF144" s="51">
        <v>93.43</v>
      </c>
      <c r="AG144" s="51">
        <v>111.42</v>
      </c>
      <c r="AH144" s="51">
        <v>101.52</v>
      </c>
      <c r="AI144" s="51">
        <v>94.93</v>
      </c>
      <c r="AJ144" s="51">
        <v>110.92</v>
      </c>
      <c r="AK144" s="51">
        <v>79.930000000000007</v>
      </c>
      <c r="AL144" s="51">
        <v>79.319999999999993</v>
      </c>
      <c r="AM144" s="51">
        <v>63.5</v>
      </c>
      <c r="AN144" s="51">
        <v>68.75</v>
      </c>
      <c r="AO144" s="51">
        <v>68.73</v>
      </c>
      <c r="AP144" s="135">
        <v>74.66</v>
      </c>
      <c r="AQ144" s="51">
        <v>75.260000000000005</v>
      </c>
      <c r="AR144" s="51">
        <v>84.08</v>
      </c>
      <c r="AS144" s="51">
        <v>108.74</v>
      </c>
      <c r="AT144" s="51">
        <v>102</v>
      </c>
      <c r="AU144" s="51">
        <v>98.1</v>
      </c>
      <c r="AV144" s="51">
        <v>60.82</v>
      </c>
      <c r="AW144" s="51">
        <v>70.040000000000006</v>
      </c>
      <c r="AX144" s="51">
        <v>85.39</v>
      </c>
      <c r="AY144" s="51">
        <v>55.7</v>
      </c>
      <c r="AZ144" s="51">
        <v>79.7</v>
      </c>
      <c r="BA144" s="51">
        <v>81.56</v>
      </c>
      <c r="BB144" s="51">
        <v>85.28</v>
      </c>
      <c r="BC144" s="51">
        <v>85.97</v>
      </c>
      <c r="BD144" s="51">
        <v>107.96</v>
      </c>
      <c r="BE144" s="51">
        <v>76.09</v>
      </c>
      <c r="BF144" s="51">
        <v>64.31</v>
      </c>
      <c r="BG144" s="51">
        <v>72.14</v>
      </c>
      <c r="BH144" s="51">
        <v>68.12</v>
      </c>
      <c r="BI144" s="51">
        <v>90.12</v>
      </c>
      <c r="BJ144" s="51">
        <v>77.14</v>
      </c>
      <c r="BK144" s="51">
        <v>56.89</v>
      </c>
      <c r="BL144" s="51">
        <v>74.05</v>
      </c>
      <c r="BM144" s="51"/>
      <c r="BN144" s="9"/>
      <c r="BO144" s="62">
        <v>52.27</v>
      </c>
      <c r="BP144" s="62">
        <v>107.96</v>
      </c>
      <c r="BQ144" s="62">
        <f t="shared" si="6"/>
        <v>80.114999999999995</v>
      </c>
      <c r="BR144" s="64" t="str">
        <f t="shared" si="7"/>
        <v>YES</v>
      </c>
      <c r="BS144" s="9" t="e">
        <f t="shared" si="8"/>
        <v>#N/A</v>
      </c>
    </row>
    <row r="145" spans="1:71" x14ac:dyDescent="0.25">
      <c r="A145">
        <v>141</v>
      </c>
      <c r="B145" s="52" t="s">
        <v>1553</v>
      </c>
      <c r="C145" s="48" t="s">
        <v>1553</v>
      </c>
      <c r="D145" s="80">
        <v>44.68</v>
      </c>
      <c r="E145" s="98" t="s">
        <v>4988</v>
      </c>
      <c r="F145" s="84" t="s">
        <v>17</v>
      </c>
      <c r="G145" s="84">
        <v>105515018</v>
      </c>
      <c r="H145" s="87">
        <v>4090712</v>
      </c>
      <c r="I145" s="196">
        <v>4090712</v>
      </c>
      <c r="J145" s="87">
        <v>6301658</v>
      </c>
      <c r="K145" s="47" t="s">
        <v>16</v>
      </c>
      <c r="L145" s="47" t="s">
        <v>1552</v>
      </c>
      <c r="M145" s="38"/>
      <c r="N145" s="38"/>
      <c r="O145" s="50">
        <v>26.09</v>
      </c>
      <c r="P145" s="50">
        <v>30.73</v>
      </c>
      <c r="Q145" s="50">
        <v>22.56</v>
      </c>
      <c r="R145" s="50">
        <v>22.46</v>
      </c>
      <c r="S145" s="50">
        <v>23.24</v>
      </c>
      <c r="T145" s="50">
        <v>20.94</v>
      </c>
      <c r="U145" s="50">
        <v>20.58</v>
      </c>
      <c r="V145" s="51">
        <v>21.31</v>
      </c>
      <c r="W145" s="51">
        <v>24.01</v>
      </c>
      <c r="X145" s="51">
        <v>26.14</v>
      </c>
      <c r="Y145" s="51">
        <v>22.55</v>
      </c>
      <c r="Z145" s="51">
        <v>23.43</v>
      </c>
      <c r="AA145" s="51">
        <v>26.56</v>
      </c>
      <c r="AB145" s="51">
        <v>27.23</v>
      </c>
      <c r="AC145" s="51">
        <v>22.7</v>
      </c>
      <c r="AD145" s="51">
        <v>19.510000000000002</v>
      </c>
      <c r="AE145" s="51">
        <v>30.51</v>
      </c>
      <c r="AF145" s="51">
        <v>44.68</v>
      </c>
      <c r="AG145" s="51">
        <v>52.94</v>
      </c>
      <c r="AH145" s="51">
        <v>23.38</v>
      </c>
      <c r="AI145" s="51">
        <v>22.94</v>
      </c>
      <c r="AJ145" s="51">
        <v>23.92</v>
      </c>
      <c r="AK145" s="51">
        <v>21.43</v>
      </c>
      <c r="AL145" s="51">
        <v>22.85</v>
      </c>
      <c r="AM145" s="51">
        <v>20.440000000000001</v>
      </c>
      <c r="AN145" s="51">
        <v>21.62</v>
      </c>
      <c r="AO145" s="51">
        <v>23.48</v>
      </c>
      <c r="AP145" s="135">
        <v>24.5</v>
      </c>
      <c r="AQ145" s="51">
        <v>20.96</v>
      </c>
      <c r="AR145" s="51">
        <v>20.49</v>
      </c>
      <c r="AS145" s="51">
        <v>19.52</v>
      </c>
      <c r="AT145" s="51">
        <v>18.68</v>
      </c>
      <c r="AU145" s="51">
        <v>19.28</v>
      </c>
      <c r="AV145" s="51">
        <v>25.35</v>
      </c>
      <c r="AW145" s="51">
        <v>20.2</v>
      </c>
      <c r="AX145" s="51">
        <v>21.86</v>
      </c>
      <c r="AY145" s="51">
        <v>29.59</v>
      </c>
      <c r="AZ145" s="51">
        <v>29.33</v>
      </c>
      <c r="BA145" s="51">
        <v>20.61</v>
      </c>
      <c r="BB145" s="51">
        <v>20.65</v>
      </c>
      <c r="BC145" s="51">
        <v>19.850000000000001</v>
      </c>
      <c r="BD145" s="51">
        <v>20.010000000000002</v>
      </c>
      <c r="BE145" s="51">
        <v>18.46</v>
      </c>
      <c r="BF145" s="51">
        <v>18.78</v>
      </c>
      <c r="BG145" s="51">
        <v>19.41</v>
      </c>
      <c r="BH145" s="51">
        <v>18.93</v>
      </c>
      <c r="BI145" s="51">
        <v>20.11</v>
      </c>
      <c r="BJ145" s="51">
        <v>23.89</v>
      </c>
      <c r="BK145" s="51">
        <v>19.93</v>
      </c>
      <c r="BL145" s="51">
        <v>22.17</v>
      </c>
      <c r="BM145" s="51"/>
      <c r="BN145" s="9"/>
      <c r="BO145" s="62">
        <v>17.73</v>
      </c>
      <c r="BP145" s="62">
        <v>44.68</v>
      </c>
      <c r="BQ145" s="62">
        <f t="shared" si="6"/>
        <v>31.204999999999998</v>
      </c>
      <c r="BR145" s="64" t="str">
        <f t="shared" si="7"/>
        <v>YES</v>
      </c>
      <c r="BS145" s="9" t="e">
        <f t="shared" si="8"/>
        <v>#N/A</v>
      </c>
    </row>
    <row r="146" spans="1:71" x14ac:dyDescent="0.25">
      <c r="A146">
        <v>142</v>
      </c>
      <c r="B146" s="52" t="s">
        <v>1551</v>
      </c>
      <c r="C146" s="48" t="s">
        <v>1551</v>
      </c>
      <c r="D146" s="80">
        <v>35.67</v>
      </c>
      <c r="E146" s="98" t="s">
        <v>4988</v>
      </c>
      <c r="F146" s="84" t="s">
        <v>17</v>
      </c>
      <c r="G146" s="84">
        <v>105515018</v>
      </c>
      <c r="H146" s="87">
        <v>4090909</v>
      </c>
      <c r="I146" s="196">
        <v>4090909</v>
      </c>
      <c r="J146" s="87">
        <v>6246723</v>
      </c>
      <c r="K146" s="47" t="s">
        <v>16</v>
      </c>
      <c r="L146" s="47" t="s">
        <v>1550</v>
      </c>
      <c r="M146" s="38"/>
      <c r="N146" s="38"/>
      <c r="O146" s="50">
        <v>15</v>
      </c>
      <c r="P146" s="50">
        <v>14.64</v>
      </c>
      <c r="Q146" s="50">
        <v>14.81</v>
      </c>
      <c r="R146" s="50">
        <v>15.42</v>
      </c>
      <c r="S146" s="50">
        <v>16.77</v>
      </c>
      <c r="T146" s="50">
        <v>15.08</v>
      </c>
      <c r="U146" s="50">
        <v>15.42</v>
      </c>
      <c r="V146" s="51">
        <v>33.42</v>
      </c>
      <c r="W146" s="51">
        <v>49.59</v>
      </c>
      <c r="X146" s="51">
        <v>43.81</v>
      </c>
      <c r="Y146" s="51">
        <v>32.53</v>
      </c>
      <c r="Z146" s="51">
        <v>14.23</v>
      </c>
      <c r="AA146" s="51">
        <v>15.56</v>
      </c>
      <c r="AB146" s="51">
        <v>14.34</v>
      </c>
      <c r="AC146" s="51">
        <v>14.48</v>
      </c>
      <c r="AD146" s="51">
        <v>14.7</v>
      </c>
      <c r="AE146" s="51">
        <v>21.67</v>
      </c>
      <c r="AF146" s="51">
        <v>35.67</v>
      </c>
      <c r="AG146" s="51">
        <v>48.74</v>
      </c>
      <c r="AH146" s="51">
        <v>58.71</v>
      </c>
      <c r="AI146" s="51">
        <v>54.6</v>
      </c>
      <c r="AJ146" s="51">
        <v>55.69</v>
      </c>
      <c r="AK146" s="51">
        <v>41.57</v>
      </c>
      <c r="AL146" s="51">
        <v>27.75</v>
      </c>
      <c r="AM146" s="51">
        <v>19.72</v>
      </c>
      <c r="AN146" s="51">
        <v>21.04</v>
      </c>
      <c r="AO146" s="51">
        <v>20.29</v>
      </c>
      <c r="AP146" s="135">
        <v>20.78</v>
      </c>
      <c r="AQ146" s="51">
        <v>20.75</v>
      </c>
      <c r="AR146" s="51">
        <v>20.99</v>
      </c>
      <c r="AS146" s="51">
        <v>15.24</v>
      </c>
      <c r="AT146" s="51">
        <v>8.75</v>
      </c>
      <c r="AU146" s="51">
        <v>57.29</v>
      </c>
      <c r="AV146" s="51">
        <v>21.22</v>
      </c>
      <c r="AW146" s="51">
        <v>20.2</v>
      </c>
      <c r="AX146" s="51">
        <v>21.56</v>
      </c>
      <c r="AY146" s="51">
        <v>19.309999999999999</v>
      </c>
      <c r="AZ146" s="51">
        <v>21.95</v>
      </c>
      <c r="BA146" s="51">
        <v>23.14</v>
      </c>
      <c r="BB146" s="51">
        <v>24.25</v>
      </c>
      <c r="BC146" s="51">
        <v>27.25</v>
      </c>
      <c r="BD146" s="51">
        <v>29.92</v>
      </c>
      <c r="BE146" s="51">
        <v>29.29</v>
      </c>
      <c r="BF146" s="51">
        <v>30.88</v>
      </c>
      <c r="BG146" s="51">
        <v>28.99</v>
      </c>
      <c r="BH146" s="51">
        <v>26.07</v>
      </c>
      <c r="BI146" s="51">
        <v>26.58</v>
      </c>
      <c r="BJ146" s="51">
        <v>24.09</v>
      </c>
      <c r="BK146" s="51">
        <v>20.22</v>
      </c>
      <c r="BL146" s="51">
        <v>24.45</v>
      </c>
      <c r="BM146" s="51"/>
      <c r="BN146" s="9"/>
      <c r="BO146" s="62">
        <v>14.23</v>
      </c>
      <c r="BP146" s="62">
        <v>55.47</v>
      </c>
      <c r="BQ146" s="62">
        <f t="shared" si="6"/>
        <v>34.85</v>
      </c>
      <c r="BR146" s="64" t="str">
        <f t="shared" si="7"/>
        <v>YES</v>
      </c>
      <c r="BS146" s="9" t="e">
        <f t="shared" si="8"/>
        <v>#N/A</v>
      </c>
    </row>
    <row r="147" spans="1:71" x14ac:dyDescent="0.25">
      <c r="A147">
        <v>143</v>
      </c>
      <c r="B147" s="52" t="s">
        <v>1549</v>
      </c>
      <c r="C147" s="48" t="s">
        <v>1549</v>
      </c>
      <c r="D147" s="80">
        <v>403.87</v>
      </c>
      <c r="E147" s="98" t="s">
        <v>2186</v>
      </c>
      <c r="F147" s="84" t="s">
        <v>17</v>
      </c>
      <c r="G147" s="84">
        <v>105515018</v>
      </c>
      <c r="H147" s="87">
        <v>4246955</v>
      </c>
      <c r="I147" s="196">
        <v>4246955</v>
      </c>
      <c r="J147" s="87">
        <v>6348013</v>
      </c>
      <c r="K147" s="47" t="s">
        <v>16</v>
      </c>
      <c r="L147" s="47" t="s">
        <v>1548</v>
      </c>
      <c r="M147" s="38"/>
      <c r="N147" s="38"/>
      <c r="O147" s="50">
        <v>155.78</v>
      </c>
      <c r="P147" s="50">
        <v>259.88</v>
      </c>
      <c r="Q147" s="50">
        <v>320.26</v>
      </c>
      <c r="R147" s="50">
        <v>326.63</v>
      </c>
      <c r="S147" s="50">
        <v>426.63</v>
      </c>
      <c r="T147" s="50">
        <v>407.99</v>
      </c>
      <c r="U147" s="50">
        <v>362.61</v>
      </c>
      <c r="V147" s="51">
        <v>408.37</v>
      </c>
      <c r="W147" s="51">
        <v>356.63</v>
      </c>
      <c r="X147" s="51">
        <v>355.02</v>
      </c>
      <c r="Y147" s="51">
        <v>252.32</v>
      </c>
      <c r="Z147" s="51">
        <v>190.02</v>
      </c>
      <c r="AA147" s="51">
        <v>130.1</v>
      </c>
      <c r="AB147" s="51">
        <v>150.99</v>
      </c>
      <c r="AC147" s="51">
        <v>139.36000000000001</v>
      </c>
      <c r="AD147" s="51">
        <v>238.62</v>
      </c>
      <c r="AE147" s="51">
        <v>315.12</v>
      </c>
      <c r="AF147" s="51">
        <v>403.87</v>
      </c>
      <c r="AG147" s="51">
        <v>472.35</v>
      </c>
      <c r="AH147" s="51">
        <v>329.28</v>
      </c>
      <c r="AI147" s="51">
        <v>154.74</v>
      </c>
      <c r="AJ147" s="51">
        <v>440.45</v>
      </c>
      <c r="AK147" s="51">
        <v>126.49</v>
      </c>
      <c r="AL147" s="51">
        <v>94.47</v>
      </c>
      <c r="AM147" s="51">
        <v>105.87</v>
      </c>
      <c r="AN147" s="51">
        <v>103.69</v>
      </c>
      <c r="AO147" s="51">
        <v>141.35</v>
      </c>
      <c r="AP147" s="135">
        <v>119.65</v>
      </c>
      <c r="AQ147" s="51">
        <v>269.12</v>
      </c>
      <c r="AR147" s="51">
        <v>165.63</v>
      </c>
      <c r="AS147" s="51">
        <v>201.91</v>
      </c>
      <c r="AT147" s="51">
        <v>355.36</v>
      </c>
      <c r="AU147" s="51">
        <v>323.76</v>
      </c>
      <c r="AV147" s="51">
        <v>397.35</v>
      </c>
      <c r="AW147" s="51">
        <v>250.86</v>
      </c>
      <c r="AX147" s="51">
        <v>161.16999999999999</v>
      </c>
      <c r="AY147" s="51">
        <v>144.75</v>
      </c>
      <c r="AZ147" s="51">
        <v>172.75</v>
      </c>
      <c r="BA147" s="51">
        <v>108.72</v>
      </c>
      <c r="BB147" s="51">
        <v>97.51</v>
      </c>
      <c r="BC147" s="51">
        <v>182.36</v>
      </c>
      <c r="BD147" s="51">
        <v>317.05</v>
      </c>
      <c r="BE147" s="51">
        <v>438.84</v>
      </c>
      <c r="BF147" s="51">
        <v>352.03</v>
      </c>
      <c r="BG147" s="51">
        <v>345.75</v>
      </c>
      <c r="BH147" s="51">
        <v>410.2</v>
      </c>
      <c r="BI147" s="51">
        <v>88.75</v>
      </c>
      <c r="BJ147" s="51">
        <v>148.82</v>
      </c>
      <c r="BK147" s="51">
        <v>272.75</v>
      </c>
      <c r="BL147" s="51">
        <v>272.75</v>
      </c>
      <c r="BM147" s="51"/>
      <c r="BN147" s="9"/>
      <c r="BO147" s="62">
        <v>94.47</v>
      </c>
      <c r="BP147" s="62">
        <v>578.23</v>
      </c>
      <c r="BQ147" s="62">
        <f t="shared" si="6"/>
        <v>336.35</v>
      </c>
      <c r="BR147" s="64" t="str">
        <f t="shared" si="7"/>
        <v>YES</v>
      </c>
      <c r="BS147" s="9" t="e">
        <f t="shared" si="8"/>
        <v>#N/A</v>
      </c>
    </row>
    <row r="148" spans="1:71" x14ac:dyDescent="0.25">
      <c r="A148">
        <v>144</v>
      </c>
      <c r="B148" s="52" t="s">
        <v>1547</v>
      </c>
      <c r="C148" s="48" t="s">
        <v>1547</v>
      </c>
      <c r="D148" s="80">
        <v>24.75</v>
      </c>
      <c r="E148" s="98" t="s">
        <v>2186</v>
      </c>
      <c r="F148" s="84" t="s">
        <v>17</v>
      </c>
      <c r="G148" s="84">
        <v>105515018</v>
      </c>
      <c r="H148" s="87">
        <v>4067146</v>
      </c>
      <c r="I148" s="196">
        <v>4067146</v>
      </c>
      <c r="J148" s="87">
        <v>4067146</v>
      </c>
      <c r="K148" s="47" t="s">
        <v>16</v>
      </c>
      <c r="L148" s="47" t="s">
        <v>1546</v>
      </c>
      <c r="M148" s="38"/>
      <c r="N148" s="38"/>
      <c r="O148" s="50">
        <v>19.649999999999999</v>
      </c>
      <c r="P148" s="50">
        <v>18.59</v>
      </c>
      <c r="Q148" s="50">
        <v>18.079999999999998</v>
      </c>
      <c r="R148" s="50">
        <v>18.47</v>
      </c>
      <c r="S148" s="50">
        <v>20.149999999999999</v>
      </c>
      <c r="T148" s="50">
        <v>19.38</v>
      </c>
      <c r="U148" s="50">
        <v>15.42</v>
      </c>
      <c r="V148" s="51">
        <v>16.07</v>
      </c>
      <c r="W148" s="51">
        <v>15.38</v>
      </c>
      <c r="X148" s="51">
        <v>15.76</v>
      </c>
      <c r="Y148" s="51">
        <v>13.22</v>
      </c>
      <c r="Z148" s="51">
        <v>14.79</v>
      </c>
      <c r="AA148" s="51">
        <v>16.53</v>
      </c>
      <c r="AB148" s="51">
        <v>15.24</v>
      </c>
      <c r="AC148" s="51">
        <v>15.15</v>
      </c>
      <c r="AD148" s="51">
        <v>15.55</v>
      </c>
      <c r="AE148" s="51">
        <v>24.93</v>
      </c>
      <c r="AF148" s="51">
        <v>24.75</v>
      </c>
      <c r="AG148" s="51">
        <v>26.61</v>
      </c>
      <c r="AH148" s="51">
        <v>24.05</v>
      </c>
      <c r="AI148" s="51">
        <v>25.06</v>
      </c>
      <c r="AJ148" s="51">
        <v>26.39</v>
      </c>
      <c r="AK148" s="51">
        <v>24.27</v>
      </c>
      <c r="AL148" s="51">
        <v>25.62</v>
      </c>
      <c r="AM148" s="51">
        <v>28.21</v>
      </c>
      <c r="AN148" s="51">
        <v>17.71</v>
      </c>
      <c r="AO148" s="51">
        <v>18.34</v>
      </c>
      <c r="AP148" s="135">
        <v>18.079999999999998</v>
      </c>
      <c r="AQ148" s="51">
        <v>18.41</v>
      </c>
      <c r="AR148" s="51">
        <v>18.59</v>
      </c>
      <c r="AS148" s="51">
        <v>20.43</v>
      </c>
      <c r="AT148" s="51">
        <v>18.579999999999998</v>
      </c>
      <c r="AU148" s="51">
        <v>20.38</v>
      </c>
      <c r="AV148" s="51">
        <v>18.760000000000002</v>
      </c>
      <c r="AW148" s="51">
        <v>18.21</v>
      </c>
      <c r="AX148" s="51">
        <v>20.69</v>
      </c>
      <c r="AY148" s="51">
        <v>17.03</v>
      </c>
      <c r="AZ148" s="51">
        <v>19.47</v>
      </c>
      <c r="BA148" s="51">
        <v>18.309999999999999</v>
      </c>
      <c r="BB148" s="51">
        <v>26.98</v>
      </c>
      <c r="BC148" s="51">
        <v>44.7</v>
      </c>
      <c r="BD148" s="51">
        <v>19.8</v>
      </c>
      <c r="BE148" s="51">
        <v>18.97</v>
      </c>
      <c r="BF148" s="51">
        <v>20.16</v>
      </c>
      <c r="BG148" s="51">
        <v>18.420000000000002</v>
      </c>
      <c r="BH148" s="51">
        <v>11.51</v>
      </c>
      <c r="BI148" s="51">
        <v>8.85</v>
      </c>
      <c r="BJ148" s="51">
        <v>8.75</v>
      </c>
      <c r="BK148" s="51">
        <v>8.75</v>
      </c>
      <c r="BL148" s="51">
        <v>8.75</v>
      </c>
      <c r="BM148" s="51"/>
      <c r="BN148" s="9"/>
      <c r="BO148" s="62">
        <v>13.22</v>
      </c>
      <c r="BP148" s="62">
        <v>46.18</v>
      </c>
      <c r="BQ148" s="62">
        <f t="shared" si="6"/>
        <v>29.7</v>
      </c>
      <c r="BR148" s="64" t="str">
        <f t="shared" si="7"/>
        <v>NO</v>
      </c>
      <c r="BS148" s="9" t="e">
        <f t="shared" si="8"/>
        <v>#N/A</v>
      </c>
    </row>
    <row r="149" spans="1:71" x14ac:dyDescent="0.25">
      <c r="A149">
        <v>145</v>
      </c>
      <c r="B149" s="52" t="s">
        <v>1545</v>
      </c>
      <c r="C149" s="48" t="s">
        <v>1545</v>
      </c>
      <c r="D149" s="80">
        <v>718.14</v>
      </c>
      <c r="E149" s="98" t="s">
        <v>2186</v>
      </c>
      <c r="F149" s="84" t="s">
        <v>17</v>
      </c>
      <c r="G149" s="84">
        <v>105515018</v>
      </c>
      <c r="H149" s="87">
        <v>4247447</v>
      </c>
      <c r="I149" s="196">
        <v>4247447</v>
      </c>
      <c r="J149" s="87">
        <v>4247447</v>
      </c>
      <c r="K149" s="47" t="s">
        <v>16</v>
      </c>
      <c r="L149" s="47" t="s">
        <v>1544</v>
      </c>
      <c r="M149" s="38"/>
      <c r="N149" s="38"/>
      <c r="O149" s="50">
        <v>439.97</v>
      </c>
      <c r="P149" s="50">
        <v>507.8</v>
      </c>
      <c r="Q149" s="50">
        <v>486.15</v>
      </c>
      <c r="R149" s="50">
        <v>548.53</v>
      </c>
      <c r="S149" s="50">
        <v>689.13</v>
      </c>
      <c r="T149" s="50">
        <v>699.29</v>
      </c>
      <c r="U149" s="50">
        <v>885.41</v>
      </c>
      <c r="V149" s="51">
        <v>984.41</v>
      </c>
      <c r="W149" s="51">
        <v>1240.45</v>
      </c>
      <c r="X149" s="51">
        <v>989.9</v>
      </c>
      <c r="Y149" s="51">
        <v>811.13</v>
      </c>
      <c r="Z149" s="51">
        <v>782.42</v>
      </c>
      <c r="AA149" s="51">
        <v>868.43</v>
      </c>
      <c r="AB149" s="51">
        <v>694.35</v>
      </c>
      <c r="AC149" s="51">
        <v>753.24</v>
      </c>
      <c r="AD149" s="51">
        <v>665.75</v>
      </c>
      <c r="AE149" s="51">
        <v>718.46</v>
      </c>
      <c r="AF149" s="51">
        <v>718.14</v>
      </c>
      <c r="AG149" s="51">
        <v>925.67</v>
      </c>
      <c r="AH149" s="51">
        <v>910.26</v>
      </c>
      <c r="AI149" s="51">
        <v>941.64</v>
      </c>
      <c r="AJ149" s="51">
        <v>921.56</v>
      </c>
      <c r="AK149" s="51">
        <v>711.95</v>
      </c>
      <c r="AL149" s="51">
        <v>647.25</v>
      </c>
      <c r="AM149" s="51">
        <v>655.77</v>
      </c>
      <c r="AN149" s="51">
        <v>709.1</v>
      </c>
      <c r="AO149" s="51">
        <v>781.59</v>
      </c>
      <c r="AP149" s="135">
        <v>712.86</v>
      </c>
      <c r="AQ149" s="51">
        <v>722.94</v>
      </c>
      <c r="AR149" s="51">
        <v>726.83</v>
      </c>
      <c r="AS149" s="51">
        <v>931.95</v>
      </c>
      <c r="AT149" s="51">
        <v>991.73</v>
      </c>
      <c r="AU149" s="51">
        <v>907.03</v>
      </c>
      <c r="AV149" s="51">
        <v>824.62</v>
      </c>
      <c r="AW149" s="51">
        <v>696.39</v>
      </c>
      <c r="AX149" s="51">
        <v>721.07</v>
      </c>
      <c r="AY149" s="51">
        <v>641.35</v>
      </c>
      <c r="AZ149" s="51">
        <v>797.54</v>
      </c>
      <c r="BA149" s="51">
        <v>847.45</v>
      </c>
      <c r="BB149" s="51">
        <v>816.56</v>
      </c>
      <c r="BC149" s="51">
        <v>660.09</v>
      </c>
      <c r="BD149" s="51">
        <v>813.75</v>
      </c>
      <c r="BE149" s="51">
        <v>919.41</v>
      </c>
      <c r="BF149" s="51">
        <v>895.07</v>
      </c>
      <c r="BG149" s="51">
        <v>937.38</v>
      </c>
      <c r="BH149" s="51">
        <v>832.65</v>
      </c>
      <c r="BI149" s="51">
        <v>708.24</v>
      </c>
      <c r="BJ149" s="51">
        <v>754.8</v>
      </c>
      <c r="BK149" s="51">
        <v>610.66999999999996</v>
      </c>
      <c r="BL149" s="51">
        <v>762.02</v>
      </c>
      <c r="BM149" s="51"/>
      <c r="BN149" s="9"/>
      <c r="BO149" s="62">
        <v>433.75</v>
      </c>
      <c r="BP149" s="62">
        <v>1793.19</v>
      </c>
      <c r="BQ149" s="62">
        <f t="shared" si="6"/>
        <v>1113.47</v>
      </c>
      <c r="BR149" s="64" t="str">
        <f t="shared" si="7"/>
        <v>YES</v>
      </c>
      <c r="BS149" s="9" t="e">
        <f t="shared" si="8"/>
        <v>#N/A</v>
      </c>
    </row>
    <row r="150" spans="1:71" x14ac:dyDescent="0.25">
      <c r="A150">
        <v>146</v>
      </c>
      <c r="B150" s="52" t="s">
        <v>1543</v>
      </c>
      <c r="C150" s="48" t="s">
        <v>1543</v>
      </c>
      <c r="D150" s="80">
        <v>251.1</v>
      </c>
      <c r="E150" s="98" t="s">
        <v>2186</v>
      </c>
      <c r="F150" s="84" t="s">
        <v>17</v>
      </c>
      <c r="G150" s="84">
        <v>105515018</v>
      </c>
      <c r="H150" s="87" t="s">
        <v>1959</v>
      </c>
      <c r="I150" s="196" t="s">
        <v>1959</v>
      </c>
      <c r="J150" s="87">
        <v>6533874</v>
      </c>
      <c r="K150" s="47" t="s">
        <v>16</v>
      </c>
      <c r="L150" s="47" t="s">
        <v>1542</v>
      </c>
      <c r="M150" s="38"/>
      <c r="N150" s="38"/>
      <c r="O150" s="50">
        <v>127.95</v>
      </c>
      <c r="P150" s="50">
        <v>97.4</v>
      </c>
      <c r="Q150" s="50">
        <v>43.08</v>
      </c>
      <c r="R150" s="50">
        <v>91.38</v>
      </c>
      <c r="S150" s="50">
        <v>163.37</v>
      </c>
      <c r="T150" s="50">
        <v>139.26</v>
      </c>
      <c r="U150" s="50">
        <v>154.35</v>
      </c>
      <c r="V150" s="51">
        <v>121.85</v>
      </c>
      <c r="W150" s="51">
        <v>152.56</v>
      </c>
      <c r="X150" s="51">
        <v>114.25</v>
      </c>
      <c r="Y150" s="51">
        <v>115.4</v>
      </c>
      <c r="Z150" s="51">
        <v>84.28</v>
      </c>
      <c r="AA150" s="51">
        <v>97.26</v>
      </c>
      <c r="AB150" s="51">
        <v>83</v>
      </c>
      <c r="AC150" s="51">
        <v>102.33</v>
      </c>
      <c r="AD150" s="51">
        <v>170</v>
      </c>
      <c r="AE150" s="51">
        <v>203.28</v>
      </c>
      <c r="AF150" s="51">
        <v>251.1</v>
      </c>
      <c r="AG150" s="51">
        <v>283.73</v>
      </c>
      <c r="AH150" s="51">
        <v>192.04</v>
      </c>
      <c r="AI150" s="51">
        <v>181.02</v>
      </c>
      <c r="AJ150" s="51">
        <v>194.41</v>
      </c>
      <c r="AK150" s="51">
        <v>166.01</v>
      </c>
      <c r="AL150" s="51">
        <v>157.27000000000001</v>
      </c>
      <c r="AM150" s="51">
        <v>119.67</v>
      </c>
      <c r="AN150" s="51">
        <v>125.9</v>
      </c>
      <c r="AO150" s="51">
        <v>88.66</v>
      </c>
      <c r="AP150" s="135">
        <v>104.11</v>
      </c>
      <c r="AQ150" s="51">
        <v>109.9</v>
      </c>
      <c r="AR150" s="51">
        <v>106.92</v>
      </c>
      <c r="AS150" s="51">
        <v>180.57</v>
      </c>
      <c r="AT150" s="51">
        <v>173.43</v>
      </c>
      <c r="AU150" s="51">
        <v>183.73</v>
      </c>
      <c r="AV150" s="51">
        <v>122.7</v>
      </c>
      <c r="AW150" s="51">
        <v>110.14</v>
      </c>
      <c r="AX150" s="51">
        <v>149.29</v>
      </c>
      <c r="AY150" s="51">
        <v>97.47</v>
      </c>
      <c r="AZ150" s="51">
        <v>109.31</v>
      </c>
      <c r="BA150" s="51">
        <v>114.71</v>
      </c>
      <c r="BB150" s="51">
        <v>133.97999999999999</v>
      </c>
      <c r="BC150" s="51">
        <v>134.44999999999999</v>
      </c>
      <c r="BD150" s="51">
        <v>165.8</v>
      </c>
      <c r="BE150" s="51">
        <v>181.88</v>
      </c>
      <c r="BF150" s="51">
        <v>187.11</v>
      </c>
      <c r="BG150" s="51">
        <v>175.49</v>
      </c>
      <c r="BH150" s="51">
        <v>118.09</v>
      </c>
      <c r="BI150" s="51">
        <v>130.13999999999999</v>
      </c>
      <c r="BJ150" s="51">
        <v>126.73</v>
      </c>
      <c r="BK150" s="51">
        <v>93.78</v>
      </c>
      <c r="BL150" s="51">
        <v>121.36</v>
      </c>
      <c r="BM150" s="51"/>
      <c r="BN150" s="9"/>
      <c r="BO150" s="62">
        <v>43.08</v>
      </c>
      <c r="BP150" s="62">
        <v>273.08999999999997</v>
      </c>
      <c r="BQ150" s="62">
        <f t="shared" si="6"/>
        <v>158.08499999999998</v>
      </c>
      <c r="BR150" s="64" t="str">
        <f t="shared" si="7"/>
        <v>YES</v>
      </c>
      <c r="BS150" s="9" t="e">
        <f t="shared" si="8"/>
        <v>#N/A</v>
      </c>
    </row>
    <row r="151" spans="1:71" x14ac:dyDescent="0.25">
      <c r="A151">
        <v>147</v>
      </c>
      <c r="B151" s="52" t="s">
        <v>1541</v>
      </c>
      <c r="C151" s="48" t="s">
        <v>1541</v>
      </c>
      <c r="D151" s="80">
        <v>13.55</v>
      </c>
      <c r="E151" s="98" t="s">
        <v>4988</v>
      </c>
      <c r="F151" s="84" t="s">
        <v>17</v>
      </c>
      <c r="G151" s="84">
        <v>105515018</v>
      </c>
      <c r="H151" s="87">
        <v>4015919</v>
      </c>
      <c r="I151" s="196">
        <v>4015919</v>
      </c>
      <c r="J151" s="87">
        <v>6321071</v>
      </c>
      <c r="K151" s="47" t="s">
        <v>16</v>
      </c>
      <c r="L151" s="47" t="s">
        <v>1540</v>
      </c>
      <c r="M151" s="38"/>
      <c r="N151" s="38"/>
      <c r="O151" s="50">
        <v>12.96</v>
      </c>
      <c r="P151" s="50">
        <v>16.309999999999999</v>
      </c>
      <c r="Q151" s="50">
        <v>11.55</v>
      </c>
      <c r="R151" s="50">
        <v>8.75</v>
      </c>
      <c r="S151" s="50">
        <v>8.75</v>
      </c>
      <c r="T151" s="50">
        <v>8.75</v>
      </c>
      <c r="U151" s="50">
        <v>14.12</v>
      </c>
      <c r="V151" s="51">
        <v>14.1</v>
      </c>
      <c r="W151" s="51">
        <v>24.77</v>
      </c>
      <c r="X151" s="51">
        <v>18.100000000000001</v>
      </c>
      <c r="Y151" s="51">
        <v>13.6</v>
      </c>
      <c r="Z151" s="51">
        <v>14.61</v>
      </c>
      <c r="AA151" s="51">
        <v>16.82</v>
      </c>
      <c r="AB151" s="51">
        <v>14.42</v>
      </c>
      <c r="AC151" s="51">
        <v>14</v>
      </c>
      <c r="AD151" s="51">
        <v>14.52</v>
      </c>
      <c r="AE151" s="51">
        <v>13.86</v>
      </c>
      <c r="AF151" s="51">
        <v>13.55</v>
      </c>
      <c r="AG151" s="51">
        <v>13.99</v>
      </c>
      <c r="AH151" s="51">
        <v>14.32</v>
      </c>
      <c r="AI151" s="51">
        <v>15.12</v>
      </c>
      <c r="AJ151" s="51">
        <v>15.38</v>
      </c>
      <c r="AK151" s="51">
        <v>14.94</v>
      </c>
      <c r="AL151" s="51">
        <v>16.72</v>
      </c>
      <c r="AM151" s="51">
        <v>15.97</v>
      </c>
      <c r="AN151" s="51">
        <v>17.05</v>
      </c>
      <c r="AO151" s="51">
        <v>14.53</v>
      </c>
      <c r="AP151" s="135">
        <v>14.06</v>
      </c>
      <c r="AQ151" s="51">
        <v>13.63</v>
      </c>
      <c r="AR151" s="51">
        <v>13.37</v>
      </c>
      <c r="AS151" s="51">
        <v>13.52</v>
      </c>
      <c r="AT151" s="51">
        <v>13.31</v>
      </c>
      <c r="AU151" s="51">
        <v>13.56</v>
      </c>
      <c r="AV151" s="51">
        <v>11.49</v>
      </c>
      <c r="AW151" s="51">
        <v>9.4499999999999993</v>
      </c>
      <c r="AX151" s="51">
        <v>14.95</v>
      </c>
      <c r="AY151" s="51">
        <v>14.4</v>
      </c>
      <c r="AZ151" s="51">
        <v>15.54</v>
      </c>
      <c r="BA151" s="51">
        <v>14.95</v>
      </c>
      <c r="BB151" s="51">
        <v>15.29</v>
      </c>
      <c r="BC151" s="51">
        <v>15.2</v>
      </c>
      <c r="BD151" s="51">
        <v>15.9</v>
      </c>
      <c r="BE151" s="51">
        <v>15.15</v>
      </c>
      <c r="BF151" s="51">
        <v>14.45</v>
      </c>
      <c r="BG151" s="51">
        <v>14.03</v>
      </c>
      <c r="BH151" s="51">
        <v>13.88</v>
      </c>
      <c r="BI151" s="51">
        <v>14.03</v>
      </c>
      <c r="BJ151" s="51">
        <v>14.85</v>
      </c>
      <c r="BK151" s="51">
        <v>12.73</v>
      </c>
      <c r="BL151" s="51">
        <v>9.14</v>
      </c>
      <c r="BM151" s="51"/>
      <c r="BN151" s="9"/>
      <c r="BO151" s="62">
        <v>8.25</v>
      </c>
      <c r="BP151" s="62">
        <v>24.77</v>
      </c>
      <c r="BQ151" s="62">
        <f t="shared" si="6"/>
        <v>16.509999999999998</v>
      </c>
      <c r="BR151" s="64" t="str">
        <f t="shared" si="7"/>
        <v>YES</v>
      </c>
      <c r="BS151" s="9" t="e">
        <f t="shared" si="8"/>
        <v>#N/A</v>
      </c>
    </row>
    <row r="152" spans="1:71" x14ac:dyDescent="0.25">
      <c r="A152">
        <v>148</v>
      </c>
      <c r="B152" s="52" t="s">
        <v>1539</v>
      </c>
      <c r="C152" s="48" t="s">
        <v>1539</v>
      </c>
      <c r="D152" s="80">
        <v>209.4</v>
      </c>
      <c r="E152" s="98" t="s">
        <v>2186</v>
      </c>
      <c r="F152" s="84" t="s">
        <v>17</v>
      </c>
      <c r="G152" s="84">
        <v>105515018</v>
      </c>
      <c r="H152" s="87">
        <v>4253388</v>
      </c>
      <c r="I152" s="196">
        <v>4253388</v>
      </c>
      <c r="J152" s="87">
        <v>6533868</v>
      </c>
      <c r="K152" s="47" t="s">
        <v>16</v>
      </c>
      <c r="L152" s="47" t="s">
        <v>1538</v>
      </c>
      <c r="M152" s="38"/>
      <c r="N152" s="38"/>
      <c r="O152" s="50">
        <v>216.4</v>
      </c>
      <c r="P152" s="50">
        <v>190.78</v>
      </c>
      <c r="Q152" s="50">
        <v>209.64</v>
      </c>
      <c r="R152" s="50">
        <v>261.58</v>
      </c>
      <c r="S152" s="50">
        <v>272.18</v>
      </c>
      <c r="T152" s="50">
        <v>215.26</v>
      </c>
      <c r="U152" s="50">
        <v>265.57</v>
      </c>
      <c r="V152" s="51">
        <v>427.56</v>
      </c>
      <c r="W152" s="51">
        <v>363.38</v>
      </c>
      <c r="X152" s="51">
        <v>317.39999999999998</v>
      </c>
      <c r="Y152" s="51">
        <v>185.48</v>
      </c>
      <c r="Z152" s="51">
        <v>199.19</v>
      </c>
      <c r="AA152" s="51">
        <v>269.13</v>
      </c>
      <c r="AB152" s="51">
        <v>337.64</v>
      </c>
      <c r="AC152" s="51">
        <v>228.81</v>
      </c>
      <c r="AD152" s="51">
        <v>202.93</v>
      </c>
      <c r="AE152" s="51">
        <v>157.65</v>
      </c>
      <c r="AF152" s="51">
        <v>209.4</v>
      </c>
      <c r="AG152" s="51">
        <v>258.70999999999998</v>
      </c>
      <c r="AH152" s="51">
        <v>329.54</v>
      </c>
      <c r="AI152" s="51">
        <v>347.42</v>
      </c>
      <c r="AJ152" s="51">
        <v>297.86</v>
      </c>
      <c r="AK152" s="51">
        <v>211.9</v>
      </c>
      <c r="AL152" s="51">
        <v>155.57</v>
      </c>
      <c r="AM152" s="51">
        <v>78.08</v>
      </c>
      <c r="AN152" s="51">
        <v>121.07</v>
      </c>
      <c r="AO152" s="51">
        <v>83.13</v>
      </c>
      <c r="AP152" s="135">
        <v>75.88</v>
      </c>
      <c r="AQ152" s="51">
        <v>173.7</v>
      </c>
      <c r="AR152" s="51">
        <v>200.85</v>
      </c>
      <c r="AS152" s="51">
        <v>231.15</v>
      </c>
      <c r="AT152" s="51">
        <v>317.37</v>
      </c>
      <c r="AU152" s="51">
        <v>358.46</v>
      </c>
      <c r="AV152" s="51">
        <v>334.56</v>
      </c>
      <c r="AW152" s="51">
        <v>189.71</v>
      </c>
      <c r="AX152" s="51">
        <v>107.33</v>
      </c>
      <c r="AY152" s="51">
        <v>65.47</v>
      </c>
      <c r="AZ152" s="51">
        <v>96.09</v>
      </c>
      <c r="BA152" s="51">
        <v>115.74</v>
      </c>
      <c r="BB152" s="51">
        <v>164.56</v>
      </c>
      <c r="BC152" s="51">
        <v>177.15</v>
      </c>
      <c r="BD152" s="51">
        <v>162.09</v>
      </c>
      <c r="BE152" s="51">
        <v>303.73</v>
      </c>
      <c r="BF152" s="51">
        <v>350.18</v>
      </c>
      <c r="BG152" s="51">
        <v>302.27</v>
      </c>
      <c r="BH152" s="51">
        <v>192.22</v>
      </c>
      <c r="BI152" s="51">
        <v>119.4</v>
      </c>
      <c r="BJ152" s="51">
        <v>106.15</v>
      </c>
      <c r="BK152" s="51">
        <v>31.3</v>
      </c>
      <c r="BL152" s="51">
        <v>84.67</v>
      </c>
      <c r="BM152" s="51"/>
      <c r="BN152" s="9"/>
      <c r="BO152" s="62">
        <v>74.34</v>
      </c>
      <c r="BP152" s="62">
        <v>604.61</v>
      </c>
      <c r="BQ152" s="62">
        <f t="shared" si="6"/>
        <v>339.47500000000002</v>
      </c>
      <c r="BR152" s="64" t="str">
        <f t="shared" si="7"/>
        <v>NO</v>
      </c>
      <c r="BS152" s="9" t="e">
        <f t="shared" si="8"/>
        <v>#N/A</v>
      </c>
    </row>
    <row r="153" spans="1:71" x14ac:dyDescent="0.25">
      <c r="A153">
        <v>149</v>
      </c>
      <c r="B153" s="52" t="s">
        <v>1537</v>
      </c>
      <c r="C153" s="48" t="s">
        <v>1537</v>
      </c>
      <c r="D153" s="80">
        <v>9.42</v>
      </c>
      <c r="E153" s="98" t="s">
        <v>4988</v>
      </c>
      <c r="F153" s="84" t="s">
        <v>17</v>
      </c>
      <c r="G153" s="84">
        <v>105515018</v>
      </c>
      <c r="H153" s="87" t="s">
        <v>1960</v>
      </c>
      <c r="I153" s="196" t="s">
        <v>1960</v>
      </c>
      <c r="J153" s="87">
        <v>6321068</v>
      </c>
      <c r="K153" s="47" t="s">
        <v>16</v>
      </c>
      <c r="L153" s="47" t="s">
        <v>1536</v>
      </c>
      <c r="M153" s="38"/>
      <c r="N153" s="38"/>
      <c r="O153" s="50">
        <v>8.75</v>
      </c>
      <c r="P153" s="50">
        <v>8.75</v>
      </c>
      <c r="Q153" s="50">
        <v>8.75</v>
      </c>
      <c r="R153" s="50">
        <v>8.75</v>
      </c>
      <c r="S153" s="50">
        <v>8.75</v>
      </c>
      <c r="T153" s="50">
        <v>8.75</v>
      </c>
      <c r="U153" s="50">
        <v>8.75</v>
      </c>
      <c r="V153" s="51">
        <v>8.75</v>
      </c>
      <c r="W153" s="51">
        <v>8.75</v>
      </c>
      <c r="X153" s="51">
        <v>8.75</v>
      </c>
      <c r="Y153" s="51">
        <v>8.75</v>
      </c>
      <c r="Z153" s="51">
        <v>8.75</v>
      </c>
      <c r="AA153" s="51">
        <v>8.75</v>
      </c>
      <c r="AB153" s="51">
        <v>8.75</v>
      </c>
      <c r="AC153" s="51">
        <v>8.75</v>
      </c>
      <c r="AD153" s="51">
        <v>8.75</v>
      </c>
      <c r="AE153" s="51">
        <v>9.0299999999999994</v>
      </c>
      <c r="AF153" s="51">
        <v>9.42</v>
      </c>
      <c r="AG153" s="51">
        <v>9.6199999999999992</v>
      </c>
      <c r="AH153" s="51">
        <v>9.51</v>
      </c>
      <c r="AI153" s="51">
        <v>9.5299999999999994</v>
      </c>
      <c r="AJ153" s="51">
        <v>9.61</v>
      </c>
      <c r="AK153" s="51">
        <v>9.43</v>
      </c>
      <c r="AL153" s="51">
        <v>9.52</v>
      </c>
      <c r="AM153" s="51">
        <v>9.49</v>
      </c>
      <c r="AN153" s="51">
        <v>9.61</v>
      </c>
      <c r="AO153" s="51">
        <v>9.4700000000000006</v>
      </c>
      <c r="AP153" s="135">
        <v>9.4499999999999993</v>
      </c>
      <c r="AQ153" s="51">
        <v>9.57</v>
      </c>
      <c r="AR153" s="51">
        <v>9.56</v>
      </c>
      <c r="AS153" s="51">
        <v>9.57</v>
      </c>
      <c r="AT153" s="51">
        <v>9.5500000000000007</v>
      </c>
      <c r="AU153" s="51">
        <v>9.56</v>
      </c>
      <c r="AV153" s="51">
        <v>9.5399999999999991</v>
      </c>
      <c r="AW153" s="51">
        <v>9.5500000000000007</v>
      </c>
      <c r="AX153" s="51">
        <v>9.5299999999999994</v>
      </c>
      <c r="AY153" s="51">
        <v>9.49</v>
      </c>
      <c r="AZ153" s="51">
        <v>9.52</v>
      </c>
      <c r="BA153" s="51">
        <v>9.59</v>
      </c>
      <c r="BB153" s="51">
        <v>9.59</v>
      </c>
      <c r="BC153" s="51">
        <v>9.6</v>
      </c>
      <c r="BD153" s="51">
        <v>9.57</v>
      </c>
      <c r="BE153" s="51">
        <v>9.58</v>
      </c>
      <c r="BF153" s="51">
        <v>9.5399999999999991</v>
      </c>
      <c r="BG153" s="51">
        <v>9.5500000000000007</v>
      </c>
      <c r="BH153" s="51">
        <v>9.51</v>
      </c>
      <c r="BI153" s="51">
        <v>9.4499999999999993</v>
      </c>
      <c r="BJ153" s="51">
        <v>9.6300000000000008</v>
      </c>
      <c r="BK153" s="51">
        <v>9.41</v>
      </c>
      <c r="BL153" s="51">
        <v>9.61</v>
      </c>
      <c r="BM153" s="51"/>
      <c r="BN153" s="9"/>
      <c r="BO153" s="62">
        <v>8.25</v>
      </c>
      <c r="BP153" s="62">
        <v>9.52</v>
      </c>
      <c r="BQ153" s="62">
        <f t="shared" si="6"/>
        <v>8.8849999999999998</v>
      </c>
      <c r="BR153" s="64" t="str">
        <f t="shared" si="7"/>
        <v>YES</v>
      </c>
      <c r="BS153" s="9" t="e">
        <f t="shared" si="8"/>
        <v>#N/A</v>
      </c>
    </row>
    <row r="154" spans="1:71" x14ac:dyDescent="0.25">
      <c r="A154">
        <v>150</v>
      </c>
      <c r="B154" s="52" t="s">
        <v>1535</v>
      </c>
      <c r="C154" s="48" t="s">
        <v>1535</v>
      </c>
      <c r="D154" s="80">
        <v>55.03</v>
      </c>
      <c r="E154" s="98" t="s">
        <v>4988</v>
      </c>
      <c r="F154" s="84" t="s">
        <v>17</v>
      </c>
      <c r="G154" s="84">
        <v>105515018</v>
      </c>
      <c r="H154" s="87">
        <v>4254239</v>
      </c>
      <c r="I154" s="196">
        <v>4254239</v>
      </c>
      <c r="J154" s="87">
        <v>6301656</v>
      </c>
      <c r="K154" s="47" t="s">
        <v>16</v>
      </c>
      <c r="L154" s="47" t="s">
        <v>1534</v>
      </c>
      <c r="M154" s="38"/>
      <c r="N154" s="38"/>
      <c r="O154" s="50">
        <v>96.85</v>
      </c>
      <c r="P154" s="50">
        <v>234.62</v>
      </c>
      <c r="Q154" s="50">
        <v>193.07</v>
      </c>
      <c r="R154" s="50">
        <v>175</v>
      </c>
      <c r="S154" s="50">
        <v>67.87</v>
      </c>
      <c r="T154" s="50">
        <v>45.11</v>
      </c>
      <c r="U154" s="50">
        <v>23.36</v>
      </c>
      <c r="V154" s="51">
        <v>16.63</v>
      </c>
      <c r="W154" s="51">
        <v>12.83</v>
      </c>
      <c r="X154" s="51">
        <v>19.88</v>
      </c>
      <c r="Y154" s="51">
        <v>38.04</v>
      </c>
      <c r="Z154" s="51">
        <v>92.53</v>
      </c>
      <c r="AA154" s="51">
        <v>202.5</v>
      </c>
      <c r="AB154" s="51">
        <v>223.28</v>
      </c>
      <c r="AC154" s="51">
        <v>173.96</v>
      </c>
      <c r="AD154" s="51">
        <v>126.43</v>
      </c>
      <c r="AE154" s="51">
        <v>95.13</v>
      </c>
      <c r="AF154" s="51">
        <v>55.03</v>
      </c>
      <c r="AG154" s="51">
        <v>38.909999999999997</v>
      </c>
      <c r="AH154" s="51">
        <v>24.32</v>
      </c>
      <c r="AI154" s="51">
        <v>22.94</v>
      </c>
      <c r="AJ154" s="51">
        <v>20.41</v>
      </c>
      <c r="AK154" s="51">
        <v>28.3</v>
      </c>
      <c r="AL154" s="51">
        <v>103.47</v>
      </c>
      <c r="AM154" s="51">
        <v>186.58</v>
      </c>
      <c r="AN154" s="51">
        <v>287.77</v>
      </c>
      <c r="AO154" s="51">
        <v>245.87</v>
      </c>
      <c r="AP154" s="135">
        <v>116.12</v>
      </c>
      <c r="AQ154" s="51">
        <v>87.66</v>
      </c>
      <c r="AR154" s="51">
        <v>67.36</v>
      </c>
      <c r="AS154" s="51">
        <v>43.06</v>
      </c>
      <c r="AT154" s="51">
        <v>22.26</v>
      </c>
      <c r="AU154" s="51">
        <v>26.7</v>
      </c>
      <c r="AV154" s="51">
        <v>47.36</v>
      </c>
      <c r="AW154" s="51">
        <v>80.78</v>
      </c>
      <c r="AX154" s="51">
        <v>219.68</v>
      </c>
      <c r="AY154" s="51">
        <v>245.7</v>
      </c>
      <c r="AZ154" s="51">
        <v>311.02999999999997</v>
      </c>
      <c r="BA154" s="51">
        <v>278.69</v>
      </c>
      <c r="BB154" s="51">
        <v>139.75</v>
      </c>
      <c r="BC154" s="51">
        <v>153.09</v>
      </c>
      <c r="BD154" s="51">
        <v>59.49</v>
      </c>
      <c r="BE154" s="51">
        <v>23.61</v>
      </c>
      <c r="BF154" s="51">
        <v>23.99</v>
      </c>
      <c r="BG154" s="51">
        <v>20.62</v>
      </c>
      <c r="BH154" s="51">
        <v>37.85</v>
      </c>
      <c r="BI154" s="51">
        <v>139.9</v>
      </c>
      <c r="BJ154" s="51">
        <v>227.99</v>
      </c>
      <c r="BK154" s="51">
        <v>254.19</v>
      </c>
      <c r="BL154" s="51">
        <v>311.87</v>
      </c>
      <c r="BM154" s="51"/>
      <c r="BN154" s="9"/>
      <c r="BO154" s="62">
        <v>8.94</v>
      </c>
      <c r="BP154" s="62">
        <v>247.33</v>
      </c>
      <c r="BQ154" s="62">
        <f t="shared" si="6"/>
        <v>128.13500000000002</v>
      </c>
      <c r="BR154" s="64" t="str">
        <f t="shared" si="7"/>
        <v>NO</v>
      </c>
      <c r="BS154" s="9" t="e">
        <f t="shared" si="8"/>
        <v>#N/A</v>
      </c>
    </row>
    <row r="155" spans="1:71" x14ac:dyDescent="0.25">
      <c r="A155">
        <v>151</v>
      </c>
      <c r="B155" s="52" t="s">
        <v>1533</v>
      </c>
      <c r="C155" s="48" t="s">
        <v>1533</v>
      </c>
      <c r="D155" s="80">
        <v>12.2</v>
      </c>
      <c r="E155" s="98" t="s">
        <v>2186</v>
      </c>
      <c r="F155" s="84" t="s">
        <v>17</v>
      </c>
      <c r="G155" s="84">
        <v>105515018</v>
      </c>
      <c r="H155" s="87">
        <v>4278920</v>
      </c>
      <c r="I155" s="196">
        <v>4278920</v>
      </c>
      <c r="J155" s="87">
        <v>6448457</v>
      </c>
      <c r="K155" s="47" t="s">
        <v>16</v>
      </c>
      <c r="L155" s="47" t="s">
        <v>1532</v>
      </c>
      <c r="M155" s="38"/>
      <c r="N155" s="38"/>
      <c r="O155" s="50">
        <v>201</v>
      </c>
      <c r="P155" s="50">
        <v>260.79000000000002</v>
      </c>
      <c r="Q155" s="50">
        <v>212.84</v>
      </c>
      <c r="R155" s="50">
        <v>191.3</v>
      </c>
      <c r="S155" s="50">
        <v>122.97</v>
      </c>
      <c r="T155" s="50">
        <v>32.74</v>
      </c>
      <c r="U155" s="50">
        <v>10.039999999999999</v>
      </c>
      <c r="V155" s="51">
        <v>10.06</v>
      </c>
      <c r="W155" s="51">
        <v>11.31</v>
      </c>
      <c r="X155" s="51">
        <v>11.74</v>
      </c>
      <c r="Y155" s="51">
        <v>15.7</v>
      </c>
      <c r="Z155" s="51">
        <v>59.03</v>
      </c>
      <c r="AA155" s="51">
        <v>147.69</v>
      </c>
      <c r="AB155" s="51">
        <v>232.93</v>
      </c>
      <c r="AC155" s="51">
        <v>215.01</v>
      </c>
      <c r="AD155" s="51">
        <v>127.68</v>
      </c>
      <c r="AE155" s="51">
        <v>22.42</v>
      </c>
      <c r="AF155" s="51">
        <v>12.2</v>
      </c>
      <c r="AG155" s="51">
        <v>9.23</v>
      </c>
      <c r="AH155" s="51">
        <v>9.23</v>
      </c>
      <c r="AI155" s="51">
        <v>9.24</v>
      </c>
      <c r="AJ155" s="51">
        <v>9.1300000000000008</v>
      </c>
      <c r="AK155" s="51">
        <v>13.18</v>
      </c>
      <c r="AL155" s="51">
        <v>37.71</v>
      </c>
      <c r="AM155" s="51">
        <v>142.99</v>
      </c>
      <c r="AN155" s="51">
        <v>139.06</v>
      </c>
      <c r="AO155" s="51">
        <v>88.09</v>
      </c>
      <c r="AP155" s="135">
        <v>16.77</v>
      </c>
      <c r="AQ155" s="51">
        <v>16.79</v>
      </c>
      <c r="AR155" s="51">
        <v>18.28</v>
      </c>
      <c r="AS155" s="51">
        <v>9.67</v>
      </c>
      <c r="AT155" s="51">
        <v>9.94</v>
      </c>
      <c r="AU155" s="51">
        <v>10.16</v>
      </c>
      <c r="AV155" s="51">
        <v>10.02</v>
      </c>
      <c r="AW155" s="51">
        <v>49.08</v>
      </c>
      <c r="AX155" s="51">
        <v>78.959999999999994</v>
      </c>
      <c r="AY155" s="51">
        <v>214.11</v>
      </c>
      <c r="AZ155" s="51">
        <v>296.99</v>
      </c>
      <c r="BA155" s="51">
        <v>256.02999999999997</v>
      </c>
      <c r="BB155" s="51">
        <v>83.08</v>
      </c>
      <c r="BC155" s="51">
        <v>28.42</v>
      </c>
      <c r="BD155" s="51">
        <v>11.09</v>
      </c>
      <c r="BE155" s="51">
        <v>10.199999999999999</v>
      </c>
      <c r="BF155" s="51">
        <v>9.93</v>
      </c>
      <c r="BG155" s="51">
        <v>10.039999999999999</v>
      </c>
      <c r="BH155" s="51">
        <v>9.42</v>
      </c>
      <c r="BI155" s="51">
        <v>110.41</v>
      </c>
      <c r="BJ155" s="51">
        <v>266.66000000000003</v>
      </c>
      <c r="BK155" s="51">
        <v>238.59</v>
      </c>
      <c r="BL155" s="51">
        <v>293.82</v>
      </c>
      <c r="BM155" s="51"/>
      <c r="BN155" s="9"/>
      <c r="BO155" s="62">
        <v>9.85</v>
      </c>
      <c r="BP155" s="62">
        <v>266.23</v>
      </c>
      <c r="BQ155" s="62">
        <f t="shared" si="6"/>
        <v>138.04000000000002</v>
      </c>
      <c r="BR155" s="64" t="str">
        <f t="shared" si="7"/>
        <v>YES</v>
      </c>
      <c r="BS155" s="9" t="e">
        <f t="shared" si="8"/>
        <v>#N/A</v>
      </c>
    </row>
    <row r="156" spans="1:71" x14ac:dyDescent="0.25">
      <c r="A156">
        <v>152</v>
      </c>
      <c r="B156" s="52" t="s">
        <v>1531</v>
      </c>
      <c r="C156" s="48" t="s">
        <v>1531</v>
      </c>
      <c r="D156" s="80">
        <v>2300.2800000000002</v>
      </c>
      <c r="E156" s="98" t="s">
        <v>2186</v>
      </c>
      <c r="F156" s="84" t="s">
        <v>17</v>
      </c>
      <c r="G156" s="84">
        <v>105515018</v>
      </c>
      <c r="H156" s="87">
        <v>4273345</v>
      </c>
      <c r="I156" s="196">
        <v>4273345</v>
      </c>
      <c r="J156" s="87">
        <v>4273345</v>
      </c>
      <c r="K156" s="47" t="s">
        <v>16</v>
      </c>
      <c r="L156" s="47" t="s">
        <v>1530</v>
      </c>
      <c r="M156" s="38"/>
      <c r="N156" s="38"/>
      <c r="O156" s="50">
        <v>1966.32</v>
      </c>
      <c r="P156" s="50">
        <v>1930.26</v>
      </c>
      <c r="Q156" s="50">
        <v>2019.85</v>
      </c>
      <c r="R156" s="50">
        <v>1929.24</v>
      </c>
      <c r="S156" s="50">
        <v>2393.3200000000002</v>
      </c>
      <c r="T156" s="50">
        <v>2299.5500000000002</v>
      </c>
      <c r="U156" s="50">
        <v>3028.04</v>
      </c>
      <c r="V156" s="51">
        <v>3107.58</v>
      </c>
      <c r="W156" s="51">
        <v>3056.17</v>
      </c>
      <c r="X156" s="51">
        <v>2743.85</v>
      </c>
      <c r="Y156" s="51">
        <v>2113.38</v>
      </c>
      <c r="Z156" s="51">
        <v>2047.7</v>
      </c>
      <c r="AA156" s="51">
        <v>2363.48</v>
      </c>
      <c r="AB156" s="51">
        <v>2245.13</v>
      </c>
      <c r="AC156" s="51">
        <v>2090.66</v>
      </c>
      <c r="AD156" s="51">
        <v>2321.39</v>
      </c>
      <c r="AE156" s="51">
        <v>2100.12</v>
      </c>
      <c r="AF156" s="51">
        <v>2300.2800000000002</v>
      </c>
      <c r="AG156" s="51">
        <v>2955.71</v>
      </c>
      <c r="AH156" s="51">
        <v>2825.07</v>
      </c>
      <c r="AI156" s="51">
        <v>2923.38</v>
      </c>
      <c r="AJ156" s="51">
        <v>3018.69</v>
      </c>
      <c r="AK156" s="51">
        <v>2430.31</v>
      </c>
      <c r="AL156" s="51">
        <v>1953.84</v>
      </c>
      <c r="AM156" s="51">
        <v>1758.77</v>
      </c>
      <c r="AN156" s="51">
        <v>2282.91</v>
      </c>
      <c r="AO156" s="51">
        <v>2406.81</v>
      </c>
      <c r="AP156" s="135">
        <v>2036.4</v>
      </c>
      <c r="AQ156" s="51">
        <v>2103.75</v>
      </c>
      <c r="AR156" s="51">
        <v>2123.92</v>
      </c>
      <c r="AS156" s="51">
        <v>2938.16</v>
      </c>
      <c r="AT156" s="51">
        <v>2899.35</v>
      </c>
      <c r="AU156" s="51">
        <v>2753.7</v>
      </c>
      <c r="AV156" s="51">
        <v>2577.02</v>
      </c>
      <c r="AW156" s="51">
        <v>1813.52</v>
      </c>
      <c r="AX156" s="51">
        <v>1947.41</v>
      </c>
      <c r="AY156" s="51">
        <v>1605.01</v>
      </c>
      <c r="AZ156" s="51">
        <v>1923.52</v>
      </c>
      <c r="BA156" s="51">
        <v>2010.83</v>
      </c>
      <c r="BB156" s="51">
        <v>2201.02</v>
      </c>
      <c r="BC156" s="51">
        <v>2195.71</v>
      </c>
      <c r="BD156" s="51">
        <v>2138.35</v>
      </c>
      <c r="BE156" s="51">
        <v>2886.25</v>
      </c>
      <c r="BF156" s="51">
        <v>2258.38</v>
      </c>
      <c r="BG156" s="51">
        <v>2506.5500000000002</v>
      </c>
      <c r="BH156" s="51">
        <v>2132.96</v>
      </c>
      <c r="BI156" s="51">
        <v>1744.9</v>
      </c>
      <c r="BJ156" s="51">
        <v>2053.23</v>
      </c>
      <c r="BK156" s="51">
        <v>1519.59</v>
      </c>
      <c r="BL156" s="51">
        <v>1914.49</v>
      </c>
      <c r="BM156" s="51"/>
      <c r="BN156" s="9"/>
      <c r="BO156" s="62">
        <v>1718.27</v>
      </c>
      <c r="BP156" s="62">
        <v>3107.58</v>
      </c>
      <c r="BQ156" s="62">
        <f t="shared" si="6"/>
        <v>2412.9250000000002</v>
      </c>
      <c r="BR156" s="64" t="str">
        <f t="shared" si="7"/>
        <v>NO</v>
      </c>
      <c r="BS156" s="9" t="e">
        <f t="shared" si="8"/>
        <v>#N/A</v>
      </c>
    </row>
    <row r="157" spans="1:71" x14ac:dyDescent="0.25">
      <c r="A157">
        <v>153</v>
      </c>
      <c r="B157" s="52" t="s">
        <v>1529</v>
      </c>
      <c r="C157" s="48" t="s">
        <v>1529</v>
      </c>
      <c r="D157" s="80">
        <v>1075.21</v>
      </c>
      <c r="E157" s="98" t="s">
        <v>2186</v>
      </c>
      <c r="F157" s="84" t="s">
        <v>17</v>
      </c>
      <c r="G157" s="84">
        <v>105515018</v>
      </c>
      <c r="H157" s="87">
        <v>4247495</v>
      </c>
      <c r="I157" s="196">
        <v>4247495</v>
      </c>
      <c r="J157" s="87">
        <v>6463128</v>
      </c>
      <c r="K157" s="47" t="s">
        <v>16</v>
      </c>
      <c r="L157" s="47" t="s">
        <v>1528</v>
      </c>
      <c r="M157" s="38"/>
      <c r="N157" s="38"/>
      <c r="O157" s="50">
        <v>1006.29</v>
      </c>
      <c r="P157" s="50">
        <v>993.74</v>
      </c>
      <c r="Q157" s="50">
        <v>913.77</v>
      </c>
      <c r="R157" s="50">
        <v>968.23</v>
      </c>
      <c r="S157" s="50">
        <v>1192.5</v>
      </c>
      <c r="T157" s="50">
        <v>1182.73</v>
      </c>
      <c r="U157" s="50">
        <v>1608.92</v>
      </c>
      <c r="V157" s="51">
        <v>1566.2</v>
      </c>
      <c r="W157" s="51">
        <v>1823.1</v>
      </c>
      <c r="X157" s="51">
        <v>1416.62</v>
      </c>
      <c r="Y157" s="51">
        <v>1198.49</v>
      </c>
      <c r="Z157" s="51">
        <v>979.45</v>
      </c>
      <c r="AA157" s="51">
        <v>1099.46</v>
      </c>
      <c r="AB157" s="51">
        <v>946.22</v>
      </c>
      <c r="AC157" s="51">
        <v>987.95</v>
      </c>
      <c r="AD157" s="51">
        <v>997.1</v>
      </c>
      <c r="AE157" s="51">
        <v>1072.43</v>
      </c>
      <c r="AF157" s="51">
        <v>1075.21</v>
      </c>
      <c r="AG157" s="51">
        <v>1544.3</v>
      </c>
      <c r="AH157" s="51">
        <v>1623.1</v>
      </c>
      <c r="AI157" s="51">
        <v>1614.9</v>
      </c>
      <c r="AJ157" s="51">
        <v>1550.16</v>
      </c>
      <c r="AK157" s="51">
        <v>1204.82</v>
      </c>
      <c r="AL157" s="51">
        <v>1052.07</v>
      </c>
      <c r="AM157" s="51">
        <v>915.35</v>
      </c>
      <c r="AN157" s="51">
        <v>893.25</v>
      </c>
      <c r="AO157" s="51">
        <v>1026.98</v>
      </c>
      <c r="AP157" s="135">
        <v>975.51</v>
      </c>
      <c r="AQ157" s="51">
        <v>1102.68</v>
      </c>
      <c r="AR157" s="51">
        <v>1222.1500000000001</v>
      </c>
      <c r="AS157" s="51">
        <v>1558.26</v>
      </c>
      <c r="AT157" s="51">
        <v>1652.97</v>
      </c>
      <c r="AU157" s="51">
        <v>1580.31</v>
      </c>
      <c r="AV157" s="51">
        <v>1415.55</v>
      </c>
      <c r="AW157" s="51">
        <v>1021.94</v>
      </c>
      <c r="AX157" s="51">
        <v>971.59</v>
      </c>
      <c r="AY157" s="51">
        <v>790.47</v>
      </c>
      <c r="AZ157" s="51">
        <v>898.75</v>
      </c>
      <c r="BA157" s="51">
        <v>796.67</v>
      </c>
      <c r="BB157" s="51">
        <v>930.73</v>
      </c>
      <c r="BC157" s="51">
        <v>995.71</v>
      </c>
      <c r="BD157" s="51">
        <v>1247.43</v>
      </c>
      <c r="BE157" s="51">
        <v>1509.56</v>
      </c>
      <c r="BF157" s="51">
        <v>1528.51</v>
      </c>
      <c r="BG157" s="51">
        <v>1435.63</v>
      </c>
      <c r="BH157" s="51">
        <v>1215.72</v>
      </c>
      <c r="BI157" s="51">
        <v>976.26</v>
      </c>
      <c r="BJ157" s="51">
        <v>925.3</v>
      </c>
      <c r="BK157" s="51">
        <v>662.68</v>
      </c>
      <c r="BL157" s="51">
        <v>898.71</v>
      </c>
      <c r="BM157" s="51"/>
      <c r="BN157" s="9"/>
      <c r="BO157" s="62">
        <v>681.76</v>
      </c>
      <c r="BP157" s="62">
        <v>1823.1</v>
      </c>
      <c r="BQ157" s="62">
        <f t="shared" si="6"/>
        <v>1252.4299999999998</v>
      </c>
      <c r="BR157" s="64" t="str">
        <f t="shared" si="7"/>
        <v>NO</v>
      </c>
      <c r="BS157" s="9" t="e">
        <f t="shared" si="8"/>
        <v>#N/A</v>
      </c>
    </row>
    <row r="158" spans="1:71" x14ac:dyDescent="0.25">
      <c r="A158">
        <v>154</v>
      </c>
      <c r="B158" s="52" t="s">
        <v>1527</v>
      </c>
      <c r="C158" s="48" t="s">
        <v>1527</v>
      </c>
      <c r="D158" s="80">
        <v>200.93</v>
      </c>
      <c r="E158" s="98" t="s">
        <v>4988</v>
      </c>
      <c r="F158" s="84" t="s">
        <v>17</v>
      </c>
      <c r="G158" s="84">
        <v>105515018</v>
      </c>
      <c r="H158" s="87">
        <v>4307532</v>
      </c>
      <c r="I158" s="196">
        <v>4307532</v>
      </c>
      <c r="J158" s="87">
        <v>6246569</v>
      </c>
      <c r="K158" s="47" t="s">
        <v>16</v>
      </c>
      <c r="L158" s="47" t="s">
        <v>1526</v>
      </c>
      <c r="M158" s="38"/>
      <c r="N158" s="38"/>
      <c r="O158" s="50">
        <v>123.68</v>
      </c>
      <c r="P158" s="50">
        <v>37.75</v>
      </c>
      <c r="Q158" s="50">
        <v>31.32</v>
      </c>
      <c r="R158" s="50">
        <v>68.819999999999993</v>
      </c>
      <c r="S158" s="50">
        <v>51.73</v>
      </c>
      <c r="T158" s="50">
        <v>54.47</v>
      </c>
      <c r="U158" s="50">
        <v>23.86</v>
      </c>
      <c r="V158" s="51">
        <v>22.45</v>
      </c>
      <c r="W158" s="51">
        <v>58.59</v>
      </c>
      <c r="X158" s="51">
        <v>177.81</v>
      </c>
      <c r="Y158" s="51">
        <v>24.75</v>
      </c>
      <c r="Z158" s="51">
        <v>34.4</v>
      </c>
      <c r="AA158" s="51">
        <v>29.28</v>
      </c>
      <c r="AB158" s="51">
        <v>32.07</v>
      </c>
      <c r="AC158" s="51">
        <v>54.3</v>
      </c>
      <c r="AD158" s="51">
        <v>24.75</v>
      </c>
      <c r="AE158" s="51">
        <v>55.62</v>
      </c>
      <c r="AF158" s="51">
        <v>200.93</v>
      </c>
      <c r="AG158" s="51">
        <v>75.8</v>
      </c>
      <c r="AH158" s="51">
        <v>46.43</v>
      </c>
      <c r="AI158" s="51">
        <v>16.670000000000002</v>
      </c>
      <c r="AJ158" s="51">
        <v>125.15</v>
      </c>
      <c r="AK158" s="51">
        <v>137.1</v>
      </c>
      <c r="AL158" s="51">
        <v>25.73</v>
      </c>
      <c r="AM158" s="51">
        <v>24.75</v>
      </c>
      <c r="AN158" s="51">
        <v>24.75</v>
      </c>
      <c r="AO158" s="51">
        <v>24.75</v>
      </c>
      <c r="AP158" s="135">
        <v>24.75</v>
      </c>
      <c r="AQ158" s="51">
        <v>24.75</v>
      </c>
      <c r="AR158" s="51">
        <v>24.75</v>
      </c>
      <c r="AS158" s="51">
        <v>9.9700000000000006</v>
      </c>
      <c r="AT158" s="51">
        <v>9.74</v>
      </c>
      <c r="AU158" s="51">
        <v>9.66</v>
      </c>
      <c r="AV158" s="51">
        <v>9.64</v>
      </c>
      <c r="AW158" s="51">
        <v>9.65</v>
      </c>
      <c r="AX158" s="51">
        <v>9.7200000000000006</v>
      </c>
      <c r="AY158" s="51">
        <v>9.58</v>
      </c>
      <c r="AZ158" s="51">
        <v>9.6999999999999993</v>
      </c>
      <c r="BA158" s="51">
        <v>9.59</v>
      </c>
      <c r="BB158" s="51">
        <v>9.6999999999999993</v>
      </c>
      <c r="BC158" s="51">
        <v>9.6999999999999993</v>
      </c>
      <c r="BD158" s="51">
        <v>9.77</v>
      </c>
      <c r="BE158" s="51">
        <v>9.68</v>
      </c>
      <c r="BF158" s="51">
        <v>9.6300000000000008</v>
      </c>
      <c r="BG158" s="51">
        <v>9.65</v>
      </c>
      <c r="BH158" s="51">
        <v>9.6</v>
      </c>
      <c r="BI158" s="51">
        <v>9.5500000000000007</v>
      </c>
      <c r="BJ158" s="51">
        <v>9.73</v>
      </c>
      <c r="BK158" s="51">
        <v>9.6</v>
      </c>
      <c r="BL158" s="51">
        <v>10.85</v>
      </c>
      <c r="BM158" s="51"/>
      <c r="BN158" s="9"/>
      <c r="BO158" s="62">
        <v>9.64</v>
      </c>
      <c r="BP158" s="62">
        <v>353.3</v>
      </c>
      <c r="BQ158" s="62">
        <f t="shared" si="6"/>
        <v>181.47</v>
      </c>
      <c r="BR158" s="64" t="str">
        <f t="shared" si="7"/>
        <v>NO</v>
      </c>
      <c r="BS158" s="9" t="e">
        <f t="shared" si="8"/>
        <v>#N/A</v>
      </c>
    </row>
    <row r="159" spans="1:71" x14ac:dyDescent="0.25">
      <c r="A159">
        <v>155</v>
      </c>
      <c r="B159" s="52" t="s">
        <v>1525</v>
      </c>
      <c r="C159" s="48" t="s">
        <v>1525</v>
      </c>
      <c r="D159" s="80">
        <v>19.77</v>
      </c>
      <c r="E159" s="98" t="s">
        <v>4988</v>
      </c>
      <c r="F159" s="84" t="s">
        <v>17</v>
      </c>
      <c r="G159" s="84">
        <v>105515018</v>
      </c>
      <c r="H159" s="87" t="s">
        <v>1961</v>
      </c>
      <c r="I159" s="196" t="s">
        <v>1961</v>
      </c>
      <c r="J159" s="87">
        <v>6321070</v>
      </c>
      <c r="K159" s="47" t="s">
        <v>16</v>
      </c>
      <c r="L159" s="47" t="s">
        <v>1524</v>
      </c>
      <c r="M159" s="38"/>
      <c r="N159" s="38"/>
      <c r="O159" s="50">
        <v>11.07</v>
      </c>
      <c r="P159" s="50">
        <v>11.91</v>
      </c>
      <c r="Q159" s="50">
        <v>11.55</v>
      </c>
      <c r="R159" s="50">
        <v>10.050000000000001</v>
      </c>
      <c r="S159" s="50">
        <v>12.51</v>
      </c>
      <c r="T159" s="50">
        <v>10.119999999999999</v>
      </c>
      <c r="U159" s="50">
        <v>8.75</v>
      </c>
      <c r="V159" s="51">
        <v>9.31</v>
      </c>
      <c r="W159" s="51">
        <v>8.93</v>
      </c>
      <c r="X159" s="51">
        <v>13.14</v>
      </c>
      <c r="Y159" s="51">
        <v>10.75</v>
      </c>
      <c r="Z159" s="51">
        <v>10.88</v>
      </c>
      <c r="AA159" s="51">
        <v>9.5299999999999994</v>
      </c>
      <c r="AB159" s="51">
        <v>10.39</v>
      </c>
      <c r="AC159" s="51">
        <v>11.99</v>
      </c>
      <c r="AD159" s="51">
        <v>10.07</v>
      </c>
      <c r="AE159" s="51">
        <v>9.0299999999999994</v>
      </c>
      <c r="AF159" s="51">
        <v>19.77</v>
      </c>
      <c r="AG159" s="51">
        <v>8.85</v>
      </c>
      <c r="AH159" s="51">
        <v>9.9700000000000006</v>
      </c>
      <c r="AI159" s="51">
        <v>10.87</v>
      </c>
      <c r="AJ159" s="51">
        <v>9.52</v>
      </c>
      <c r="AK159" s="51">
        <v>15.44</v>
      </c>
      <c r="AL159" s="51">
        <v>10.29</v>
      </c>
      <c r="AM159" s="51">
        <v>9.66</v>
      </c>
      <c r="AN159" s="51">
        <v>10.94</v>
      </c>
      <c r="AO159" s="51">
        <v>9.26</v>
      </c>
      <c r="AP159" s="135">
        <v>11.26</v>
      </c>
      <c r="AQ159" s="51">
        <v>11.7</v>
      </c>
      <c r="AR159" s="51">
        <v>10.16</v>
      </c>
      <c r="AS159" s="51">
        <v>8.75</v>
      </c>
      <c r="AT159" s="51">
        <v>9.44</v>
      </c>
      <c r="AU159" s="51">
        <v>9.4499999999999993</v>
      </c>
      <c r="AV159" s="51">
        <v>52.47</v>
      </c>
      <c r="AW159" s="51">
        <v>10.039999999999999</v>
      </c>
      <c r="AX159" s="51">
        <v>13.71</v>
      </c>
      <c r="AY159" s="51">
        <v>45.15</v>
      </c>
      <c r="AZ159" s="51">
        <v>11.91</v>
      </c>
      <c r="BA159" s="51">
        <v>10.64</v>
      </c>
      <c r="BB159" s="51">
        <v>9.6999999999999993</v>
      </c>
      <c r="BC159" s="51">
        <v>9.18</v>
      </c>
      <c r="BD159" s="51">
        <v>8.9499999999999993</v>
      </c>
      <c r="BE159" s="51">
        <v>8.9499999999999993</v>
      </c>
      <c r="BF159" s="51">
        <v>9.34</v>
      </c>
      <c r="BG159" s="51">
        <v>8.75</v>
      </c>
      <c r="BH159" s="51">
        <v>9.6</v>
      </c>
      <c r="BI159" s="51">
        <v>10.85</v>
      </c>
      <c r="BJ159" s="51">
        <v>9.6300000000000008</v>
      </c>
      <c r="BK159" s="51">
        <v>9.6</v>
      </c>
      <c r="BL159" s="51">
        <v>9.23</v>
      </c>
      <c r="BM159" s="51"/>
      <c r="BN159" s="9"/>
      <c r="BO159" s="62">
        <v>8.25</v>
      </c>
      <c r="BP159" s="62">
        <v>26.67</v>
      </c>
      <c r="BQ159" s="62">
        <f t="shared" si="6"/>
        <v>17.46</v>
      </c>
      <c r="BR159" s="64" t="str">
        <f t="shared" si="7"/>
        <v>YES</v>
      </c>
      <c r="BS159" s="9" t="e">
        <f t="shared" si="8"/>
        <v>#N/A</v>
      </c>
    </row>
    <row r="160" spans="1:71" x14ac:dyDescent="0.25">
      <c r="A160">
        <v>156</v>
      </c>
      <c r="B160" s="52" t="s">
        <v>1523</v>
      </c>
      <c r="C160" s="48" t="s">
        <v>1523</v>
      </c>
      <c r="D160" s="80">
        <v>1183.49</v>
      </c>
      <c r="E160" s="98" t="s">
        <v>2186</v>
      </c>
      <c r="F160" s="84" t="s">
        <v>17</v>
      </c>
      <c r="G160" s="84">
        <v>105515018</v>
      </c>
      <c r="H160" s="87" t="s">
        <v>1962</v>
      </c>
      <c r="I160" s="196" t="s">
        <v>1962</v>
      </c>
      <c r="J160" s="87">
        <v>4596476</v>
      </c>
      <c r="K160" s="47" t="s">
        <v>16</v>
      </c>
      <c r="L160" s="47" t="s">
        <v>1522</v>
      </c>
      <c r="M160" s="38"/>
      <c r="N160" s="38"/>
      <c r="O160" s="50">
        <v>1117.27</v>
      </c>
      <c r="P160" s="50">
        <v>1144.52</v>
      </c>
      <c r="Q160" s="50">
        <v>1060.26</v>
      </c>
      <c r="R160" s="50">
        <v>1203.98</v>
      </c>
      <c r="S160" s="50">
        <v>1192.8800000000001</v>
      </c>
      <c r="T160" s="50">
        <v>1003.69</v>
      </c>
      <c r="U160" s="50">
        <v>1458.07</v>
      </c>
      <c r="V160" s="51">
        <v>1509.53</v>
      </c>
      <c r="W160" s="51">
        <v>1623.72</v>
      </c>
      <c r="X160" s="51">
        <v>1607.87</v>
      </c>
      <c r="Y160" s="51">
        <v>1208.44</v>
      </c>
      <c r="Z160" s="51">
        <v>1085.3900000000001</v>
      </c>
      <c r="AA160" s="51">
        <v>1397.68</v>
      </c>
      <c r="AB160" s="51">
        <v>1345.59</v>
      </c>
      <c r="AC160" s="51">
        <v>1366.11</v>
      </c>
      <c r="AD160" s="51">
        <v>1002.61</v>
      </c>
      <c r="AE160" s="51">
        <v>916.09</v>
      </c>
      <c r="AF160" s="51">
        <v>1183.49</v>
      </c>
      <c r="AG160" s="51">
        <v>1161.75</v>
      </c>
      <c r="AH160" s="51">
        <v>1433.5</v>
      </c>
      <c r="AI160" s="51">
        <v>1342.9</v>
      </c>
      <c r="AJ160" s="51">
        <v>733.86</v>
      </c>
      <c r="AK160" s="51">
        <v>1087.17</v>
      </c>
      <c r="AL160" s="51">
        <v>1070.8</v>
      </c>
      <c r="AM160" s="51">
        <v>1047.6099999999999</v>
      </c>
      <c r="AN160" s="51">
        <v>1151.01</v>
      </c>
      <c r="AO160" s="51">
        <v>1099.26</v>
      </c>
      <c r="AP160" s="135">
        <v>1002.61</v>
      </c>
      <c r="AQ160" s="51">
        <v>994.75</v>
      </c>
      <c r="AR160" s="51">
        <v>1315.02</v>
      </c>
      <c r="AS160" s="51">
        <v>1161.75</v>
      </c>
      <c r="AT160" s="51">
        <v>1485.22</v>
      </c>
      <c r="AU160" s="51">
        <v>1513.04</v>
      </c>
      <c r="AV160" s="51">
        <v>1382.75</v>
      </c>
      <c r="AW160" s="51">
        <v>1134.96</v>
      </c>
      <c r="AX160" s="51">
        <v>1078.25</v>
      </c>
      <c r="AY160" s="51">
        <v>1047.6099999999999</v>
      </c>
      <c r="AZ160" s="51">
        <v>1252.57</v>
      </c>
      <c r="BA160" s="51">
        <v>1174.49</v>
      </c>
      <c r="BB160" s="51">
        <v>1040.72</v>
      </c>
      <c r="BC160" s="51">
        <v>1055.44</v>
      </c>
      <c r="BD160" s="51">
        <v>1084.9100000000001</v>
      </c>
      <c r="BE160" s="51">
        <v>1408.02</v>
      </c>
      <c r="BF160" s="51">
        <v>1348.7</v>
      </c>
      <c r="BG160" s="51">
        <v>1318.59</v>
      </c>
      <c r="BH160" s="51">
        <v>1147.6400000000001</v>
      </c>
      <c r="BI160" s="51">
        <v>1010.68</v>
      </c>
      <c r="BJ160" s="51">
        <v>1129.49</v>
      </c>
      <c r="BK160" s="51">
        <v>667.48</v>
      </c>
      <c r="BL160" s="51">
        <v>1037.98</v>
      </c>
      <c r="BM160" s="51"/>
      <c r="BN160" s="9"/>
      <c r="BO160" s="62">
        <v>758.85</v>
      </c>
      <c r="BP160" s="62">
        <v>2125.2199999999998</v>
      </c>
      <c r="BQ160" s="62">
        <f t="shared" si="6"/>
        <v>1442.0349999999999</v>
      </c>
      <c r="BR160" s="64" t="str">
        <f t="shared" si="7"/>
        <v>NO</v>
      </c>
      <c r="BS160" s="9" t="e">
        <f t="shared" si="8"/>
        <v>#N/A</v>
      </c>
    </row>
    <row r="161" spans="1:71" x14ac:dyDescent="0.25">
      <c r="A161">
        <v>157</v>
      </c>
      <c r="B161" s="52" t="s">
        <v>1521</v>
      </c>
      <c r="C161" s="48" t="s">
        <v>1521</v>
      </c>
      <c r="D161" s="80">
        <v>8589.56</v>
      </c>
      <c r="E161" s="98" t="s">
        <v>2186</v>
      </c>
      <c r="F161" s="84" t="s">
        <v>17</v>
      </c>
      <c r="G161" s="84">
        <v>105515018</v>
      </c>
      <c r="H161" s="87">
        <v>4273346</v>
      </c>
      <c r="I161" s="196">
        <v>4273346</v>
      </c>
      <c r="J161" s="87" t="e">
        <v>#N/A</v>
      </c>
      <c r="K161" s="47" t="s">
        <v>16</v>
      </c>
      <c r="L161" s="47" t="s">
        <v>1520</v>
      </c>
      <c r="M161" s="38"/>
      <c r="N161" s="38"/>
      <c r="O161" s="50">
        <v>6096.55</v>
      </c>
      <c r="P161" s="50">
        <v>5060.9799999999996</v>
      </c>
      <c r="Q161" s="50">
        <v>4980.5</v>
      </c>
      <c r="R161" s="50">
        <v>5791.45</v>
      </c>
      <c r="S161" s="50">
        <v>7785.06</v>
      </c>
      <c r="T161" s="50">
        <v>6939.84</v>
      </c>
      <c r="U161" s="50">
        <v>9382.77</v>
      </c>
      <c r="V161" s="51">
        <v>9670.58</v>
      </c>
      <c r="W161" s="51">
        <v>11793.52</v>
      </c>
      <c r="X161" s="51">
        <v>9694.17</v>
      </c>
      <c r="Y161" s="51">
        <v>7640.22</v>
      </c>
      <c r="Z161" s="51">
        <v>6755.08</v>
      </c>
      <c r="AA161" s="51">
        <v>6656.29</v>
      </c>
      <c r="AB161" s="51">
        <v>4950.75</v>
      </c>
      <c r="AC161" s="51">
        <v>6581.53</v>
      </c>
      <c r="AD161" s="51">
        <v>7033.39</v>
      </c>
      <c r="AE161" s="51">
        <v>7500.55</v>
      </c>
      <c r="AF161" s="51">
        <v>8589.56</v>
      </c>
      <c r="AG161" s="51">
        <v>12809.33</v>
      </c>
      <c r="AH161" s="51">
        <v>14485.65</v>
      </c>
      <c r="AI161" s="51">
        <v>14620.1</v>
      </c>
      <c r="AJ161" s="51">
        <v>14189.96</v>
      </c>
      <c r="AK161" s="51">
        <v>9751.7800000000007</v>
      </c>
      <c r="AL161" s="51">
        <v>9473.75</v>
      </c>
      <c r="AM161" s="51">
        <v>6800.45</v>
      </c>
      <c r="AN161" s="51">
        <v>7244.51</v>
      </c>
      <c r="AO161" s="51">
        <v>9722.24</v>
      </c>
      <c r="AP161" s="135">
        <v>9584.7999999999993</v>
      </c>
      <c r="AQ161" s="51">
        <v>9885.83</v>
      </c>
      <c r="AR161" s="51">
        <v>10912.77</v>
      </c>
      <c r="AS161" s="51">
        <v>14734.93</v>
      </c>
      <c r="AT161" s="51">
        <v>14237.64</v>
      </c>
      <c r="AU161" s="51">
        <v>13162.9</v>
      </c>
      <c r="AV161" s="51">
        <v>11699.87</v>
      </c>
      <c r="AW161" s="51">
        <v>8458.18</v>
      </c>
      <c r="AX161" s="51">
        <v>8127.01</v>
      </c>
      <c r="AY161" s="51">
        <v>6917.95</v>
      </c>
      <c r="AZ161" s="51">
        <v>7496.43</v>
      </c>
      <c r="BA161" s="51">
        <v>7022.78</v>
      </c>
      <c r="BB161" s="51">
        <v>9535.07</v>
      </c>
      <c r="BC161" s="51">
        <v>8352.07</v>
      </c>
      <c r="BD161" s="51">
        <v>10944.23</v>
      </c>
      <c r="BE161" s="51">
        <v>11284.1</v>
      </c>
      <c r="BF161" s="51">
        <v>11727.96</v>
      </c>
      <c r="BG161" s="51">
        <v>12735.56</v>
      </c>
      <c r="BH161" s="51">
        <v>12194.39</v>
      </c>
      <c r="BI161" s="51">
        <v>11139.78</v>
      </c>
      <c r="BJ161" s="51">
        <v>9992.2800000000007</v>
      </c>
      <c r="BK161" s="51">
        <v>8002.65</v>
      </c>
      <c r="BL161" s="51"/>
      <c r="BM161" s="51"/>
      <c r="BN161" s="9"/>
      <c r="BO161" s="62">
        <v>3085.69</v>
      </c>
      <c r="BP161" s="62">
        <v>11793.52</v>
      </c>
      <c r="BQ161" s="62">
        <f t="shared" si="6"/>
        <v>7439.6050000000005</v>
      </c>
      <c r="BR161" s="64" t="str">
        <f t="shared" si="7"/>
        <v>YES</v>
      </c>
      <c r="BS161" s="9" t="e">
        <f t="shared" si="8"/>
        <v>#N/A</v>
      </c>
    </row>
    <row r="162" spans="1:71" x14ac:dyDescent="0.25">
      <c r="A162">
        <v>158</v>
      </c>
      <c r="B162" s="52" t="s">
        <v>1519</v>
      </c>
      <c r="C162" s="48" t="s">
        <v>1519</v>
      </c>
      <c r="D162" s="80">
        <v>1379.27</v>
      </c>
      <c r="E162" s="98" t="s">
        <v>2186</v>
      </c>
      <c r="F162" s="84" t="s">
        <v>17</v>
      </c>
      <c r="G162" s="84">
        <v>105515018</v>
      </c>
      <c r="H162" s="87" t="s">
        <v>1963</v>
      </c>
      <c r="I162" s="196" t="s">
        <v>1963</v>
      </c>
      <c r="J162" s="87">
        <v>6463136</v>
      </c>
      <c r="K162" s="47" t="s">
        <v>16</v>
      </c>
      <c r="L162" s="47" t="s">
        <v>1518</v>
      </c>
      <c r="M162" s="38"/>
      <c r="N162" s="38"/>
      <c r="O162" s="50">
        <v>1381.19</v>
      </c>
      <c r="P162" s="50">
        <v>1367.51</v>
      </c>
      <c r="Q162" s="50">
        <v>1200.6300000000001</v>
      </c>
      <c r="R162" s="50">
        <v>1245.94</v>
      </c>
      <c r="S162" s="50">
        <v>1587.13</v>
      </c>
      <c r="T162" s="50">
        <v>1562.96</v>
      </c>
      <c r="U162" s="50">
        <v>1983.74</v>
      </c>
      <c r="V162" s="51">
        <v>1802.83</v>
      </c>
      <c r="W162" s="51">
        <v>2055.66</v>
      </c>
      <c r="X162" s="51">
        <v>1758.43</v>
      </c>
      <c r="Y162" s="51">
        <v>1565.47</v>
      </c>
      <c r="Z162" s="51">
        <v>1259.07</v>
      </c>
      <c r="AA162" s="51">
        <v>1491.81</v>
      </c>
      <c r="AB162" s="51">
        <v>1236.76</v>
      </c>
      <c r="AC162" s="51">
        <v>1326.19</v>
      </c>
      <c r="AD162" s="51">
        <v>1147.95</v>
      </c>
      <c r="AE162" s="51">
        <v>1259.67</v>
      </c>
      <c r="AF162" s="51">
        <v>1379.27</v>
      </c>
      <c r="AG162" s="51">
        <v>1893.6</v>
      </c>
      <c r="AH162" s="51">
        <v>1947.12</v>
      </c>
      <c r="AI162" s="51">
        <v>1887.84</v>
      </c>
      <c r="AJ162" s="51">
        <v>1908.71</v>
      </c>
      <c r="AK162" s="51">
        <v>1421.92</v>
      </c>
      <c r="AL162" s="51">
        <v>1423.41</v>
      </c>
      <c r="AM162" s="51">
        <v>1123.6600000000001</v>
      </c>
      <c r="AN162" s="51">
        <v>1192.29</v>
      </c>
      <c r="AO162" s="51">
        <v>1175.74</v>
      </c>
      <c r="AP162" s="135">
        <v>1144.8</v>
      </c>
      <c r="AQ162" s="51">
        <v>1213.98</v>
      </c>
      <c r="AR162" s="51">
        <v>1310.72</v>
      </c>
      <c r="AS162" s="51">
        <v>1623.64</v>
      </c>
      <c r="AT162" s="51">
        <v>2115.73</v>
      </c>
      <c r="AU162" s="51">
        <v>2314.15</v>
      </c>
      <c r="AV162" s="51">
        <v>2207.58</v>
      </c>
      <c r="AW162" s="51">
        <v>1759.77</v>
      </c>
      <c r="AX162" s="51">
        <v>1701.36</v>
      </c>
      <c r="AY162" s="51">
        <v>1255.4000000000001</v>
      </c>
      <c r="AZ162" s="51">
        <v>1501.14</v>
      </c>
      <c r="BA162" s="51">
        <v>1404.19</v>
      </c>
      <c r="BB162" s="51">
        <v>1420.43</v>
      </c>
      <c r="BC162" s="51">
        <v>1502.58</v>
      </c>
      <c r="BD162" s="51">
        <v>1750.69</v>
      </c>
      <c r="BE162" s="51">
        <v>2114.37</v>
      </c>
      <c r="BF162" s="51">
        <v>1935.1</v>
      </c>
      <c r="BG162" s="51">
        <v>2074.54</v>
      </c>
      <c r="BH162" s="51">
        <v>1877.06</v>
      </c>
      <c r="BI162" s="51">
        <v>1545.76</v>
      </c>
      <c r="BJ162" s="51">
        <v>1591.67</v>
      </c>
      <c r="BK162" s="51">
        <v>1101.1300000000001</v>
      </c>
      <c r="BL162" s="51">
        <v>1163.68</v>
      </c>
      <c r="BM162" s="51"/>
      <c r="BN162" s="9"/>
      <c r="BO162" s="62">
        <v>953.65</v>
      </c>
      <c r="BP162" s="62">
        <v>2055.66</v>
      </c>
      <c r="BQ162" s="62">
        <f t="shared" si="6"/>
        <v>1504.655</v>
      </c>
      <c r="BR162" s="64" t="str">
        <f t="shared" si="7"/>
        <v>YES</v>
      </c>
      <c r="BS162" s="9" t="e">
        <f t="shared" si="8"/>
        <v>#N/A</v>
      </c>
    </row>
    <row r="163" spans="1:71" x14ac:dyDescent="0.25">
      <c r="A163">
        <v>159</v>
      </c>
      <c r="B163" s="52" t="s">
        <v>1517</v>
      </c>
      <c r="C163" s="48" t="s">
        <v>1517</v>
      </c>
      <c r="D163" s="80">
        <v>109.93</v>
      </c>
      <c r="E163" s="98" t="s">
        <v>4988</v>
      </c>
      <c r="F163" s="84" t="s">
        <v>17</v>
      </c>
      <c r="G163" s="84">
        <v>105515018</v>
      </c>
      <c r="H163" s="87">
        <v>4270395</v>
      </c>
      <c r="I163" s="196">
        <v>4270395</v>
      </c>
      <c r="J163" s="87">
        <v>6301705</v>
      </c>
      <c r="K163" s="47" t="s">
        <v>16</v>
      </c>
      <c r="L163" s="47" t="s">
        <v>1516</v>
      </c>
      <c r="M163" s="38"/>
      <c r="N163" s="38"/>
      <c r="O163" s="50">
        <v>46.2</v>
      </c>
      <c r="P163" s="50">
        <v>43.82</v>
      </c>
      <c r="Q163" s="50">
        <v>62.3</v>
      </c>
      <c r="R163" s="50">
        <v>70.25</v>
      </c>
      <c r="S163" s="50">
        <v>78.86</v>
      </c>
      <c r="T163" s="50">
        <v>68.430000000000007</v>
      </c>
      <c r="U163" s="50">
        <v>91.4</v>
      </c>
      <c r="V163" s="51">
        <v>61.57</v>
      </c>
      <c r="W163" s="51">
        <v>90.7</v>
      </c>
      <c r="X163" s="51">
        <v>94.31</v>
      </c>
      <c r="Y163" s="51">
        <v>70.11</v>
      </c>
      <c r="Z163" s="51">
        <v>97.98</v>
      </c>
      <c r="AA163" s="51">
        <v>85.25</v>
      </c>
      <c r="AB163" s="51">
        <v>68.900000000000006</v>
      </c>
      <c r="AC163" s="51">
        <v>81.12</v>
      </c>
      <c r="AD163" s="51">
        <v>143.44</v>
      </c>
      <c r="AE163" s="51">
        <v>130.04</v>
      </c>
      <c r="AF163" s="51">
        <v>109.93</v>
      </c>
      <c r="AG163" s="51">
        <v>126.85</v>
      </c>
      <c r="AH163" s="51">
        <v>114.65</v>
      </c>
      <c r="AI163" s="51">
        <v>143.44999999999999</v>
      </c>
      <c r="AJ163" s="51">
        <v>156.09</v>
      </c>
      <c r="AK163" s="51">
        <v>136.88</v>
      </c>
      <c r="AL163" s="51">
        <v>110.14</v>
      </c>
      <c r="AM163" s="51">
        <v>95.23</v>
      </c>
      <c r="AN163" s="51">
        <v>140.94999999999999</v>
      </c>
      <c r="AO163" s="51">
        <v>168.82</v>
      </c>
      <c r="AP163" s="135">
        <v>74.66</v>
      </c>
      <c r="AQ163" s="51">
        <v>82.86</v>
      </c>
      <c r="AR163" s="51">
        <v>71.95</v>
      </c>
      <c r="AS163" s="51">
        <v>100.01</v>
      </c>
      <c r="AT163" s="51">
        <v>51.93</v>
      </c>
      <c r="AU163" s="51">
        <v>76.73</v>
      </c>
      <c r="AV163" s="51">
        <v>62.18</v>
      </c>
      <c r="AW163" s="51">
        <v>96.02</v>
      </c>
      <c r="AX163" s="51">
        <v>66.3</v>
      </c>
      <c r="AY163" s="51">
        <v>33.14</v>
      </c>
      <c r="AZ163" s="51">
        <v>53.93</v>
      </c>
      <c r="BA163" s="51">
        <v>72.36</v>
      </c>
      <c r="BB163" s="51">
        <v>72</v>
      </c>
      <c r="BC163" s="51">
        <v>93.59</v>
      </c>
      <c r="BD163" s="51">
        <v>63.48</v>
      </c>
      <c r="BE163" s="51">
        <v>83.84</v>
      </c>
      <c r="BF163" s="51">
        <v>91.62</v>
      </c>
      <c r="BG163" s="51">
        <v>118.87</v>
      </c>
      <c r="BH163" s="51">
        <v>94.78</v>
      </c>
      <c r="BI163" s="51">
        <v>66.53</v>
      </c>
      <c r="BJ163" s="51">
        <v>92.51</v>
      </c>
      <c r="BK163" s="51">
        <v>34.049999999999997</v>
      </c>
      <c r="BL163" s="51">
        <v>69.73</v>
      </c>
      <c r="BM163" s="51"/>
      <c r="BN163" s="9"/>
      <c r="BO163" s="62">
        <v>32.67</v>
      </c>
      <c r="BP163" s="62">
        <v>172.5</v>
      </c>
      <c r="BQ163" s="62">
        <f t="shared" si="6"/>
        <v>102.58500000000001</v>
      </c>
      <c r="BR163" s="64" t="str">
        <f t="shared" si="7"/>
        <v>YES</v>
      </c>
      <c r="BS163" s="9" t="e">
        <f t="shared" si="8"/>
        <v>#N/A</v>
      </c>
    </row>
    <row r="164" spans="1:71" x14ac:dyDescent="0.25">
      <c r="A164">
        <v>160</v>
      </c>
      <c r="B164" s="52" t="s">
        <v>1515</v>
      </c>
      <c r="C164" s="48" t="s">
        <v>1515</v>
      </c>
      <c r="D164" s="80">
        <v>481.02</v>
      </c>
      <c r="E164" s="98" t="s">
        <v>2186</v>
      </c>
      <c r="F164" s="84" t="s">
        <v>17</v>
      </c>
      <c r="G164" s="84">
        <v>105515018</v>
      </c>
      <c r="H164" s="87">
        <v>4273397</v>
      </c>
      <c r="I164" s="196">
        <v>4273397</v>
      </c>
      <c r="J164" s="87">
        <v>6463140</v>
      </c>
      <c r="K164" s="47" t="s">
        <v>16</v>
      </c>
      <c r="L164" s="47" t="s">
        <v>1514</v>
      </c>
      <c r="M164" s="38"/>
      <c r="N164" s="38"/>
      <c r="O164" s="50">
        <v>129.94</v>
      </c>
      <c r="P164" s="50">
        <v>178.94</v>
      </c>
      <c r="Q164" s="50">
        <v>221.73</v>
      </c>
      <c r="R164" s="50">
        <v>244.86</v>
      </c>
      <c r="S164" s="50">
        <v>352.33</v>
      </c>
      <c r="T164" s="50">
        <v>282.23</v>
      </c>
      <c r="U164" s="50">
        <v>354.5</v>
      </c>
      <c r="V164" s="51">
        <v>296.8</v>
      </c>
      <c r="W164" s="51">
        <v>413.87</v>
      </c>
      <c r="X164" s="51">
        <v>318.64</v>
      </c>
      <c r="Y164" s="51">
        <v>275.95999999999998</v>
      </c>
      <c r="Z164" s="51">
        <v>225.12</v>
      </c>
      <c r="AA164" s="51">
        <v>161.53</v>
      </c>
      <c r="AB164" s="51">
        <v>197.56</v>
      </c>
      <c r="AC164" s="51">
        <v>310.79000000000002</v>
      </c>
      <c r="AD164" s="51">
        <v>236.54</v>
      </c>
      <c r="AE164" s="51">
        <v>451.78</v>
      </c>
      <c r="AF164" s="51">
        <v>481.02</v>
      </c>
      <c r="AG164" s="51">
        <v>674.47</v>
      </c>
      <c r="AH164" s="51">
        <v>730.65</v>
      </c>
      <c r="AI164" s="51">
        <v>544.5</v>
      </c>
      <c r="AJ164" s="51">
        <v>690.13</v>
      </c>
      <c r="AK164" s="51">
        <v>288.56</v>
      </c>
      <c r="AL164" s="51">
        <v>172.21</v>
      </c>
      <c r="AM164" s="51">
        <v>201.49</v>
      </c>
      <c r="AN164" s="51">
        <v>217.48</v>
      </c>
      <c r="AO164" s="51">
        <v>170.06</v>
      </c>
      <c r="AP164" s="135">
        <v>117.45</v>
      </c>
      <c r="AQ164" s="51">
        <v>203.86</v>
      </c>
      <c r="AR164" s="51">
        <v>320.58999999999997</v>
      </c>
      <c r="AS164" s="51">
        <v>423.96</v>
      </c>
      <c r="AT164" s="51">
        <v>642.29</v>
      </c>
      <c r="AU164" s="51">
        <v>747.51</v>
      </c>
      <c r="AV164" s="51">
        <v>615.35</v>
      </c>
      <c r="AW164" s="51">
        <v>467.41</v>
      </c>
      <c r="AX164" s="51">
        <v>306.74</v>
      </c>
      <c r="AY164" s="51">
        <v>350.16</v>
      </c>
      <c r="AZ164" s="51">
        <v>455.19</v>
      </c>
      <c r="BA164" s="51">
        <v>453.78</v>
      </c>
      <c r="BB164" s="51">
        <v>455.19</v>
      </c>
      <c r="BC164" s="51">
        <v>433.27</v>
      </c>
      <c r="BD164" s="51">
        <v>267.75</v>
      </c>
      <c r="BE164" s="51">
        <v>434.78</v>
      </c>
      <c r="BF164" s="51">
        <v>436.4</v>
      </c>
      <c r="BG164" s="51">
        <v>465.23</v>
      </c>
      <c r="BH164" s="51">
        <v>364.59</v>
      </c>
      <c r="BI164" s="51">
        <v>178.16</v>
      </c>
      <c r="BJ164" s="51">
        <v>150.01</v>
      </c>
      <c r="BK164" s="51">
        <v>132.63999999999999</v>
      </c>
      <c r="BL164" s="51">
        <v>154.19</v>
      </c>
      <c r="BM164" s="51"/>
      <c r="BN164" s="9"/>
      <c r="BO164" s="62">
        <v>117.68</v>
      </c>
      <c r="BP164" s="62">
        <v>481.02</v>
      </c>
      <c r="BQ164" s="62">
        <f t="shared" si="6"/>
        <v>299.35000000000002</v>
      </c>
      <c r="BR164" s="64" t="str">
        <f t="shared" si="7"/>
        <v>YES</v>
      </c>
      <c r="BS164" s="9" t="e">
        <f t="shared" si="8"/>
        <v>#N/A</v>
      </c>
    </row>
    <row r="165" spans="1:71" x14ac:dyDescent="0.25">
      <c r="A165">
        <v>161</v>
      </c>
      <c r="B165" s="52" t="s">
        <v>1513</v>
      </c>
      <c r="C165" s="48" t="s">
        <v>1513</v>
      </c>
      <c r="D165" s="80">
        <v>1162.75</v>
      </c>
      <c r="E165" s="98" t="s">
        <v>2186</v>
      </c>
      <c r="F165" s="84" t="s">
        <v>17</v>
      </c>
      <c r="G165" s="84">
        <v>105515018</v>
      </c>
      <c r="H165" s="87">
        <v>4247015</v>
      </c>
      <c r="I165" s="196">
        <v>4247015</v>
      </c>
      <c r="J165" s="87">
        <v>4247015</v>
      </c>
      <c r="K165" s="47" t="s">
        <v>16</v>
      </c>
      <c r="L165" s="47" t="s">
        <v>1512</v>
      </c>
      <c r="M165" s="38"/>
      <c r="N165" s="38"/>
      <c r="O165" s="50">
        <v>655.11</v>
      </c>
      <c r="P165" s="50">
        <v>844.82</v>
      </c>
      <c r="Q165" s="50">
        <v>817.29</v>
      </c>
      <c r="R165" s="50">
        <v>905.44</v>
      </c>
      <c r="S165" s="50">
        <v>1149.3399999999999</v>
      </c>
      <c r="T165" s="50">
        <v>1115.7</v>
      </c>
      <c r="U165" s="50">
        <v>1867.75</v>
      </c>
      <c r="V165" s="51">
        <v>2154.5700000000002</v>
      </c>
      <c r="W165" s="51">
        <v>2152.48</v>
      </c>
      <c r="X165" s="51">
        <v>1550</v>
      </c>
      <c r="Y165" s="51">
        <v>1150.43</v>
      </c>
      <c r="Z165" s="51">
        <v>697.05</v>
      </c>
      <c r="AA165" s="51">
        <v>653.19000000000005</v>
      </c>
      <c r="AB165" s="51">
        <v>780.75</v>
      </c>
      <c r="AC165" s="51">
        <v>917.97</v>
      </c>
      <c r="AD165" s="51">
        <v>960.77</v>
      </c>
      <c r="AE165" s="51">
        <v>1070.1400000000001</v>
      </c>
      <c r="AF165" s="51">
        <v>1162.75</v>
      </c>
      <c r="AG165" s="51">
        <v>1815.12</v>
      </c>
      <c r="AH165" s="51">
        <v>2025.25</v>
      </c>
      <c r="AI165" s="51">
        <v>1774.28</v>
      </c>
      <c r="AJ165" s="51">
        <v>1861.32</v>
      </c>
      <c r="AK165" s="51">
        <v>1264.8399999999999</v>
      </c>
      <c r="AL165" s="51">
        <v>898.21</v>
      </c>
      <c r="AM165" s="51">
        <v>738.21</v>
      </c>
      <c r="AN165" s="51">
        <v>893.46</v>
      </c>
      <c r="AO165" s="51">
        <v>816.03</v>
      </c>
      <c r="AP165" s="135">
        <v>1043.22</v>
      </c>
      <c r="AQ165" s="51">
        <v>1237.92</v>
      </c>
      <c r="AR165" s="51">
        <v>1477.05</v>
      </c>
      <c r="AS165" s="51">
        <v>2007.96</v>
      </c>
      <c r="AT165" s="51">
        <v>2108.33</v>
      </c>
      <c r="AU165" s="51">
        <v>1902.96</v>
      </c>
      <c r="AV165" s="51">
        <v>1485.35</v>
      </c>
      <c r="AW165" s="51">
        <v>1090.6500000000001</v>
      </c>
      <c r="AX165" s="51">
        <v>935.93</v>
      </c>
      <c r="AY165" s="51">
        <v>631.41999999999996</v>
      </c>
      <c r="AZ165" s="51">
        <v>880.78</v>
      </c>
      <c r="BA165" s="51">
        <v>777.33</v>
      </c>
      <c r="BB165" s="51">
        <v>852.24</v>
      </c>
      <c r="BC165" s="51">
        <v>910.53</v>
      </c>
      <c r="BD165" s="51">
        <v>1381</v>
      </c>
      <c r="BE165" s="51">
        <v>1810.31</v>
      </c>
      <c r="BF165" s="51">
        <v>1858.88</v>
      </c>
      <c r="BG165" s="51">
        <v>1750.24</v>
      </c>
      <c r="BH165" s="51">
        <v>1366.03</v>
      </c>
      <c r="BI165" s="51">
        <v>856.32</v>
      </c>
      <c r="BJ165" s="51">
        <v>757.57</v>
      </c>
      <c r="BK165" s="51">
        <v>501.68</v>
      </c>
      <c r="BL165" s="51">
        <v>610.15</v>
      </c>
      <c r="BM165" s="51"/>
      <c r="BN165" s="9"/>
      <c r="BO165" s="62">
        <v>641.48</v>
      </c>
      <c r="BP165" s="62">
        <v>2154.5700000000002</v>
      </c>
      <c r="BQ165" s="62">
        <f t="shared" si="6"/>
        <v>1398.0250000000001</v>
      </c>
      <c r="BR165" s="64" t="str">
        <f t="shared" si="7"/>
        <v>NO</v>
      </c>
      <c r="BS165" s="9" t="e">
        <f t="shared" si="8"/>
        <v>#N/A</v>
      </c>
    </row>
    <row r="166" spans="1:71" x14ac:dyDescent="0.25">
      <c r="A166">
        <v>162</v>
      </c>
      <c r="B166" s="52" t="s">
        <v>1511</v>
      </c>
      <c r="C166" s="48" t="s">
        <v>1511</v>
      </c>
      <c r="D166" s="80">
        <v>21.69</v>
      </c>
      <c r="E166" s="98" t="s">
        <v>2186</v>
      </c>
      <c r="F166" s="84" t="s">
        <v>17</v>
      </c>
      <c r="G166" s="84">
        <v>105515018</v>
      </c>
      <c r="H166" s="87">
        <v>4345151</v>
      </c>
      <c r="I166" s="196">
        <v>4345151</v>
      </c>
      <c r="J166" s="87">
        <v>4345151</v>
      </c>
      <c r="K166" s="47" t="s">
        <v>16</v>
      </c>
      <c r="L166" s="47" t="s">
        <v>1510</v>
      </c>
      <c r="M166" s="38"/>
      <c r="N166" s="38"/>
      <c r="O166" s="50">
        <v>10.9</v>
      </c>
      <c r="P166" s="50">
        <v>10.59</v>
      </c>
      <c r="Q166" s="50">
        <v>10.53</v>
      </c>
      <c r="R166" s="50">
        <v>10.52</v>
      </c>
      <c r="S166" s="50">
        <v>10.78</v>
      </c>
      <c r="T166" s="50">
        <v>10.5</v>
      </c>
      <c r="U166" s="50">
        <v>10.54</v>
      </c>
      <c r="V166" s="51">
        <v>11.01</v>
      </c>
      <c r="W166" s="51">
        <v>35.840000000000003</v>
      </c>
      <c r="X166" s="51">
        <v>53.92</v>
      </c>
      <c r="Y166" s="51">
        <v>14.45</v>
      </c>
      <c r="Z166" s="51">
        <v>15.07</v>
      </c>
      <c r="AA166" s="51">
        <v>14.48</v>
      </c>
      <c r="AB166" s="51">
        <v>22.57</v>
      </c>
      <c r="AC166" s="51">
        <v>13.9</v>
      </c>
      <c r="AD166" s="51">
        <v>17.25</v>
      </c>
      <c r="AE166" s="51">
        <v>22.33</v>
      </c>
      <c r="AF166" s="51">
        <v>21.69</v>
      </c>
      <c r="AG166" s="51">
        <v>27.93</v>
      </c>
      <c r="AH166" s="51">
        <v>19.989999999999998</v>
      </c>
      <c r="AI166" s="51">
        <v>11.93</v>
      </c>
      <c r="AJ166" s="51">
        <v>17.47</v>
      </c>
      <c r="AK166" s="51">
        <v>18.579999999999998</v>
      </c>
      <c r="AL166" s="51">
        <v>19.579999999999998</v>
      </c>
      <c r="AM166" s="51">
        <v>17.8</v>
      </c>
      <c r="AN166" s="51">
        <v>27.03</v>
      </c>
      <c r="AO166" s="51">
        <v>27.19</v>
      </c>
      <c r="AP166" s="135">
        <v>16.87</v>
      </c>
      <c r="AQ166" s="51">
        <v>22.18</v>
      </c>
      <c r="AR166" s="51">
        <v>37.15</v>
      </c>
      <c r="AS166" s="51">
        <v>32.909999999999997</v>
      </c>
      <c r="AT166" s="51">
        <v>29.1</v>
      </c>
      <c r="AU166" s="51">
        <v>69.040000000000006</v>
      </c>
      <c r="AV166" s="51">
        <v>24.07</v>
      </c>
      <c r="AW166" s="51">
        <v>20</v>
      </c>
      <c r="AX166" s="51">
        <v>22.62</v>
      </c>
      <c r="AY166" s="51">
        <v>25.77</v>
      </c>
      <c r="AZ166" s="51">
        <v>83.2</v>
      </c>
      <c r="BA166" s="51">
        <v>99.17</v>
      </c>
      <c r="BB166" s="51">
        <v>67.150000000000006</v>
      </c>
      <c r="BC166" s="51">
        <v>42.49</v>
      </c>
      <c r="BD166" s="51">
        <v>72.930000000000007</v>
      </c>
      <c r="BE166" s="51">
        <v>74.61</v>
      </c>
      <c r="BF166" s="51">
        <v>80.17</v>
      </c>
      <c r="BG166" s="51">
        <v>83.5</v>
      </c>
      <c r="BH166" s="51">
        <v>26.91</v>
      </c>
      <c r="BI166" s="51">
        <v>47.61</v>
      </c>
      <c r="BJ166" s="51">
        <v>34.01</v>
      </c>
      <c r="BK166" s="51">
        <v>23.34</v>
      </c>
      <c r="BL166" s="51">
        <v>22.35</v>
      </c>
      <c r="BM166" s="51"/>
      <c r="BN166" s="9"/>
      <c r="BO166" s="62">
        <v>9.8800000000000008</v>
      </c>
      <c r="BP166" s="62">
        <v>83.2</v>
      </c>
      <c r="BQ166" s="62">
        <f t="shared" si="6"/>
        <v>46.54</v>
      </c>
      <c r="BR166" s="64" t="str">
        <f t="shared" si="7"/>
        <v>YES</v>
      </c>
      <c r="BS166" s="9" t="e">
        <f t="shared" si="8"/>
        <v>#N/A</v>
      </c>
    </row>
    <row r="167" spans="1:71" x14ac:dyDescent="0.25">
      <c r="A167">
        <v>163</v>
      </c>
      <c r="B167" s="52" t="s">
        <v>1509</v>
      </c>
      <c r="C167" s="48" t="s">
        <v>1509</v>
      </c>
      <c r="D167" s="80">
        <v>10.37</v>
      </c>
      <c r="E167" s="98" t="s">
        <v>2186</v>
      </c>
      <c r="F167" s="84" t="s">
        <v>17</v>
      </c>
      <c r="G167" s="84">
        <v>105515018</v>
      </c>
      <c r="H167" s="87">
        <v>4347624</v>
      </c>
      <c r="I167" s="196">
        <v>4347624</v>
      </c>
      <c r="J167" s="87">
        <v>4347624</v>
      </c>
      <c r="K167" s="47" t="s">
        <v>16</v>
      </c>
      <c r="L167" s="47" t="s">
        <v>1508</v>
      </c>
      <c r="M167" s="38"/>
      <c r="N167" s="38"/>
      <c r="O167" s="50">
        <v>10.45</v>
      </c>
      <c r="P167" s="50">
        <v>10.33</v>
      </c>
      <c r="Q167" s="50">
        <v>10.25</v>
      </c>
      <c r="R167" s="50">
        <v>10.32</v>
      </c>
      <c r="S167" s="50">
        <v>10.59</v>
      </c>
      <c r="T167" s="50">
        <v>10.4</v>
      </c>
      <c r="U167" s="50">
        <v>10.54</v>
      </c>
      <c r="V167" s="51">
        <v>10.54</v>
      </c>
      <c r="W167" s="51">
        <v>10.45</v>
      </c>
      <c r="X167" s="51">
        <v>10.43</v>
      </c>
      <c r="Y167" s="51">
        <v>10.36</v>
      </c>
      <c r="Z167" s="51">
        <v>10.32</v>
      </c>
      <c r="AA167" s="51">
        <v>10.69</v>
      </c>
      <c r="AB167" s="51">
        <v>10.39</v>
      </c>
      <c r="AC167" s="51">
        <v>10.28</v>
      </c>
      <c r="AD167" s="51">
        <v>10.73</v>
      </c>
      <c r="AE167" s="51">
        <v>10.52</v>
      </c>
      <c r="AF167" s="51">
        <v>10.37</v>
      </c>
      <c r="AG167" s="51">
        <v>10.66</v>
      </c>
      <c r="AH167" s="51">
        <v>10.35</v>
      </c>
      <c r="AI167" s="51">
        <v>10.38</v>
      </c>
      <c r="AJ167" s="51">
        <v>10.74</v>
      </c>
      <c r="AK167" s="51">
        <v>10.41</v>
      </c>
      <c r="AL167" s="51">
        <v>10.58</v>
      </c>
      <c r="AM167" s="51">
        <v>10.39</v>
      </c>
      <c r="AN167" s="51">
        <v>10.66</v>
      </c>
      <c r="AO167" s="51">
        <v>10.5</v>
      </c>
      <c r="AP167" s="135">
        <v>10.45</v>
      </c>
      <c r="AQ167" s="51">
        <v>10.58</v>
      </c>
      <c r="AR167" s="51">
        <v>10.66</v>
      </c>
      <c r="AS167" s="51">
        <v>10.79</v>
      </c>
      <c r="AT167" s="51">
        <v>10.53</v>
      </c>
      <c r="AU167" s="51">
        <v>10.76</v>
      </c>
      <c r="AV167" s="51">
        <v>10.62</v>
      </c>
      <c r="AW167" s="51">
        <v>10.54</v>
      </c>
      <c r="AX167" s="51">
        <v>10.79</v>
      </c>
      <c r="AY167" s="51">
        <v>10.38</v>
      </c>
      <c r="AZ167" s="51">
        <v>10.76</v>
      </c>
      <c r="BA167" s="51">
        <v>10.54</v>
      </c>
      <c r="BB167" s="51">
        <v>10.76</v>
      </c>
      <c r="BC167" s="51">
        <v>10.65</v>
      </c>
      <c r="BD167" s="51">
        <v>10.9</v>
      </c>
      <c r="BE167" s="51">
        <v>10.61</v>
      </c>
      <c r="BF167" s="51">
        <v>10.82</v>
      </c>
      <c r="BG167" s="51">
        <v>10.54</v>
      </c>
      <c r="BH167" s="51">
        <v>10.46</v>
      </c>
      <c r="BI167" s="51">
        <v>8.75</v>
      </c>
      <c r="BJ167" s="51">
        <v>10.92</v>
      </c>
      <c r="BK167" s="51"/>
      <c r="BL167" s="51">
        <v>10.45</v>
      </c>
      <c r="BM167" s="51"/>
      <c r="BN167" s="9"/>
      <c r="BO167" s="62">
        <v>9.4</v>
      </c>
      <c r="BP167" s="62">
        <v>12.41</v>
      </c>
      <c r="BQ167" s="62">
        <f t="shared" si="6"/>
        <v>10.905000000000001</v>
      </c>
      <c r="BR167" s="64" t="str">
        <f t="shared" si="7"/>
        <v>NO</v>
      </c>
      <c r="BS167" s="9" t="e">
        <f t="shared" si="8"/>
        <v>#N/A</v>
      </c>
    </row>
    <row r="168" spans="1:71" x14ac:dyDescent="0.25">
      <c r="A168">
        <v>164</v>
      </c>
      <c r="B168" s="52" t="s">
        <v>1507</v>
      </c>
      <c r="C168" s="48" t="s">
        <v>1507</v>
      </c>
      <c r="D168" s="80">
        <v>324.52</v>
      </c>
      <c r="E168" s="98" t="s">
        <v>2186</v>
      </c>
      <c r="F168" s="84" t="s">
        <v>17</v>
      </c>
      <c r="G168" s="84">
        <v>105515018</v>
      </c>
      <c r="H168" s="87">
        <v>4337088</v>
      </c>
      <c r="I168" s="196">
        <v>4337088</v>
      </c>
      <c r="J168" s="87">
        <v>6533873</v>
      </c>
      <c r="K168" s="47" t="s">
        <v>16</v>
      </c>
      <c r="L168" s="47" t="s">
        <v>1506</v>
      </c>
      <c r="M168" s="38"/>
      <c r="N168" s="38"/>
      <c r="O168" s="50">
        <v>261.51</v>
      </c>
      <c r="P168" s="50">
        <v>356.06</v>
      </c>
      <c r="Q168" s="50">
        <v>260.77999999999997</v>
      </c>
      <c r="R168" s="50">
        <v>269.8</v>
      </c>
      <c r="S168" s="50">
        <v>284.23</v>
      </c>
      <c r="T168" s="50">
        <v>281.14999999999998</v>
      </c>
      <c r="U168" s="50">
        <v>460.25</v>
      </c>
      <c r="V168" s="51">
        <v>505.81</v>
      </c>
      <c r="W168" s="51">
        <v>546.51</v>
      </c>
      <c r="X168" s="51">
        <v>449.07</v>
      </c>
      <c r="Y168" s="51">
        <v>354.66</v>
      </c>
      <c r="Z168" s="51">
        <v>229.04</v>
      </c>
      <c r="AA168" s="51">
        <v>335.86</v>
      </c>
      <c r="AB168" s="51">
        <v>323.57</v>
      </c>
      <c r="AC168" s="51">
        <v>299.60000000000002</v>
      </c>
      <c r="AD168" s="51">
        <v>233.71</v>
      </c>
      <c r="AE168" s="51">
        <v>277.43</v>
      </c>
      <c r="AF168" s="51">
        <v>324.52</v>
      </c>
      <c r="AG168" s="51">
        <v>497.76</v>
      </c>
      <c r="AH168" s="51">
        <v>572.30999999999995</v>
      </c>
      <c r="AI168" s="51">
        <v>584.19000000000005</v>
      </c>
      <c r="AJ168" s="51">
        <v>562.62</v>
      </c>
      <c r="AK168" s="51">
        <v>357.4</v>
      </c>
      <c r="AL168" s="51">
        <v>292.2</v>
      </c>
      <c r="AM168" s="51">
        <v>301.68</v>
      </c>
      <c r="AN168" s="51">
        <v>310.64</v>
      </c>
      <c r="AO168" s="51">
        <v>268.42</v>
      </c>
      <c r="AP168" s="135">
        <v>244.29</v>
      </c>
      <c r="AQ168" s="51">
        <v>283.86</v>
      </c>
      <c r="AR168" s="51">
        <v>347.52</v>
      </c>
      <c r="AS168" s="51">
        <v>502.68</v>
      </c>
      <c r="AT168" s="51">
        <v>577.34</v>
      </c>
      <c r="AU168" s="51">
        <v>567.48</v>
      </c>
      <c r="AV168" s="51">
        <v>491.03</v>
      </c>
      <c r="AW168" s="51">
        <v>314.86</v>
      </c>
      <c r="AX168" s="51">
        <v>287.47000000000003</v>
      </c>
      <c r="AY168" s="51">
        <v>291.79000000000002</v>
      </c>
      <c r="AZ168" s="51">
        <v>395.9</v>
      </c>
      <c r="BA168" s="51">
        <v>282.8</v>
      </c>
      <c r="BB168" s="51">
        <v>245.13</v>
      </c>
      <c r="BC168" s="51">
        <v>278.19</v>
      </c>
      <c r="BD168" s="51">
        <v>461.67</v>
      </c>
      <c r="BE168" s="51">
        <v>613.55999999999995</v>
      </c>
      <c r="BF168" s="51">
        <v>638.66999999999996</v>
      </c>
      <c r="BG168" s="51">
        <v>594.67999999999995</v>
      </c>
      <c r="BH168" s="51">
        <v>489.04</v>
      </c>
      <c r="BI168" s="51">
        <v>364.97</v>
      </c>
      <c r="BJ168" s="51">
        <v>285.57</v>
      </c>
      <c r="BK168" s="51">
        <v>222.2</v>
      </c>
      <c r="BL168" s="51">
        <v>417.72</v>
      </c>
      <c r="BM168" s="51"/>
      <c r="BN168" s="9"/>
      <c r="BO168" s="62">
        <v>76.510000000000005</v>
      </c>
      <c r="BP168" s="62">
        <v>546.51</v>
      </c>
      <c r="BQ168" s="62">
        <f t="shared" si="6"/>
        <v>311.51</v>
      </c>
      <c r="BR168" s="64" t="str">
        <f t="shared" si="7"/>
        <v>YES</v>
      </c>
      <c r="BS168" s="9" t="e">
        <f t="shared" si="8"/>
        <v>#N/A</v>
      </c>
    </row>
    <row r="169" spans="1:71" x14ac:dyDescent="0.25">
      <c r="A169">
        <v>165</v>
      </c>
      <c r="B169" s="52" t="s">
        <v>1505</v>
      </c>
      <c r="C169" s="48" t="s">
        <v>1505</v>
      </c>
      <c r="D169" s="80">
        <v>936.56</v>
      </c>
      <c r="E169" s="98" t="s">
        <v>2186</v>
      </c>
      <c r="F169" s="84" t="s">
        <v>17</v>
      </c>
      <c r="G169" s="84">
        <v>105515018</v>
      </c>
      <c r="H169" s="87">
        <v>4374314</v>
      </c>
      <c r="I169" s="196">
        <v>4374314</v>
      </c>
      <c r="J169" s="87">
        <v>4374314</v>
      </c>
      <c r="K169" s="47" t="s">
        <v>16</v>
      </c>
      <c r="L169" s="47" t="s">
        <v>1504</v>
      </c>
      <c r="M169" s="38"/>
      <c r="N169" s="38"/>
      <c r="O169" s="50">
        <v>225.34</v>
      </c>
      <c r="P169" s="50">
        <v>132.75</v>
      </c>
      <c r="Q169" s="50">
        <v>1328.99</v>
      </c>
      <c r="R169" s="50">
        <v>409</v>
      </c>
      <c r="S169" s="50">
        <v>331.01</v>
      </c>
      <c r="T169" s="50">
        <v>441.3</v>
      </c>
      <c r="U169" s="50">
        <v>931.47</v>
      </c>
      <c r="V169" s="51">
        <v>1146.6099999999999</v>
      </c>
      <c r="W169" s="51">
        <v>225.99</v>
      </c>
      <c r="X169" s="51">
        <v>128.30000000000001</v>
      </c>
      <c r="Y169" s="51">
        <v>175.08</v>
      </c>
      <c r="Z169" s="51">
        <v>140.75</v>
      </c>
      <c r="AA169" s="51">
        <v>200.75</v>
      </c>
      <c r="AB169" s="51">
        <v>140.75</v>
      </c>
      <c r="AC169" s="51">
        <v>1140.74</v>
      </c>
      <c r="AD169" s="51">
        <v>879.46</v>
      </c>
      <c r="AE169" s="51">
        <v>595.97</v>
      </c>
      <c r="AF169" s="51">
        <v>936.56</v>
      </c>
      <c r="AG169" s="51">
        <v>1046.28</v>
      </c>
      <c r="AH169" s="51">
        <v>339.59</v>
      </c>
      <c r="AI169" s="51">
        <v>369.13</v>
      </c>
      <c r="AJ169" s="51">
        <v>1158.8499999999999</v>
      </c>
      <c r="AK169" s="51">
        <v>1234.03</v>
      </c>
      <c r="AL169" s="51">
        <v>124.75</v>
      </c>
      <c r="AM169" s="51">
        <v>124.75</v>
      </c>
      <c r="AN169" s="51">
        <v>140.75</v>
      </c>
      <c r="AO169" s="51">
        <v>1088.03</v>
      </c>
      <c r="AP169" s="135">
        <v>124.75</v>
      </c>
      <c r="AQ169" s="51">
        <v>124.75</v>
      </c>
      <c r="AR169" s="51">
        <v>124.75</v>
      </c>
      <c r="AS169" s="51">
        <v>603.52</v>
      </c>
      <c r="AT169" s="51">
        <v>1182.82</v>
      </c>
      <c r="AU169" s="51">
        <v>731.82</v>
      </c>
      <c r="AV169" s="51">
        <v>294.31</v>
      </c>
      <c r="AW169" s="51">
        <v>124.75</v>
      </c>
      <c r="AX169" s="51">
        <v>124.75</v>
      </c>
      <c r="AY169" s="51">
        <v>124.75</v>
      </c>
      <c r="AZ169" s="51">
        <v>214.17</v>
      </c>
      <c r="BA169" s="51">
        <v>140.75</v>
      </c>
      <c r="BB169" s="51">
        <v>141.26</v>
      </c>
      <c r="BC169" s="51">
        <v>461.04</v>
      </c>
      <c r="BD169" s="51">
        <v>124.75</v>
      </c>
      <c r="BE169" s="51">
        <v>503.68</v>
      </c>
      <c r="BF169" s="51">
        <v>96.75</v>
      </c>
      <c r="BG169" s="51">
        <v>919.26</v>
      </c>
      <c r="BH169" s="51">
        <v>166.93</v>
      </c>
      <c r="BI169" s="51">
        <v>148.75</v>
      </c>
      <c r="BJ169" s="51">
        <v>522.49</v>
      </c>
      <c r="BK169" s="51">
        <v>148.75</v>
      </c>
      <c r="BL169" s="51"/>
      <c r="BM169" s="51"/>
      <c r="BN169" s="9"/>
      <c r="BO169" s="62">
        <v>98.15</v>
      </c>
      <c r="BP169" s="62">
        <v>1328.99</v>
      </c>
      <c r="BQ169" s="62">
        <f t="shared" si="6"/>
        <v>713.57</v>
      </c>
      <c r="BR169" s="64" t="str">
        <f t="shared" si="7"/>
        <v>YES</v>
      </c>
      <c r="BS169" s="9" t="e">
        <f t="shared" si="8"/>
        <v>#N/A</v>
      </c>
    </row>
    <row r="170" spans="1:71" x14ac:dyDescent="0.25">
      <c r="A170">
        <v>166</v>
      </c>
      <c r="B170" s="52" t="s">
        <v>1503</v>
      </c>
      <c r="C170" s="48" t="s">
        <v>1503</v>
      </c>
      <c r="D170" s="80">
        <v>1632.94</v>
      </c>
      <c r="E170" s="98" t="s">
        <v>2186</v>
      </c>
      <c r="F170" s="84" t="s">
        <v>17</v>
      </c>
      <c r="G170" s="84">
        <v>105515018</v>
      </c>
      <c r="H170" s="87">
        <v>4088846</v>
      </c>
      <c r="I170" s="196">
        <v>4088846</v>
      </c>
      <c r="J170" s="87">
        <v>6463156</v>
      </c>
      <c r="K170" s="47" t="s">
        <v>16</v>
      </c>
      <c r="L170" s="47" t="s">
        <v>1502</v>
      </c>
      <c r="M170" s="38"/>
      <c r="N170" s="38"/>
      <c r="O170" s="50">
        <v>1379.88</v>
      </c>
      <c r="P170" s="50">
        <v>1611.22</v>
      </c>
      <c r="Q170" s="50">
        <v>1511.03</v>
      </c>
      <c r="R170" s="50">
        <v>1667.69</v>
      </c>
      <c r="S170" s="50">
        <v>1899.4</v>
      </c>
      <c r="T170" s="50">
        <v>1745.78</v>
      </c>
      <c r="U170" s="50">
        <v>2412.7800000000002</v>
      </c>
      <c r="V170" s="51">
        <v>2307.0500000000002</v>
      </c>
      <c r="W170" s="51">
        <v>2355.79</v>
      </c>
      <c r="X170" s="51">
        <v>1677.34</v>
      </c>
      <c r="Y170" s="51">
        <v>1614.02</v>
      </c>
      <c r="Z170" s="51">
        <v>1507.66</v>
      </c>
      <c r="AA170" s="51">
        <v>1457.35</v>
      </c>
      <c r="AB170" s="51">
        <v>1340.98</v>
      </c>
      <c r="AC170" s="51">
        <v>1616.29</v>
      </c>
      <c r="AD170" s="51">
        <v>1553.56</v>
      </c>
      <c r="AE170" s="51">
        <v>1626.66</v>
      </c>
      <c r="AF170" s="51">
        <v>1632.94</v>
      </c>
      <c r="AG170" s="51">
        <v>1992.31</v>
      </c>
      <c r="AH170" s="51">
        <v>1833.49</v>
      </c>
      <c r="AI170" s="51">
        <v>1863.57</v>
      </c>
      <c r="AJ170" s="51">
        <v>2029.44</v>
      </c>
      <c r="AK170" s="51">
        <v>1622.96</v>
      </c>
      <c r="AL170" s="51">
        <v>1645.56</v>
      </c>
      <c r="AM170" s="51">
        <v>1199.75</v>
      </c>
      <c r="AN170" s="51">
        <v>1527.83</v>
      </c>
      <c r="AO170" s="51">
        <v>1681.78</v>
      </c>
      <c r="AP170" s="135">
        <v>1590.14</v>
      </c>
      <c r="AQ170" s="51">
        <v>1593.58</v>
      </c>
      <c r="AR170" s="51">
        <v>1677.04</v>
      </c>
      <c r="AS170" s="51">
        <v>2138.85</v>
      </c>
      <c r="AT170" s="51">
        <v>1957.62</v>
      </c>
      <c r="AU170" s="51">
        <v>2048.2800000000002</v>
      </c>
      <c r="AV170" s="51">
        <v>1718.93</v>
      </c>
      <c r="AW170" s="51">
        <v>1663.71</v>
      </c>
      <c r="AX170" s="51">
        <v>1577.05</v>
      </c>
      <c r="AY170" s="51">
        <v>1044.8800000000001</v>
      </c>
      <c r="AZ170" s="51">
        <v>1346.98</v>
      </c>
      <c r="BA170" s="51">
        <v>1240.8800000000001</v>
      </c>
      <c r="BB170" s="51">
        <v>1563.09</v>
      </c>
      <c r="BC170" s="51">
        <v>1675.97</v>
      </c>
      <c r="BD170" s="51">
        <v>1832.44</v>
      </c>
      <c r="BE170" s="51">
        <v>1898.47</v>
      </c>
      <c r="BF170" s="51">
        <v>1879.17</v>
      </c>
      <c r="BG170" s="51">
        <v>1788.91</v>
      </c>
      <c r="BH170" s="51">
        <v>1792.93</v>
      </c>
      <c r="BI170" s="51">
        <v>1482.82</v>
      </c>
      <c r="BJ170" s="51">
        <v>1680.47</v>
      </c>
      <c r="BK170" s="51">
        <v>1273.67</v>
      </c>
      <c r="BL170" s="51">
        <v>1453.04</v>
      </c>
      <c r="BM170" s="51"/>
      <c r="BN170" s="9"/>
      <c r="BO170" s="62">
        <v>1016.81</v>
      </c>
      <c r="BP170" s="62">
        <v>2412.7800000000002</v>
      </c>
      <c r="BQ170" s="62">
        <f t="shared" si="6"/>
        <v>1714.7950000000001</v>
      </c>
      <c r="BR170" s="64" t="str">
        <f t="shared" si="7"/>
        <v>YES</v>
      </c>
      <c r="BS170" s="9" t="e">
        <f t="shared" si="8"/>
        <v>#N/A</v>
      </c>
    </row>
    <row r="171" spans="1:71" x14ac:dyDescent="0.25">
      <c r="A171">
        <v>167</v>
      </c>
      <c r="B171" s="52" t="s">
        <v>1501</v>
      </c>
      <c r="C171" s="48" t="s">
        <v>1501</v>
      </c>
      <c r="D171" s="80">
        <v>284.57</v>
      </c>
      <c r="E171" s="98" t="s">
        <v>2186</v>
      </c>
      <c r="F171" s="84" t="s">
        <v>17</v>
      </c>
      <c r="G171" s="84">
        <v>105515018</v>
      </c>
      <c r="H171" s="87">
        <v>4088849</v>
      </c>
      <c r="I171" s="196">
        <v>4088849</v>
      </c>
      <c r="J171" s="87">
        <v>6463155</v>
      </c>
      <c r="K171" s="47" t="s">
        <v>16</v>
      </c>
      <c r="L171" s="47" t="s">
        <v>1500</v>
      </c>
      <c r="M171" s="38"/>
      <c r="N171" s="38"/>
      <c r="O171" s="50">
        <v>169.69</v>
      </c>
      <c r="P171" s="50">
        <v>261.14999999999998</v>
      </c>
      <c r="Q171" s="50">
        <v>250.64</v>
      </c>
      <c r="R171" s="50">
        <v>291.27</v>
      </c>
      <c r="S171" s="50">
        <v>343.26</v>
      </c>
      <c r="T171" s="50">
        <v>292.97000000000003</v>
      </c>
      <c r="U171" s="50">
        <v>462.69</v>
      </c>
      <c r="V171" s="51">
        <v>461.56</v>
      </c>
      <c r="W171" s="51">
        <v>518.05999999999995</v>
      </c>
      <c r="X171" s="51">
        <v>375.01</v>
      </c>
      <c r="Y171" s="51">
        <v>286.58</v>
      </c>
      <c r="Z171" s="51">
        <v>212.78</v>
      </c>
      <c r="AA171" s="51">
        <v>260.22000000000003</v>
      </c>
      <c r="AB171" s="51">
        <v>246.25</v>
      </c>
      <c r="AC171" s="51">
        <v>307.75</v>
      </c>
      <c r="AD171" s="51">
        <v>292.5</v>
      </c>
      <c r="AE171" s="51">
        <v>315.52999999999997</v>
      </c>
      <c r="AF171" s="51">
        <v>284.57</v>
      </c>
      <c r="AG171" s="51">
        <v>326.85000000000002</v>
      </c>
      <c r="AH171" s="51">
        <v>309.95999999999998</v>
      </c>
      <c r="AI171" s="51">
        <v>324.22000000000003</v>
      </c>
      <c r="AJ171" s="51">
        <v>378.14</v>
      </c>
      <c r="AK171" s="51">
        <v>301.35000000000002</v>
      </c>
      <c r="AL171" s="51">
        <v>313.72000000000003</v>
      </c>
      <c r="AM171" s="51">
        <v>238.37</v>
      </c>
      <c r="AN171" s="51">
        <v>192.22</v>
      </c>
      <c r="AO171" s="51">
        <v>256.26</v>
      </c>
      <c r="AP171" s="135">
        <v>255.41</v>
      </c>
      <c r="AQ171" s="51">
        <v>268.57</v>
      </c>
      <c r="AR171" s="51">
        <v>302.87</v>
      </c>
      <c r="AS171" s="51">
        <v>334.86</v>
      </c>
      <c r="AT171" s="51">
        <v>318.27</v>
      </c>
      <c r="AU171" s="51">
        <v>350.6</v>
      </c>
      <c r="AV171" s="51">
        <v>312.26</v>
      </c>
      <c r="AW171" s="51">
        <v>280.06</v>
      </c>
      <c r="AX171" s="51">
        <v>256.47000000000003</v>
      </c>
      <c r="AY171" s="51">
        <v>117.88</v>
      </c>
      <c r="AZ171" s="51">
        <v>197.05</v>
      </c>
      <c r="BA171" s="51">
        <v>232.76</v>
      </c>
      <c r="BB171" s="51">
        <v>250.46</v>
      </c>
      <c r="BC171" s="51">
        <v>243.41</v>
      </c>
      <c r="BD171" s="51">
        <v>317.49</v>
      </c>
      <c r="BE171" s="51">
        <v>299.22000000000003</v>
      </c>
      <c r="BF171" s="51">
        <v>300.11</v>
      </c>
      <c r="BG171" s="51">
        <v>279.79000000000002</v>
      </c>
      <c r="BH171" s="51">
        <v>302.89999999999998</v>
      </c>
      <c r="BI171" s="51">
        <v>259.67</v>
      </c>
      <c r="BJ171" s="51">
        <v>272.19</v>
      </c>
      <c r="BK171" s="51">
        <v>214.89</v>
      </c>
      <c r="BL171" s="51">
        <v>239.88</v>
      </c>
      <c r="BM171" s="51"/>
      <c r="BN171" s="9"/>
      <c r="BO171" s="62">
        <v>121.16</v>
      </c>
      <c r="BP171" s="62">
        <v>518.05999999999995</v>
      </c>
      <c r="BQ171" s="62">
        <f t="shared" si="6"/>
        <v>319.60999999999996</v>
      </c>
      <c r="BR171" s="64" t="str">
        <f t="shared" si="7"/>
        <v>YES</v>
      </c>
      <c r="BS171" s="9" t="e">
        <f t="shared" si="8"/>
        <v>#N/A</v>
      </c>
    </row>
    <row r="172" spans="1:71" x14ac:dyDescent="0.25">
      <c r="A172">
        <v>168</v>
      </c>
      <c r="B172" s="52" t="s">
        <v>1499</v>
      </c>
      <c r="C172" s="48" t="s">
        <v>1499</v>
      </c>
      <c r="D172" s="80">
        <v>326.52999999999997</v>
      </c>
      <c r="E172" s="98" t="s">
        <v>2186</v>
      </c>
      <c r="F172" s="84" t="s">
        <v>17</v>
      </c>
      <c r="G172" s="84">
        <v>105515018</v>
      </c>
      <c r="H172" s="87">
        <v>4088850</v>
      </c>
      <c r="I172" s="196">
        <v>4088850</v>
      </c>
      <c r="J172" s="87">
        <v>6463158</v>
      </c>
      <c r="K172" s="47" t="s">
        <v>16</v>
      </c>
      <c r="L172" s="47" t="s">
        <v>1498</v>
      </c>
      <c r="M172" s="38"/>
      <c r="N172" s="38"/>
      <c r="O172" s="50">
        <v>187.57</v>
      </c>
      <c r="P172" s="50">
        <v>337.5</v>
      </c>
      <c r="Q172" s="50">
        <v>312.62</v>
      </c>
      <c r="R172" s="50">
        <v>341.3</v>
      </c>
      <c r="S172" s="50">
        <v>405.62</v>
      </c>
      <c r="T172" s="50">
        <v>292.97000000000003</v>
      </c>
      <c r="U172" s="50">
        <v>494.64</v>
      </c>
      <c r="V172" s="51">
        <v>475.28</v>
      </c>
      <c r="W172" s="51">
        <v>558.59</v>
      </c>
      <c r="X172" s="51">
        <v>460.51</v>
      </c>
      <c r="Y172" s="51">
        <v>368.43</v>
      </c>
      <c r="Z172" s="51">
        <v>194.24</v>
      </c>
      <c r="AA172" s="51">
        <v>208.73</v>
      </c>
      <c r="AB172" s="51">
        <v>270.61</v>
      </c>
      <c r="AC172" s="51">
        <v>350.87</v>
      </c>
      <c r="AD172" s="51">
        <v>328.39</v>
      </c>
      <c r="AE172" s="51">
        <v>373.51</v>
      </c>
      <c r="AF172" s="51">
        <v>326.52999999999997</v>
      </c>
      <c r="AG172" s="51">
        <v>334.85</v>
      </c>
      <c r="AH172" s="51">
        <v>319.04000000000002</v>
      </c>
      <c r="AI172" s="51">
        <v>352.84</v>
      </c>
      <c r="AJ172" s="51">
        <v>443.93</v>
      </c>
      <c r="AK172" s="51">
        <v>353.51</v>
      </c>
      <c r="AL172" s="51">
        <v>372.25</v>
      </c>
      <c r="AM172" s="51">
        <v>270.45</v>
      </c>
      <c r="AN172" s="51">
        <v>255.37</v>
      </c>
      <c r="AO172" s="51">
        <v>346.85</v>
      </c>
      <c r="AP172" s="135">
        <v>333.62</v>
      </c>
      <c r="AQ172" s="51">
        <v>364.76</v>
      </c>
      <c r="AR172" s="51">
        <v>388.01</v>
      </c>
      <c r="AS172" s="51">
        <v>368.14</v>
      </c>
      <c r="AT172" s="51">
        <v>389.77</v>
      </c>
      <c r="AU172" s="51">
        <v>443.84</v>
      </c>
      <c r="AV172" s="51">
        <v>379.29</v>
      </c>
      <c r="AW172" s="51">
        <v>351.24</v>
      </c>
      <c r="AX172" s="51">
        <v>336.71</v>
      </c>
      <c r="AY172" s="51">
        <v>178.48</v>
      </c>
      <c r="AZ172" s="51">
        <v>269.14</v>
      </c>
      <c r="BA172" s="51">
        <v>361.74</v>
      </c>
      <c r="BB172" s="51">
        <v>376.72</v>
      </c>
      <c r="BC172" s="51">
        <v>349.94</v>
      </c>
      <c r="BD172" s="51">
        <v>407</v>
      </c>
      <c r="BE172" s="51">
        <v>312.02</v>
      </c>
      <c r="BF172" s="51">
        <v>336.46</v>
      </c>
      <c r="BG172" s="51">
        <v>297.22000000000003</v>
      </c>
      <c r="BH172" s="51">
        <v>327.8</v>
      </c>
      <c r="BI172" s="51">
        <v>305.32</v>
      </c>
      <c r="BJ172" s="51">
        <v>314.58999999999997</v>
      </c>
      <c r="BK172" s="51">
        <v>191.3</v>
      </c>
      <c r="BL172" s="51">
        <v>223.58</v>
      </c>
      <c r="BM172" s="51"/>
      <c r="BN172" s="9"/>
      <c r="BO172" s="62">
        <v>54.75</v>
      </c>
      <c r="BP172" s="62">
        <v>586.09</v>
      </c>
      <c r="BQ172" s="62">
        <f t="shared" si="6"/>
        <v>320.42</v>
      </c>
      <c r="BR172" s="64" t="str">
        <f t="shared" si="7"/>
        <v>YES</v>
      </c>
      <c r="BS172" s="9" t="e">
        <f t="shared" si="8"/>
        <v>#N/A</v>
      </c>
    </row>
    <row r="173" spans="1:71" x14ac:dyDescent="0.25">
      <c r="A173">
        <v>169</v>
      </c>
      <c r="B173" s="52" t="s">
        <v>1497</v>
      </c>
      <c r="C173" s="48" t="s">
        <v>1497</v>
      </c>
      <c r="D173" s="80">
        <v>2913.62</v>
      </c>
      <c r="E173" s="98" t="s">
        <v>2186</v>
      </c>
      <c r="F173" s="84" t="s">
        <v>17</v>
      </c>
      <c r="G173" s="84">
        <v>105515018</v>
      </c>
      <c r="H173" s="87">
        <v>4088845</v>
      </c>
      <c r="I173" s="196">
        <v>4088845</v>
      </c>
      <c r="J173" s="87">
        <v>6463159</v>
      </c>
      <c r="K173" s="47" t="s">
        <v>16</v>
      </c>
      <c r="L173" s="47" t="s">
        <v>1496</v>
      </c>
      <c r="M173" s="38"/>
      <c r="N173" s="38"/>
      <c r="O173" s="50">
        <v>2101.4499999999998</v>
      </c>
      <c r="P173" s="50">
        <v>2210.92</v>
      </c>
      <c r="Q173" s="50">
        <v>2192.5</v>
      </c>
      <c r="R173" s="50">
        <v>2292.56</v>
      </c>
      <c r="S173" s="50">
        <v>2722.08</v>
      </c>
      <c r="T173" s="50">
        <v>2677.1</v>
      </c>
      <c r="U173" s="50">
        <v>3406.68</v>
      </c>
      <c r="V173" s="51">
        <v>3350.5</v>
      </c>
      <c r="W173" s="51">
        <v>3240.61</v>
      </c>
      <c r="X173" s="51">
        <v>3247.51</v>
      </c>
      <c r="Y173" s="51">
        <v>3041.03</v>
      </c>
      <c r="Z173" s="51">
        <v>2901.82</v>
      </c>
      <c r="AA173" s="51">
        <v>3045.68</v>
      </c>
      <c r="AB173" s="51">
        <v>2445.9</v>
      </c>
      <c r="AC173" s="51">
        <v>2628.09</v>
      </c>
      <c r="AD173" s="51">
        <v>2641.22</v>
      </c>
      <c r="AE173" s="51">
        <v>2886.47</v>
      </c>
      <c r="AF173" s="51">
        <v>2913.62</v>
      </c>
      <c r="AG173" s="51">
        <v>3823.77</v>
      </c>
      <c r="AH173" s="51">
        <v>3417.49</v>
      </c>
      <c r="AI173" s="51">
        <v>3428</v>
      </c>
      <c r="AJ173" s="51">
        <v>3785.84</v>
      </c>
      <c r="AK173" s="51">
        <v>2863.24</v>
      </c>
      <c r="AL173" s="51">
        <v>2977.51</v>
      </c>
      <c r="AM173" s="51">
        <v>2704.36</v>
      </c>
      <c r="AN173" s="51">
        <v>2835.85</v>
      </c>
      <c r="AO173" s="51">
        <v>2883.45</v>
      </c>
      <c r="AP173" s="135">
        <v>2693.83</v>
      </c>
      <c r="AQ173" s="51">
        <v>3014.99</v>
      </c>
      <c r="AR173" s="51">
        <v>3289.18</v>
      </c>
      <c r="AS173" s="51">
        <v>4171.09</v>
      </c>
      <c r="AT173" s="51">
        <v>3933.8</v>
      </c>
      <c r="AU173" s="51">
        <v>4080.17</v>
      </c>
      <c r="AV173" s="51">
        <v>3681.25</v>
      </c>
      <c r="AW173" s="51">
        <v>3030.44</v>
      </c>
      <c r="AX173" s="51">
        <v>3051.9</v>
      </c>
      <c r="AY173" s="51">
        <v>2434.59</v>
      </c>
      <c r="AZ173" s="51">
        <v>2764.95</v>
      </c>
      <c r="BA173" s="51">
        <v>2754.98</v>
      </c>
      <c r="BB173" s="51">
        <v>2726.66</v>
      </c>
      <c r="BC173" s="51">
        <v>3036.38</v>
      </c>
      <c r="BD173" s="51">
        <v>3375.28</v>
      </c>
      <c r="BE173" s="51">
        <v>3501.41</v>
      </c>
      <c r="BF173" s="51">
        <v>3618.41</v>
      </c>
      <c r="BG173" s="51">
        <v>3373.64</v>
      </c>
      <c r="BH173" s="51">
        <v>3406.16</v>
      </c>
      <c r="BI173" s="51">
        <v>3070.79</v>
      </c>
      <c r="BJ173" s="51">
        <v>2899.19</v>
      </c>
      <c r="BK173" s="51">
        <v>2431.2399999999998</v>
      </c>
      <c r="BL173" s="51">
        <v>2744.04</v>
      </c>
      <c r="BM173" s="51"/>
      <c r="BN173" s="9"/>
      <c r="BO173" s="62">
        <v>1561.8</v>
      </c>
      <c r="BP173" s="62">
        <v>3934.01</v>
      </c>
      <c r="BQ173" s="62">
        <f t="shared" si="6"/>
        <v>2747.9050000000002</v>
      </c>
      <c r="BR173" s="64" t="str">
        <f t="shared" si="7"/>
        <v>YES</v>
      </c>
      <c r="BS173" s="9" t="e">
        <f t="shared" si="8"/>
        <v>#N/A</v>
      </c>
    </row>
    <row r="174" spans="1:71" x14ac:dyDescent="0.25">
      <c r="A174">
        <v>170</v>
      </c>
      <c r="B174" s="52" t="s">
        <v>1495</v>
      </c>
      <c r="C174" s="48" t="s">
        <v>1495</v>
      </c>
      <c r="D174" s="80">
        <v>4917.21</v>
      </c>
      <c r="E174" s="98" t="s">
        <v>2186</v>
      </c>
      <c r="F174" s="84" t="s">
        <v>17</v>
      </c>
      <c r="G174" s="84">
        <v>105515018</v>
      </c>
      <c r="H174" s="87">
        <v>4088855</v>
      </c>
      <c r="I174" s="196">
        <v>4088855</v>
      </c>
      <c r="J174" s="87">
        <v>4088855</v>
      </c>
      <c r="K174" s="47" t="s">
        <v>16</v>
      </c>
      <c r="L174" s="47" t="s">
        <v>1494</v>
      </c>
      <c r="M174" s="38"/>
      <c r="N174" s="38"/>
      <c r="O174" s="50">
        <v>4527.17</v>
      </c>
      <c r="P174" s="50">
        <v>4403.17</v>
      </c>
      <c r="Q174" s="50">
        <v>4385.51</v>
      </c>
      <c r="R174" s="50">
        <v>4568.1000000000004</v>
      </c>
      <c r="S174" s="50">
        <v>5217.0200000000004</v>
      </c>
      <c r="T174" s="50">
        <v>4463.95</v>
      </c>
      <c r="U174" s="50">
        <v>5032.58</v>
      </c>
      <c r="V174" s="51">
        <v>5189.5200000000004</v>
      </c>
      <c r="W174" s="51">
        <v>5261.13</v>
      </c>
      <c r="X174" s="51">
        <v>4971.33</v>
      </c>
      <c r="Y174" s="51">
        <v>4884.3100000000004</v>
      </c>
      <c r="Z174" s="51">
        <v>5158.67</v>
      </c>
      <c r="AA174" s="51">
        <v>6030.2</v>
      </c>
      <c r="AB174" s="51">
        <v>5597.1</v>
      </c>
      <c r="AC174" s="51">
        <v>6216.19</v>
      </c>
      <c r="AD174" s="51">
        <v>4969.8</v>
      </c>
      <c r="AE174" s="51">
        <v>5070.34</v>
      </c>
      <c r="AF174" s="51">
        <v>4917.21</v>
      </c>
      <c r="AG174" s="51">
        <v>5375.14</v>
      </c>
      <c r="AH174" s="51">
        <v>4479.7700000000004</v>
      </c>
      <c r="AI174" s="51">
        <v>4744.7</v>
      </c>
      <c r="AJ174" s="51">
        <v>5385.55</v>
      </c>
      <c r="AK174" s="51">
        <v>4813.3999999999996</v>
      </c>
      <c r="AL174" s="51">
        <v>5252.98</v>
      </c>
      <c r="AM174" s="51">
        <v>4620.29</v>
      </c>
      <c r="AN174" s="51">
        <v>4882.13</v>
      </c>
      <c r="AO174" s="51">
        <v>5177.4399999999996</v>
      </c>
      <c r="AP174" s="135">
        <v>4566.0200000000004</v>
      </c>
      <c r="AQ174" s="51">
        <v>5294.75</v>
      </c>
      <c r="AR174" s="51">
        <v>5367.91</v>
      </c>
      <c r="AS174" s="51">
        <v>5951.46</v>
      </c>
      <c r="AT174" s="51">
        <v>5344.92</v>
      </c>
      <c r="AU174" s="51">
        <v>5446.72</v>
      </c>
      <c r="AV174" s="51">
        <v>5590.29</v>
      </c>
      <c r="AW174" s="51">
        <v>5200.72</v>
      </c>
      <c r="AX174" s="51">
        <v>5915.11</v>
      </c>
      <c r="AY174" s="51">
        <v>4524.0200000000004</v>
      </c>
      <c r="AZ174" s="51">
        <v>5780.84</v>
      </c>
      <c r="BA174" s="51">
        <v>5525.47</v>
      </c>
      <c r="BB174" s="51">
        <v>4761.4399999999996</v>
      </c>
      <c r="BC174" s="51">
        <v>4714.6499999999996</v>
      </c>
      <c r="BD174" s="51">
        <v>4823.96</v>
      </c>
      <c r="BE174" s="51">
        <v>5163.29</v>
      </c>
      <c r="BF174" s="51">
        <v>5084.75</v>
      </c>
      <c r="BG174" s="51">
        <v>4844.82</v>
      </c>
      <c r="BH174" s="51">
        <v>4784.99</v>
      </c>
      <c r="BI174" s="51">
        <v>4529.6899999999996</v>
      </c>
      <c r="BJ174" s="51">
        <v>4528.21</v>
      </c>
      <c r="BK174" s="51">
        <v>3276.01</v>
      </c>
      <c r="BL174" s="51">
        <v>3885.41</v>
      </c>
      <c r="BM174" s="51"/>
      <c r="BN174" s="9"/>
      <c r="BO174" s="62">
        <v>2397.27</v>
      </c>
      <c r="BP174" s="62">
        <v>6216.19</v>
      </c>
      <c r="BQ174" s="62">
        <f t="shared" si="6"/>
        <v>4306.7299999999996</v>
      </c>
      <c r="BR174" s="64" t="str">
        <f t="shared" si="7"/>
        <v>YES</v>
      </c>
      <c r="BS174" s="9" t="e">
        <f t="shared" si="8"/>
        <v>#N/A</v>
      </c>
    </row>
    <row r="175" spans="1:71" x14ac:dyDescent="0.25">
      <c r="A175">
        <v>171</v>
      </c>
      <c r="B175" s="52" t="s">
        <v>1493</v>
      </c>
      <c r="C175" s="48" t="s">
        <v>1493</v>
      </c>
      <c r="D175" s="80">
        <v>812.63</v>
      </c>
      <c r="E175" s="98" t="s">
        <v>2186</v>
      </c>
      <c r="F175" s="84" t="s">
        <v>17</v>
      </c>
      <c r="G175" s="84">
        <v>105515018</v>
      </c>
      <c r="H175" s="87">
        <v>4088848</v>
      </c>
      <c r="I175" s="196">
        <v>4088848</v>
      </c>
      <c r="J175" s="87">
        <v>4088848</v>
      </c>
      <c r="K175" s="47" t="s">
        <v>16</v>
      </c>
      <c r="L175" s="47" t="s">
        <v>1492</v>
      </c>
      <c r="M175" s="38"/>
      <c r="N175" s="38"/>
      <c r="O175" s="50">
        <v>951.61</v>
      </c>
      <c r="P175" s="50">
        <v>1042.26</v>
      </c>
      <c r="Q175" s="50">
        <v>1068.1400000000001</v>
      </c>
      <c r="R175" s="50">
        <v>1093.6300000000001</v>
      </c>
      <c r="S175" s="50">
        <v>1156.6199999999999</v>
      </c>
      <c r="T175" s="50">
        <v>1037.21</v>
      </c>
      <c r="U175" s="50">
        <v>1179.71</v>
      </c>
      <c r="V175" s="51">
        <v>1118.26</v>
      </c>
      <c r="W175" s="51">
        <v>1081.1199999999999</v>
      </c>
      <c r="X175" s="51">
        <v>994.84</v>
      </c>
      <c r="Y175" s="51">
        <v>849.65</v>
      </c>
      <c r="Z175" s="51">
        <v>789.92</v>
      </c>
      <c r="AA175" s="51">
        <v>1041.94</v>
      </c>
      <c r="AB175" s="51">
        <v>965.68</v>
      </c>
      <c r="AC175" s="51">
        <v>980.33</v>
      </c>
      <c r="AD175" s="51">
        <v>908.72</v>
      </c>
      <c r="AE175" s="51">
        <v>871.27</v>
      </c>
      <c r="AF175" s="51">
        <v>812.63</v>
      </c>
      <c r="AG175" s="51">
        <v>978.56</v>
      </c>
      <c r="AH175" s="51">
        <v>845.68</v>
      </c>
      <c r="AI175" s="51">
        <v>915.48</v>
      </c>
      <c r="AJ175" s="51">
        <v>976.71</v>
      </c>
      <c r="AK175" s="51">
        <v>802.64</v>
      </c>
      <c r="AL175" s="51">
        <v>636.78</v>
      </c>
      <c r="AM175" s="51">
        <v>775.38</v>
      </c>
      <c r="AN175" s="51">
        <v>652.51</v>
      </c>
      <c r="AO175" s="51">
        <v>677.12</v>
      </c>
      <c r="AP175" s="135">
        <v>606.86</v>
      </c>
      <c r="AQ175" s="51">
        <v>596.75</v>
      </c>
      <c r="AR175" s="51">
        <v>596.97</v>
      </c>
      <c r="AS175" s="51">
        <v>751.56</v>
      </c>
      <c r="AT175" s="51">
        <v>725.44</v>
      </c>
      <c r="AU175" s="51">
        <v>744.59</v>
      </c>
      <c r="AV175" s="51">
        <v>697.85</v>
      </c>
      <c r="AW175" s="51">
        <v>571.66</v>
      </c>
      <c r="AX175" s="51">
        <v>605.41999999999996</v>
      </c>
      <c r="AY175" s="51">
        <v>534.76</v>
      </c>
      <c r="AZ175" s="51">
        <v>723.56</v>
      </c>
      <c r="BA175" s="51">
        <v>738.31</v>
      </c>
      <c r="BB175" s="51">
        <v>748.64</v>
      </c>
      <c r="BC175" s="51">
        <v>687.45</v>
      </c>
      <c r="BD175" s="51">
        <v>642.1</v>
      </c>
      <c r="BE175" s="51">
        <v>753.65</v>
      </c>
      <c r="BF175" s="51">
        <v>704.65</v>
      </c>
      <c r="BG175" s="51">
        <v>752.68</v>
      </c>
      <c r="BH175" s="51">
        <v>714.1</v>
      </c>
      <c r="BI175" s="51">
        <v>703.46</v>
      </c>
      <c r="BJ175" s="51">
        <v>993.03</v>
      </c>
      <c r="BK175" s="51">
        <v>858.07</v>
      </c>
      <c r="BL175" s="51">
        <v>953.42</v>
      </c>
      <c r="BM175" s="51"/>
      <c r="BN175" s="9"/>
      <c r="BO175" s="62">
        <v>636.78</v>
      </c>
      <c r="BP175" s="62">
        <v>2096.1</v>
      </c>
      <c r="BQ175" s="62">
        <f t="shared" si="6"/>
        <v>1366.44</v>
      </c>
      <c r="BR175" s="64" t="str">
        <f t="shared" si="7"/>
        <v>YES</v>
      </c>
      <c r="BS175" s="9" t="e">
        <f t="shared" si="8"/>
        <v>#N/A</v>
      </c>
    </row>
    <row r="176" spans="1:71" x14ac:dyDescent="0.25">
      <c r="A176">
        <v>172</v>
      </c>
      <c r="B176" s="52" t="s">
        <v>1491</v>
      </c>
      <c r="C176" s="48" t="s">
        <v>1491</v>
      </c>
      <c r="D176" s="80">
        <v>1273.3699999999999</v>
      </c>
      <c r="E176" s="98" t="s">
        <v>2186</v>
      </c>
      <c r="F176" s="84" t="s">
        <v>17</v>
      </c>
      <c r="G176" s="84">
        <v>105515018</v>
      </c>
      <c r="H176" s="87">
        <v>4088854</v>
      </c>
      <c r="I176" s="196">
        <v>4088854</v>
      </c>
      <c r="J176" s="87">
        <v>4088854</v>
      </c>
      <c r="K176" s="47" t="s">
        <v>16</v>
      </c>
      <c r="L176" s="47" t="s">
        <v>1490</v>
      </c>
      <c r="M176" s="38"/>
      <c r="N176" s="38"/>
      <c r="O176" s="50">
        <v>1234.53</v>
      </c>
      <c r="P176" s="50">
        <v>1268.25</v>
      </c>
      <c r="Q176" s="50">
        <v>1247.5999999999999</v>
      </c>
      <c r="R176" s="50">
        <v>1385.85</v>
      </c>
      <c r="S176" s="50">
        <v>1445</v>
      </c>
      <c r="T176" s="50">
        <v>1276.44</v>
      </c>
      <c r="U176" s="50">
        <v>1620.39</v>
      </c>
      <c r="V176" s="51">
        <v>1463.08</v>
      </c>
      <c r="W176" s="51">
        <v>1609.59</v>
      </c>
      <c r="X176" s="51">
        <v>1428.46</v>
      </c>
      <c r="Y176" s="51">
        <v>1339.23</v>
      </c>
      <c r="Z176" s="51">
        <v>1250.44</v>
      </c>
      <c r="AA176" s="51">
        <v>1455.77</v>
      </c>
      <c r="AB176" s="51">
        <v>1236.18</v>
      </c>
      <c r="AC176" s="51">
        <v>1410.1</v>
      </c>
      <c r="AD176" s="51">
        <v>1270.99</v>
      </c>
      <c r="AE176" s="51">
        <v>1338.44</v>
      </c>
      <c r="AF176" s="51">
        <v>1273.3699999999999</v>
      </c>
      <c r="AG176" s="51">
        <v>1563.35</v>
      </c>
      <c r="AH176" s="51">
        <v>1412.37</v>
      </c>
      <c r="AI176" s="51">
        <v>1441.45</v>
      </c>
      <c r="AJ176" s="51">
        <v>1626.28</v>
      </c>
      <c r="AK176" s="51">
        <v>1292.97</v>
      </c>
      <c r="AL176" s="51">
        <v>1393.74</v>
      </c>
      <c r="AM176" s="51">
        <v>1166.93</v>
      </c>
      <c r="AN176" s="51">
        <v>1090.76</v>
      </c>
      <c r="AO176" s="51">
        <v>1184.27</v>
      </c>
      <c r="AP176" s="135">
        <v>1176.8499999999999</v>
      </c>
      <c r="AQ176" s="51">
        <v>1233.7</v>
      </c>
      <c r="AR176" s="51">
        <v>1328.77</v>
      </c>
      <c r="AS176" s="51">
        <v>1578.89</v>
      </c>
      <c r="AT176" s="51">
        <v>1481.63</v>
      </c>
      <c r="AU176" s="51">
        <v>1512.64</v>
      </c>
      <c r="AV176" s="51">
        <v>1598.35</v>
      </c>
      <c r="AW176" s="51">
        <v>1321.29</v>
      </c>
      <c r="AX176" s="51">
        <v>1217.2</v>
      </c>
      <c r="AY176" s="51">
        <v>1108.6099999999999</v>
      </c>
      <c r="AZ176" s="51">
        <v>1021.18</v>
      </c>
      <c r="BA176" s="51">
        <v>873.52</v>
      </c>
      <c r="BB176" s="51">
        <v>1278.8800000000001</v>
      </c>
      <c r="BC176" s="51">
        <v>1470.88</v>
      </c>
      <c r="BD176" s="51">
        <v>1460.68</v>
      </c>
      <c r="BE176" s="51">
        <v>1387.4</v>
      </c>
      <c r="BF176" s="51">
        <v>1397.76</v>
      </c>
      <c r="BG176" s="51">
        <v>1452.95</v>
      </c>
      <c r="BH176" s="51">
        <v>1298.1300000000001</v>
      </c>
      <c r="BI176" s="51">
        <v>1372.44</v>
      </c>
      <c r="BJ176" s="51">
        <v>1268.55</v>
      </c>
      <c r="BK176" s="51">
        <v>726.37</v>
      </c>
      <c r="BL176" s="51">
        <v>880.71</v>
      </c>
      <c r="BM176" s="51"/>
      <c r="BN176" s="9"/>
      <c r="BO176" s="62">
        <v>947.02</v>
      </c>
      <c r="BP176" s="62">
        <v>2141.83</v>
      </c>
      <c r="BQ176" s="62">
        <f t="shared" si="6"/>
        <v>1544.425</v>
      </c>
      <c r="BR176" s="64" t="str">
        <f t="shared" si="7"/>
        <v>NO</v>
      </c>
      <c r="BS176" s="9" t="e">
        <f t="shared" si="8"/>
        <v>#N/A</v>
      </c>
    </row>
    <row r="177" spans="1:71" x14ac:dyDescent="0.25">
      <c r="A177">
        <v>173</v>
      </c>
      <c r="B177" s="52" t="s">
        <v>1489</v>
      </c>
      <c r="C177" s="48" t="s">
        <v>1489</v>
      </c>
      <c r="D177" s="80">
        <v>10594.63</v>
      </c>
      <c r="E177" s="98" t="s">
        <v>2186</v>
      </c>
      <c r="F177" s="84" t="s">
        <v>17</v>
      </c>
      <c r="G177" s="84">
        <v>105515018</v>
      </c>
      <c r="H177" s="87">
        <v>4088847</v>
      </c>
      <c r="I177" s="196">
        <v>4088847</v>
      </c>
      <c r="J177" s="87">
        <v>4088847</v>
      </c>
      <c r="K177" s="47" t="s">
        <v>16</v>
      </c>
      <c r="L177" s="47" t="s">
        <v>1488</v>
      </c>
      <c r="M177" s="38"/>
      <c r="N177" s="38"/>
      <c r="O177" s="50">
        <v>5994.76</v>
      </c>
      <c r="P177" s="50">
        <v>4143.07</v>
      </c>
      <c r="Q177" s="50">
        <v>5270.54</v>
      </c>
      <c r="R177" s="50">
        <v>6237.41</v>
      </c>
      <c r="S177" s="50">
        <v>9605.66</v>
      </c>
      <c r="T177" s="50">
        <v>9594.1299999999992</v>
      </c>
      <c r="U177" s="50">
        <v>11407.59</v>
      </c>
      <c r="V177" s="51">
        <v>15607.89</v>
      </c>
      <c r="W177" s="51">
        <v>14863.61</v>
      </c>
      <c r="X177" s="51">
        <v>13841.03</v>
      </c>
      <c r="Y177" s="51">
        <v>9638.83</v>
      </c>
      <c r="Z177" s="51">
        <v>6749.81</v>
      </c>
      <c r="AA177" s="51">
        <v>6636.76</v>
      </c>
      <c r="AB177" s="51">
        <v>4203.1899999999996</v>
      </c>
      <c r="AC177" s="51">
        <v>6357.25</v>
      </c>
      <c r="AD177" s="51">
        <v>6876.37</v>
      </c>
      <c r="AE177" s="51">
        <v>8911.5</v>
      </c>
      <c r="AF177" s="51">
        <v>10594.63</v>
      </c>
      <c r="AG177" s="51">
        <v>15767.89</v>
      </c>
      <c r="AH177" s="51">
        <v>15142.84</v>
      </c>
      <c r="AI177" s="51">
        <v>15538.04</v>
      </c>
      <c r="AJ177" s="51">
        <v>16632.46</v>
      </c>
      <c r="AK177" s="51">
        <v>11100.09</v>
      </c>
      <c r="AL177" s="51">
        <v>9394.42</v>
      </c>
      <c r="AM177" s="51">
        <v>5508.77</v>
      </c>
      <c r="AN177" s="51">
        <v>5939.41</v>
      </c>
      <c r="AO177" s="51">
        <v>6988.33</v>
      </c>
      <c r="AP177" s="135">
        <v>7757.46</v>
      </c>
      <c r="AQ177" s="51">
        <v>9183.4500000000007</v>
      </c>
      <c r="AR177" s="51">
        <v>10923.09</v>
      </c>
      <c r="AS177" s="51">
        <v>17664.62</v>
      </c>
      <c r="AT177" s="51">
        <v>16364.96</v>
      </c>
      <c r="AU177" s="51">
        <v>16752.91</v>
      </c>
      <c r="AV177" s="51">
        <v>13390.62</v>
      </c>
      <c r="AW177" s="51">
        <v>9839.5300000000007</v>
      </c>
      <c r="AX177" s="51">
        <v>7753.41</v>
      </c>
      <c r="AY177" s="51">
        <v>4910.8599999999997</v>
      </c>
      <c r="AZ177" s="51">
        <v>4664.57</v>
      </c>
      <c r="BA177" s="51">
        <v>5249.49</v>
      </c>
      <c r="BB177" s="51">
        <v>7899.92</v>
      </c>
      <c r="BC177" s="51">
        <v>8593.7000000000007</v>
      </c>
      <c r="BD177" s="51">
        <v>13292.45</v>
      </c>
      <c r="BE177" s="51">
        <v>17024.89</v>
      </c>
      <c r="BF177" s="51">
        <v>17492.54</v>
      </c>
      <c r="BG177" s="51">
        <v>16764.64</v>
      </c>
      <c r="BH177" s="51">
        <v>13205.95</v>
      </c>
      <c r="BI177" s="51">
        <v>10488.1</v>
      </c>
      <c r="BJ177" s="51">
        <v>7052.13</v>
      </c>
      <c r="BK177" s="51">
        <v>4307.97</v>
      </c>
      <c r="BL177" s="51">
        <v>4545.67</v>
      </c>
      <c r="BM177" s="51"/>
      <c r="BN177" s="9"/>
      <c r="BO177" s="62">
        <v>3426.54</v>
      </c>
      <c r="BP177" s="62">
        <v>20951.330000000002</v>
      </c>
      <c r="BQ177" s="62">
        <f t="shared" si="6"/>
        <v>12188.935000000001</v>
      </c>
      <c r="BR177" s="64" t="str">
        <f t="shared" si="7"/>
        <v>YES</v>
      </c>
      <c r="BS177" s="9" t="e">
        <f t="shared" si="8"/>
        <v>#N/A</v>
      </c>
    </row>
    <row r="178" spans="1:71" x14ac:dyDescent="0.25">
      <c r="A178">
        <v>174</v>
      </c>
      <c r="B178" s="52" t="s">
        <v>1487</v>
      </c>
      <c r="C178" s="48" t="s">
        <v>1487</v>
      </c>
      <c r="D178" s="80">
        <v>122.85</v>
      </c>
      <c r="E178" s="98" t="s">
        <v>4988</v>
      </c>
      <c r="F178" s="84" t="s">
        <v>17</v>
      </c>
      <c r="G178" s="84">
        <v>105515018</v>
      </c>
      <c r="H178" s="87">
        <v>4063235</v>
      </c>
      <c r="I178" s="196">
        <v>4063235</v>
      </c>
      <c r="J178" s="87">
        <v>6301713</v>
      </c>
      <c r="K178" s="47" t="s">
        <v>16</v>
      </c>
      <c r="L178" s="47" t="s">
        <v>1486</v>
      </c>
      <c r="M178" s="38"/>
      <c r="N178" s="38"/>
      <c r="O178" s="50">
        <v>93.87</v>
      </c>
      <c r="P178" s="50">
        <v>153.1</v>
      </c>
      <c r="Q178" s="50">
        <v>117.2</v>
      </c>
      <c r="R178" s="50">
        <v>112.12</v>
      </c>
      <c r="S178" s="50">
        <v>111.68</v>
      </c>
      <c r="T178" s="50">
        <v>131.53</v>
      </c>
      <c r="U178" s="50">
        <v>208.54</v>
      </c>
      <c r="V178" s="51">
        <v>202.02</v>
      </c>
      <c r="W178" s="51">
        <v>201.93</v>
      </c>
      <c r="X178" s="51">
        <v>137.24</v>
      </c>
      <c r="Y178" s="51">
        <v>94.39</v>
      </c>
      <c r="Z178" s="51">
        <v>64.930000000000007</v>
      </c>
      <c r="AA178" s="51">
        <v>116.15</v>
      </c>
      <c r="AB178" s="51">
        <v>109.58</v>
      </c>
      <c r="AC178" s="51">
        <v>98.65</v>
      </c>
      <c r="AD178" s="51">
        <v>67.89</v>
      </c>
      <c r="AE178" s="51">
        <v>72.78</v>
      </c>
      <c r="AF178" s="51">
        <v>122.85</v>
      </c>
      <c r="AG178" s="51">
        <v>196.57</v>
      </c>
      <c r="AH178" s="51">
        <v>177.36</v>
      </c>
      <c r="AI178" s="51">
        <v>188.46</v>
      </c>
      <c r="AJ178" s="51">
        <v>189.22</v>
      </c>
      <c r="AK178" s="51">
        <v>136.88</v>
      </c>
      <c r="AL178" s="51">
        <v>99.55</v>
      </c>
      <c r="AM178" s="51">
        <v>192.88</v>
      </c>
      <c r="AN178" s="51">
        <v>148.53</v>
      </c>
      <c r="AO178" s="51">
        <v>106.76</v>
      </c>
      <c r="AP178" s="135">
        <v>103.78</v>
      </c>
      <c r="AQ178" s="51">
        <v>114.03</v>
      </c>
      <c r="AR178" s="51">
        <v>132.19999999999999</v>
      </c>
      <c r="AS178" s="51">
        <v>187.48</v>
      </c>
      <c r="AT178" s="51">
        <v>178.79</v>
      </c>
      <c r="AU178" s="51">
        <v>184.81</v>
      </c>
      <c r="AV178" s="51">
        <v>180.76</v>
      </c>
      <c r="AW178" s="51">
        <v>106.2</v>
      </c>
      <c r="AX178" s="51">
        <v>218.44</v>
      </c>
      <c r="AY178" s="51">
        <v>381.77</v>
      </c>
      <c r="AZ178" s="51">
        <v>442.48</v>
      </c>
      <c r="BA178" s="51">
        <v>192.6</v>
      </c>
      <c r="BB178" s="51">
        <v>114.36</v>
      </c>
      <c r="BC178" s="51">
        <v>85.97</v>
      </c>
      <c r="BD178" s="51">
        <v>112.79</v>
      </c>
      <c r="BE178" s="51">
        <v>190.72</v>
      </c>
      <c r="BF178" s="51">
        <v>188.98</v>
      </c>
      <c r="BG178" s="51">
        <v>138.93</v>
      </c>
      <c r="BH178" s="51">
        <v>149.35</v>
      </c>
      <c r="BI178" s="51">
        <v>116.11</v>
      </c>
      <c r="BJ178" s="51">
        <v>124.35</v>
      </c>
      <c r="BK178" s="51">
        <v>81.72</v>
      </c>
      <c r="BL178" s="51">
        <v>80.260000000000005</v>
      </c>
      <c r="BM178" s="51"/>
      <c r="BN178" s="9"/>
      <c r="BO178" s="62">
        <v>64.930000000000007</v>
      </c>
      <c r="BP178" s="62">
        <v>442.48</v>
      </c>
      <c r="BQ178" s="62">
        <f t="shared" si="6"/>
        <v>253.70500000000001</v>
      </c>
      <c r="BR178" s="64" t="str">
        <f t="shared" si="7"/>
        <v>YES</v>
      </c>
      <c r="BS178" s="9" t="e">
        <f t="shared" si="8"/>
        <v>#N/A</v>
      </c>
    </row>
    <row r="179" spans="1:71" x14ac:dyDescent="0.25">
      <c r="A179">
        <v>175</v>
      </c>
      <c r="B179" s="52" t="s">
        <v>1485</v>
      </c>
      <c r="C179" s="48" t="s">
        <v>1485</v>
      </c>
      <c r="D179" s="80">
        <v>199.45</v>
      </c>
      <c r="E179" s="98" t="s">
        <v>4988</v>
      </c>
      <c r="F179" s="84" t="s">
        <v>17</v>
      </c>
      <c r="G179" s="84">
        <v>105515018</v>
      </c>
      <c r="H179" s="87">
        <v>4027017</v>
      </c>
      <c r="I179" s="196">
        <v>4027017</v>
      </c>
      <c r="J179" s="87">
        <v>6246568</v>
      </c>
      <c r="K179" s="47" t="s">
        <v>16</v>
      </c>
      <c r="L179" s="47" t="s">
        <v>1484</v>
      </c>
      <c r="M179" s="38"/>
      <c r="N179" s="38"/>
      <c r="O179" s="50">
        <v>199.4</v>
      </c>
      <c r="P179" s="50">
        <v>158.38</v>
      </c>
      <c r="Q179" s="50">
        <v>131.35</v>
      </c>
      <c r="R179" s="50">
        <v>186.28</v>
      </c>
      <c r="S179" s="50">
        <v>330.09</v>
      </c>
      <c r="T179" s="50">
        <v>216.22</v>
      </c>
      <c r="U179" s="50">
        <v>199.12</v>
      </c>
      <c r="V179" s="51">
        <v>130.69999999999999</v>
      </c>
      <c r="W179" s="51">
        <v>107.77</v>
      </c>
      <c r="X179" s="51">
        <v>267.66000000000003</v>
      </c>
      <c r="Y179" s="51">
        <v>212.8</v>
      </c>
      <c r="Z179" s="51">
        <v>126.5</v>
      </c>
      <c r="AA179" s="51">
        <v>169.35</v>
      </c>
      <c r="AB179" s="51">
        <v>129.97999999999999</v>
      </c>
      <c r="AC179" s="51">
        <v>171.22</v>
      </c>
      <c r="AD179" s="51">
        <v>117.36</v>
      </c>
      <c r="AE179" s="51">
        <v>179.8</v>
      </c>
      <c r="AF179" s="51">
        <v>199.45</v>
      </c>
      <c r="AG179" s="51">
        <v>292.33999999999997</v>
      </c>
      <c r="AH179" s="51">
        <v>348.48</v>
      </c>
      <c r="AI179" s="51">
        <v>302.08999999999997</v>
      </c>
      <c r="AJ179" s="51">
        <v>307.98</v>
      </c>
      <c r="AK179" s="51">
        <v>157.46</v>
      </c>
      <c r="AL179" s="51">
        <v>177.18</v>
      </c>
      <c r="AM179" s="51">
        <v>147.04</v>
      </c>
      <c r="AN179" s="51">
        <v>127.48</v>
      </c>
      <c r="AO179" s="51">
        <v>153.68</v>
      </c>
      <c r="AP179" s="135">
        <v>174.91</v>
      </c>
      <c r="AQ179" s="51">
        <v>209.11</v>
      </c>
      <c r="AR179" s="51">
        <v>268.69</v>
      </c>
      <c r="AS179" s="51">
        <v>387.17</v>
      </c>
      <c r="AT179" s="51">
        <v>416.57</v>
      </c>
      <c r="AU179" s="51">
        <v>399.35</v>
      </c>
      <c r="AV179" s="51">
        <v>317.98</v>
      </c>
      <c r="AW179" s="51">
        <v>239.14</v>
      </c>
      <c r="AX179" s="51">
        <v>182.9</v>
      </c>
      <c r="AY179" s="51">
        <v>116.88</v>
      </c>
      <c r="AZ179" s="51">
        <v>146.72999999999999</v>
      </c>
      <c r="BA179" s="51">
        <v>132.65</v>
      </c>
      <c r="BB179" s="51">
        <v>147.03</v>
      </c>
      <c r="BC179" s="51">
        <v>194.63</v>
      </c>
      <c r="BD179" s="51">
        <v>292.56</v>
      </c>
      <c r="BE179" s="51">
        <v>384.84</v>
      </c>
      <c r="BF179" s="51">
        <v>410.64</v>
      </c>
      <c r="BG179" s="51">
        <v>382.58</v>
      </c>
      <c r="BH179" s="51">
        <v>347.48</v>
      </c>
      <c r="BI179" s="51">
        <v>248.68</v>
      </c>
      <c r="BJ179" s="51">
        <v>187.26</v>
      </c>
      <c r="BK179" s="51">
        <v>147.83000000000001</v>
      </c>
      <c r="BL179" s="51">
        <v>146.81</v>
      </c>
      <c r="BM179" s="51"/>
      <c r="BN179" s="9"/>
      <c r="BO179" s="62">
        <v>95.57</v>
      </c>
      <c r="BP179" s="62">
        <v>435.15</v>
      </c>
      <c r="BQ179" s="62">
        <f t="shared" si="6"/>
        <v>265.36</v>
      </c>
      <c r="BR179" s="64" t="str">
        <f t="shared" si="7"/>
        <v>YES</v>
      </c>
      <c r="BS179" s="9" t="e">
        <f t="shared" si="8"/>
        <v>#N/A</v>
      </c>
    </row>
    <row r="180" spans="1:71" x14ac:dyDescent="0.25">
      <c r="A180">
        <v>176</v>
      </c>
      <c r="B180" s="52" t="s">
        <v>1483</v>
      </c>
      <c r="C180" s="48" t="s">
        <v>1483</v>
      </c>
      <c r="D180" s="80">
        <v>184.32</v>
      </c>
      <c r="E180" s="98" t="s">
        <v>4988</v>
      </c>
      <c r="F180" s="84" t="s">
        <v>17</v>
      </c>
      <c r="G180" s="84">
        <v>105515018</v>
      </c>
      <c r="H180" s="87">
        <v>4027025</v>
      </c>
      <c r="I180" s="196">
        <v>4027025</v>
      </c>
      <c r="J180" s="87">
        <v>6301676</v>
      </c>
      <c r="K180" s="47" t="s">
        <v>16</v>
      </c>
      <c r="L180" s="47" t="s">
        <v>1482</v>
      </c>
      <c r="M180" s="38"/>
      <c r="N180" s="38"/>
      <c r="O180" s="50">
        <v>249.59</v>
      </c>
      <c r="P180" s="50">
        <v>439.29</v>
      </c>
      <c r="Q180" s="50">
        <v>349.59</v>
      </c>
      <c r="R180" s="50">
        <v>242.5</v>
      </c>
      <c r="S180" s="50">
        <v>160.91</v>
      </c>
      <c r="T180" s="50">
        <v>185.15</v>
      </c>
      <c r="U180" s="50">
        <v>274.14999999999998</v>
      </c>
      <c r="V180" s="51">
        <v>321.08999999999997</v>
      </c>
      <c r="W180" s="51">
        <v>362.24</v>
      </c>
      <c r="X180" s="51">
        <v>251.35</v>
      </c>
      <c r="Y180" s="51">
        <v>160.69</v>
      </c>
      <c r="Z180" s="51">
        <v>118.78</v>
      </c>
      <c r="AA180" s="51">
        <v>313.86</v>
      </c>
      <c r="AB180" s="51">
        <v>337.06</v>
      </c>
      <c r="AC180" s="51">
        <v>244.53</v>
      </c>
      <c r="AD180" s="51">
        <v>136.03</v>
      </c>
      <c r="AE180" s="51">
        <v>137.25</v>
      </c>
      <c r="AF180" s="51">
        <v>184.32</v>
      </c>
      <c r="AG180" s="51">
        <v>298.41000000000003</v>
      </c>
      <c r="AH180" s="51">
        <v>356.88</v>
      </c>
      <c r="AI180" s="51">
        <v>339.29</v>
      </c>
      <c r="AJ180" s="51">
        <v>333.86</v>
      </c>
      <c r="AK180" s="51">
        <v>182.24</v>
      </c>
      <c r="AL180" s="51">
        <v>122.33</v>
      </c>
      <c r="AM180" s="51">
        <v>270.33999999999997</v>
      </c>
      <c r="AN180" s="51">
        <v>327.17</v>
      </c>
      <c r="AO180" s="51">
        <v>193.01</v>
      </c>
      <c r="AP180" s="135">
        <v>165.43</v>
      </c>
      <c r="AQ180" s="51">
        <v>184.08</v>
      </c>
      <c r="AR180" s="51">
        <v>229.54</v>
      </c>
      <c r="AS180" s="51">
        <v>385.01</v>
      </c>
      <c r="AT180" s="51">
        <v>431.68</v>
      </c>
      <c r="AU180" s="51">
        <v>418.17</v>
      </c>
      <c r="AV180" s="51">
        <v>328.89</v>
      </c>
      <c r="AW180" s="51">
        <v>196.95</v>
      </c>
      <c r="AX180" s="51">
        <v>269.17</v>
      </c>
      <c r="AY180" s="51">
        <v>356.51</v>
      </c>
      <c r="AZ180" s="51">
        <v>476.44</v>
      </c>
      <c r="BA180" s="51">
        <v>218.83</v>
      </c>
      <c r="BB180" s="51">
        <v>153.6</v>
      </c>
      <c r="BC180" s="51">
        <v>154.36000000000001</v>
      </c>
      <c r="BD180" s="51">
        <v>297.27999999999997</v>
      </c>
      <c r="BE180" s="51">
        <v>454.85</v>
      </c>
      <c r="BF180" s="51">
        <v>441.49</v>
      </c>
      <c r="BG180" s="51">
        <v>432.37</v>
      </c>
      <c r="BH180" s="51">
        <v>324.48</v>
      </c>
      <c r="BI180" s="51">
        <v>216.64</v>
      </c>
      <c r="BJ180" s="51">
        <v>300.52999999999997</v>
      </c>
      <c r="BK180" s="51">
        <v>243.04</v>
      </c>
      <c r="BL180" s="51">
        <v>376.91</v>
      </c>
      <c r="BM180" s="51"/>
      <c r="BN180" s="9"/>
      <c r="BO180" s="62">
        <v>118.78</v>
      </c>
      <c r="BP180" s="62">
        <v>709.3</v>
      </c>
      <c r="BQ180" s="62">
        <f t="shared" si="6"/>
        <v>414.03999999999996</v>
      </c>
      <c r="BR180" s="64" t="str">
        <f t="shared" si="7"/>
        <v>YES</v>
      </c>
      <c r="BS180" s="9" t="e">
        <f t="shared" si="8"/>
        <v>#N/A</v>
      </c>
    </row>
    <row r="181" spans="1:71" x14ac:dyDescent="0.25">
      <c r="A181">
        <v>177</v>
      </c>
      <c r="B181" s="52" t="s">
        <v>1481</v>
      </c>
      <c r="C181" s="48" t="s">
        <v>1481</v>
      </c>
      <c r="D181" s="80">
        <v>56.17</v>
      </c>
      <c r="E181" s="98" t="s">
        <v>4988</v>
      </c>
      <c r="F181" s="84" t="s">
        <v>17</v>
      </c>
      <c r="G181" s="84">
        <v>105515018</v>
      </c>
      <c r="H181" s="87">
        <v>4441940</v>
      </c>
      <c r="I181" s="196">
        <v>4441940</v>
      </c>
      <c r="J181" s="87">
        <v>6301677</v>
      </c>
      <c r="K181" s="47" t="s">
        <v>16</v>
      </c>
      <c r="L181" s="47" t="s">
        <v>1480</v>
      </c>
      <c r="M181" s="38"/>
      <c r="N181" s="38"/>
      <c r="O181" s="50">
        <v>57.46</v>
      </c>
      <c r="P181" s="50">
        <v>132.63</v>
      </c>
      <c r="Q181" s="50">
        <v>54.84</v>
      </c>
      <c r="R181" s="50">
        <v>88.61</v>
      </c>
      <c r="S181" s="50">
        <v>52.11</v>
      </c>
      <c r="T181" s="50">
        <v>52.92</v>
      </c>
      <c r="U181" s="50">
        <v>82.11</v>
      </c>
      <c r="V181" s="51">
        <v>81.849999999999994</v>
      </c>
      <c r="W181" s="51">
        <v>81.650000000000006</v>
      </c>
      <c r="X181" s="51">
        <v>52.42</v>
      </c>
      <c r="Y181" s="51">
        <v>51.91</v>
      </c>
      <c r="Z181" s="51">
        <v>44.35</v>
      </c>
      <c r="AA181" s="51">
        <v>38.72</v>
      </c>
      <c r="AB181" s="51">
        <v>39.75</v>
      </c>
      <c r="AC181" s="51">
        <v>66.78</v>
      </c>
      <c r="AD181" s="51">
        <v>56.22</v>
      </c>
      <c r="AE181" s="51">
        <v>50.03</v>
      </c>
      <c r="AF181" s="51">
        <v>56.17</v>
      </c>
      <c r="AG181" s="51">
        <v>70.27</v>
      </c>
      <c r="AH181" s="51">
        <v>97.06</v>
      </c>
      <c r="AI181" s="51">
        <v>88.43</v>
      </c>
      <c r="AJ181" s="51">
        <v>98.55</v>
      </c>
      <c r="AK181" s="51">
        <v>70.19</v>
      </c>
      <c r="AL181" s="51">
        <v>57.86</v>
      </c>
      <c r="AM181" s="51">
        <v>35.07</v>
      </c>
      <c r="AN181" s="51">
        <v>53.61</v>
      </c>
      <c r="AO181" s="51">
        <v>65.12</v>
      </c>
      <c r="AP181" s="135">
        <v>50.78</v>
      </c>
      <c r="AQ181" s="51">
        <v>67.239999999999995</v>
      </c>
      <c r="AR181" s="51">
        <v>87.39</v>
      </c>
      <c r="AS181" s="51">
        <v>140.03</v>
      </c>
      <c r="AT181" s="51">
        <v>146.05000000000001</v>
      </c>
      <c r="AU181" s="51">
        <v>132.81</v>
      </c>
      <c r="AV181" s="51">
        <v>99.55</v>
      </c>
      <c r="AW181" s="51">
        <v>82.1</v>
      </c>
      <c r="AX181" s="51">
        <v>55.43</v>
      </c>
      <c r="AY181" s="51">
        <v>58.89</v>
      </c>
      <c r="AZ181" s="51">
        <v>117.97</v>
      </c>
      <c r="BA181" s="51">
        <v>62.23</v>
      </c>
      <c r="BB181" s="51">
        <v>45.13</v>
      </c>
      <c r="BC181" s="51">
        <v>63.41</v>
      </c>
      <c r="BD181" s="51">
        <v>87.86</v>
      </c>
      <c r="BE181" s="51">
        <v>133.77000000000001</v>
      </c>
      <c r="BF181" s="51">
        <v>148.81</v>
      </c>
      <c r="BG181" s="51">
        <v>153.15</v>
      </c>
      <c r="BH181" s="51">
        <v>157.16999999999999</v>
      </c>
      <c r="BI181" s="51">
        <v>63.34</v>
      </c>
      <c r="BJ181" s="51">
        <v>116.23</v>
      </c>
      <c r="BK181" s="51">
        <v>91.9</v>
      </c>
      <c r="BL181" s="51">
        <v>94.03</v>
      </c>
      <c r="BM181" s="51"/>
      <c r="BN181" s="9"/>
      <c r="BO181" s="62">
        <v>18.79</v>
      </c>
      <c r="BP181" s="62">
        <v>151.9</v>
      </c>
      <c r="BQ181" s="62">
        <f t="shared" si="6"/>
        <v>85.344999999999999</v>
      </c>
      <c r="BR181" s="64" t="str">
        <f t="shared" si="7"/>
        <v>YES</v>
      </c>
      <c r="BS181" s="9" t="e">
        <f t="shared" si="8"/>
        <v>#N/A</v>
      </c>
    </row>
    <row r="182" spans="1:71" x14ac:dyDescent="0.25">
      <c r="A182">
        <v>178</v>
      </c>
      <c r="B182" s="52" t="s">
        <v>1479</v>
      </c>
      <c r="C182" s="48" t="s">
        <v>1479</v>
      </c>
      <c r="D182" s="80">
        <v>30.69</v>
      </c>
      <c r="E182" s="98" t="s">
        <v>4988</v>
      </c>
      <c r="F182" s="84" t="s">
        <v>17</v>
      </c>
      <c r="G182" s="84">
        <v>105515018</v>
      </c>
      <c r="H182" s="87">
        <v>4027180</v>
      </c>
      <c r="I182" s="196">
        <v>4027180</v>
      </c>
      <c r="J182" s="87">
        <v>6301875</v>
      </c>
      <c r="K182" s="47" t="s">
        <v>16</v>
      </c>
      <c r="L182" s="47" t="s">
        <v>1478</v>
      </c>
      <c r="M182" s="38"/>
      <c r="N182" s="38"/>
      <c r="O182" s="50">
        <v>36.01</v>
      </c>
      <c r="P182" s="50">
        <v>32.299999999999997</v>
      </c>
      <c r="Q182" s="50">
        <v>31.32</v>
      </c>
      <c r="R182" s="50">
        <v>30.98</v>
      </c>
      <c r="S182" s="50">
        <v>34.15</v>
      </c>
      <c r="T182" s="50">
        <v>30.59</v>
      </c>
      <c r="U182" s="50">
        <v>32.5</v>
      </c>
      <c r="V182" s="51">
        <v>30.7</v>
      </c>
      <c r="W182" s="51">
        <v>32.909999999999997</v>
      </c>
      <c r="X182" s="51">
        <v>39.79</v>
      </c>
      <c r="Y182" s="51">
        <v>41.45</v>
      </c>
      <c r="Z182" s="51">
        <v>33.75</v>
      </c>
      <c r="AA182" s="51">
        <v>39.299999999999997</v>
      </c>
      <c r="AB182" s="51">
        <v>32.26</v>
      </c>
      <c r="AC182" s="51">
        <v>32.630000000000003</v>
      </c>
      <c r="AD182" s="51">
        <v>33.090000000000003</v>
      </c>
      <c r="AE182" s="51">
        <v>31.72</v>
      </c>
      <c r="AF182" s="51">
        <v>30.69</v>
      </c>
      <c r="AG182" s="51">
        <v>32.42</v>
      </c>
      <c r="AH182" s="51">
        <v>30.19</v>
      </c>
      <c r="AI182" s="51">
        <v>30.75</v>
      </c>
      <c r="AJ182" s="51">
        <v>34.549999999999997</v>
      </c>
      <c r="AK182" s="51">
        <v>32.14</v>
      </c>
      <c r="AL182" s="51">
        <v>30.24</v>
      </c>
      <c r="AM182" s="51">
        <v>25.11</v>
      </c>
      <c r="AN182" s="51">
        <v>26.66</v>
      </c>
      <c r="AO182" s="51">
        <v>24.21</v>
      </c>
      <c r="AP182" s="135">
        <v>24.5</v>
      </c>
      <c r="AQ182" s="51">
        <v>23.9</v>
      </c>
      <c r="AR182" s="51">
        <v>23.61</v>
      </c>
      <c r="AS182" s="51">
        <v>24.79</v>
      </c>
      <c r="AT182" s="51">
        <v>23.74</v>
      </c>
      <c r="AU182" s="51">
        <v>25.5</v>
      </c>
      <c r="AV182" s="51">
        <v>25.54</v>
      </c>
      <c r="AW182" s="51">
        <v>25.18</v>
      </c>
      <c r="AX182" s="51">
        <v>27.67</v>
      </c>
      <c r="AY182" s="51">
        <v>24.86</v>
      </c>
      <c r="AZ182" s="51">
        <v>27.7</v>
      </c>
      <c r="BA182" s="51">
        <v>26.2</v>
      </c>
      <c r="BB182" s="51">
        <v>25.51</v>
      </c>
      <c r="BC182" s="51">
        <v>24.62</v>
      </c>
      <c r="BD182" s="51">
        <v>25.94</v>
      </c>
      <c r="BE182" s="51">
        <v>23.72</v>
      </c>
      <c r="BF182" s="51">
        <v>23.99</v>
      </c>
      <c r="BG182" s="51">
        <v>26.19</v>
      </c>
      <c r="BH182" s="51">
        <v>28.25</v>
      </c>
      <c r="BI182" s="51">
        <v>26.99</v>
      </c>
      <c r="BJ182" s="51">
        <v>27.23</v>
      </c>
      <c r="BK182" s="51">
        <v>23.72</v>
      </c>
      <c r="BL182" s="51">
        <v>25.88</v>
      </c>
      <c r="BM182" s="51"/>
      <c r="BN182" s="9"/>
      <c r="BO182" s="62">
        <v>25.11</v>
      </c>
      <c r="BP182" s="62">
        <v>41.97</v>
      </c>
      <c r="BQ182" s="62">
        <f t="shared" si="6"/>
        <v>33.54</v>
      </c>
      <c r="BR182" s="64" t="str">
        <f t="shared" si="7"/>
        <v>NO</v>
      </c>
      <c r="BS182" s="9" t="e">
        <f t="shared" si="8"/>
        <v>#N/A</v>
      </c>
    </row>
    <row r="183" spans="1:71" x14ac:dyDescent="0.25">
      <c r="A183">
        <v>179</v>
      </c>
      <c r="B183" s="52" t="s">
        <v>1477</v>
      </c>
      <c r="C183" s="48" t="s">
        <v>1477</v>
      </c>
      <c r="D183" s="80">
        <v>767.58</v>
      </c>
      <c r="E183" s="98" t="s">
        <v>2186</v>
      </c>
      <c r="F183" s="84" t="s">
        <v>17</v>
      </c>
      <c r="G183" s="84">
        <v>105515018</v>
      </c>
      <c r="H183" s="87">
        <v>4088955</v>
      </c>
      <c r="I183" s="196">
        <v>4088955</v>
      </c>
      <c r="J183" s="87">
        <v>6463157</v>
      </c>
      <c r="K183" s="47" t="s">
        <v>16</v>
      </c>
      <c r="L183" s="47" t="s">
        <v>1476</v>
      </c>
      <c r="M183" s="38"/>
      <c r="N183" s="38"/>
      <c r="O183" s="50">
        <v>471.78</v>
      </c>
      <c r="P183" s="50">
        <v>665.33</v>
      </c>
      <c r="Q183" s="50">
        <v>653.5</v>
      </c>
      <c r="R183" s="50">
        <v>707.66</v>
      </c>
      <c r="S183" s="50">
        <v>842.34</v>
      </c>
      <c r="T183" s="50">
        <v>694.98</v>
      </c>
      <c r="U183" s="50">
        <v>1009.76</v>
      </c>
      <c r="V183" s="51">
        <v>1001.39</v>
      </c>
      <c r="W183" s="51">
        <v>1009.22</v>
      </c>
      <c r="X183" s="51">
        <v>825.87</v>
      </c>
      <c r="Y183" s="51">
        <v>694.53</v>
      </c>
      <c r="Z183" s="51">
        <v>562.79999999999995</v>
      </c>
      <c r="AA183" s="51">
        <v>560.6</v>
      </c>
      <c r="AB183" s="51">
        <v>648.96</v>
      </c>
      <c r="AC183" s="51">
        <v>795.99</v>
      </c>
      <c r="AD183" s="51">
        <v>760.03</v>
      </c>
      <c r="AE183" s="51">
        <v>831.61</v>
      </c>
      <c r="AF183" s="51">
        <v>767.58</v>
      </c>
      <c r="AG183" s="51">
        <v>796.57</v>
      </c>
      <c r="AH183" s="51">
        <v>744.44</v>
      </c>
      <c r="AI183" s="51">
        <v>808.17</v>
      </c>
      <c r="AJ183" s="51">
        <v>1052.44</v>
      </c>
      <c r="AK183" s="51">
        <v>874.65</v>
      </c>
      <c r="AL183" s="51">
        <v>877.15</v>
      </c>
      <c r="AM183" s="51">
        <v>638.95000000000005</v>
      </c>
      <c r="AN183" s="51">
        <v>550.1</v>
      </c>
      <c r="AO183" s="51">
        <v>725.48</v>
      </c>
      <c r="AP183" s="135">
        <v>679.35</v>
      </c>
      <c r="AQ183" s="51">
        <v>749.08</v>
      </c>
      <c r="AR183" s="51">
        <v>687.55</v>
      </c>
      <c r="AS183" s="51">
        <v>927.51</v>
      </c>
      <c r="AT183" s="51">
        <v>998.03</v>
      </c>
      <c r="AU183" s="51">
        <v>1060.9000000000001</v>
      </c>
      <c r="AV183" s="51">
        <v>1010.3</v>
      </c>
      <c r="AW183" s="51">
        <v>823.23</v>
      </c>
      <c r="AX183" s="51">
        <v>776.2</v>
      </c>
      <c r="AY183" s="51">
        <v>430.95</v>
      </c>
      <c r="AZ183" s="51">
        <v>535.53</v>
      </c>
      <c r="BA183" s="51">
        <v>761.93</v>
      </c>
      <c r="BB183" s="51">
        <v>779.6</v>
      </c>
      <c r="BC183" s="51">
        <v>766.49</v>
      </c>
      <c r="BD183" s="51">
        <v>860.84</v>
      </c>
      <c r="BE183" s="51">
        <v>880.55</v>
      </c>
      <c r="BF183" s="51">
        <v>758.83</v>
      </c>
      <c r="BG183" s="51">
        <v>827.52</v>
      </c>
      <c r="BH183" s="51">
        <v>844.85</v>
      </c>
      <c r="BI183" s="51">
        <v>754.94</v>
      </c>
      <c r="BJ183" s="51">
        <v>808.29</v>
      </c>
      <c r="BK183" s="51">
        <v>547.45000000000005</v>
      </c>
      <c r="BL183" s="51">
        <v>671.39</v>
      </c>
      <c r="BM183" s="51"/>
      <c r="BN183" s="9"/>
      <c r="BO183" s="62">
        <v>471.78</v>
      </c>
      <c r="BP183" s="62">
        <v>1209.52</v>
      </c>
      <c r="BQ183" s="62">
        <f t="shared" si="6"/>
        <v>840.65</v>
      </c>
      <c r="BR183" s="64" t="str">
        <f t="shared" si="7"/>
        <v>YES</v>
      </c>
      <c r="BS183" s="9" t="e">
        <f t="shared" si="8"/>
        <v>#N/A</v>
      </c>
    </row>
    <row r="184" spans="1:71" x14ac:dyDescent="0.25">
      <c r="A184">
        <v>180</v>
      </c>
      <c r="B184" s="52" t="s">
        <v>1475</v>
      </c>
      <c r="C184" s="48" t="s">
        <v>1475</v>
      </c>
      <c r="D184" s="80">
        <v>3028.74</v>
      </c>
      <c r="E184" s="98" t="s">
        <v>2186</v>
      </c>
      <c r="F184" s="84" t="s">
        <v>17</v>
      </c>
      <c r="G184" s="84">
        <v>105515018</v>
      </c>
      <c r="H184" s="87">
        <v>4089101</v>
      </c>
      <c r="I184" s="196">
        <v>4089101</v>
      </c>
      <c r="J184" s="87">
        <v>4089101</v>
      </c>
      <c r="K184" s="47" t="s">
        <v>16</v>
      </c>
      <c r="L184" s="47" t="s">
        <v>1474</v>
      </c>
      <c r="M184" s="38"/>
      <c r="N184" s="38"/>
      <c r="O184" s="50">
        <v>2363.7800000000002</v>
      </c>
      <c r="P184" s="50">
        <v>2821.7</v>
      </c>
      <c r="Q184" s="50">
        <v>2010.71</v>
      </c>
      <c r="R184" s="50">
        <v>1775.5</v>
      </c>
      <c r="S184" s="50">
        <v>2151.4</v>
      </c>
      <c r="T184" s="50">
        <v>2247.14</v>
      </c>
      <c r="U184" s="50">
        <v>3186.22</v>
      </c>
      <c r="V184" s="51">
        <v>3352.02</v>
      </c>
      <c r="W184" s="51">
        <v>3617.93</v>
      </c>
      <c r="X184" s="51">
        <v>3233.41</v>
      </c>
      <c r="Y184" s="51">
        <v>2395.34</v>
      </c>
      <c r="Z184" s="51">
        <v>2110.37</v>
      </c>
      <c r="AA184" s="51">
        <v>3069.2</v>
      </c>
      <c r="AB184" s="51">
        <v>4459.6899999999996</v>
      </c>
      <c r="AC184" s="51">
        <v>3633.41</v>
      </c>
      <c r="AD184" s="51">
        <v>2566.58</v>
      </c>
      <c r="AE184" s="51">
        <v>2296.39</v>
      </c>
      <c r="AF184" s="51">
        <v>3028.74</v>
      </c>
      <c r="AG184" s="51">
        <v>4000.31</v>
      </c>
      <c r="AH184" s="51">
        <v>3614.15</v>
      </c>
      <c r="AI184" s="51">
        <v>3276.62</v>
      </c>
      <c r="AJ184" s="51">
        <v>4624.3</v>
      </c>
      <c r="AK184" s="51">
        <v>3293.65</v>
      </c>
      <c r="AL184" s="51">
        <v>3072.34</v>
      </c>
      <c r="AM184" s="51">
        <v>3288.11</v>
      </c>
      <c r="AN184" s="51">
        <v>3586.1</v>
      </c>
      <c r="AO184" s="51">
        <v>3014.4</v>
      </c>
      <c r="AP184" s="135">
        <v>2623.24</v>
      </c>
      <c r="AQ184" s="51">
        <v>3248.34</v>
      </c>
      <c r="AR184" s="51">
        <v>3258.51</v>
      </c>
      <c r="AS184" s="51">
        <v>3644.47</v>
      </c>
      <c r="AT184" s="51">
        <v>4309.17</v>
      </c>
      <c r="AU184" s="51">
        <v>3773.89</v>
      </c>
      <c r="AV184" s="51">
        <v>3622.74</v>
      </c>
      <c r="AW184" s="51">
        <v>2949.96</v>
      </c>
      <c r="AX184" s="51">
        <v>2679.7</v>
      </c>
      <c r="AY184" s="51">
        <v>2657.44</v>
      </c>
      <c r="AZ184" s="51">
        <v>4095.48</v>
      </c>
      <c r="BA184" s="51">
        <v>3692.79</v>
      </c>
      <c r="BB184" s="51">
        <v>3117.86</v>
      </c>
      <c r="BC184" s="51">
        <v>3126.79</v>
      </c>
      <c r="BD184" s="51">
        <v>4644.07</v>
      </c>
      <c r="BE184" s="51">
        <v>6342.08</v>
      </c>
      <c r="BF184" s="51">
        <v>5871.81</v>
      </c>
      <c r="BG184" s="51">
        <v>5996.78</v>
      </c>
      <c r="BH184" s="51">
        <v>4663.2700000000004</v>
      </c>
      <c r="BI184" s="51">
        <v>3861.11</v>
      </c>
      <c r="BJ184" s="51">
        <v>3956.97</v>
      </c>
      <c r="BK184" s="51">
        <v>3093.67</v>
      </c>
      <c r="BL184" s="51">
        <v>3855.4</v>
      </c>
      <c r="BM184" s="51"/>
      <c r="BN184" s="9"/>
      <c r="BO184" s="62">
        <v>1775.5</v>
      </c>
      <c r="BP184" s="62">
        <v>9364.7900000000009</v>
      </c>
      <c r="BQ184" s="62">
        <f t="shared" si="6"/>
        <v>5570.1450000000004</v>
      </c>
      <c r="BR184" s="64" t="str">
        <f t="shared" si="7"/>
        <v>YES</v>
      </c>
      <c r="BS184" s="9" t="e">
        <f t="shared" si="8"/>
        <v>#N/A</v>
      </c>
    </row>
    <row r="185" spans="1:71" x14ac:dyDescent="0.25">
      <c r="A185">
        <v>181</v>
      </c>
      <c r="B185" s="52" t="s">
        <v>1840</v>
      </c>
      <c r="C185" s="48" t="s">
        <v>1840</v>
      </c>
      <c r="D185" s="80">
        <v>206.97</v>
      </c>
      <c r="E185" s="98" t="s">
        <v>2186</v>
      </c>
      <c r="F185" s="84" t="s">
        <v>17</v>
      </c>
      <c r="G185" s="84">
        <v>105515018</v>
      </c>
      <c r="H185" s="87">
        <v>4327341</v>
      </c>
      <c r="I185" s="196">
        <v>4327341</v>
      </c>
      <c r="J185" s="87">
        <v>6533863</v>
      </c>
      <c r="K185" s="47" t="s">
        <v>16</v>
      </c>
      <c r="L185" s="47" t="s">
        <v>1841</v>
      </c>
      <c r="M185" s="38"/>
      <c r="N185" s="38"/>
      <c r="O185" s="50">
        <v>188.75</v>
      </c>
      <c r="P185" s="50">
        <v>188.75</v>
      </c>
      <c r="Q185" s="50">
        <v>188.75</v>
      </c>
      <c r="R185" s="50">
        <v>170.18</v>
      </c>
      <c r="S185" s="50">
        <v>139.6</v>
      </c>
      <c r="T185" s="50">
        <v>209.34</v>
      </c>
      <c r="U185" s="50">
        <v>218.48</v>
      </c>
      <c r="V185" s="51">
        <v>306.68</v>
      </c>
      <c r="W185" s="51">
        <v>362.77</v>
      </c>
      <c r="X185" s="51">
        <v>322.38</v>
      </c>
      <c r="Y185" s="51">
        <v>163.41999999999999</v>
      </c>
      <c r="Z185" s="51">
        <v>188.75</v>
      </c>
      <c r="AA185" s="51">
        <v>188.75</v>
      </c>
      <c r="AB185" s="51">
        <v>108.75</v>
      </c>
      <c r="AC185" s="51">
        <v>188.75</v>
      </c>
      <c r="AD185" s="51">
        <v>108.75</v>
      </c>
      <c r="AE185" s="51">
        <v>166.7</v>
      </c>
      <c r="AF185" s="51">
        <v>206.97</v>
      </c>
      <c r="AG185" s="51">
        <v>272.98</v>
      </c>
      <c r="AH185" s="51">
        <v>758.17</v>
      </c>
      <c r="AI185" s="51">
        <v>397.97</v>
      </c>
      <c r="AJ185" s="51">
        <v>399.56</v>
      </c>
      <c r="AK185" s="51">
        <v>142.19</v>
      </c>
      <c r="AL185" s="51">
        <v>122.33</v>
      </c>
      <c r="AM185" s="51">
        <v>149.06</v>
      </c>
      <c r="AN185" s="51">
        <v>108.75</v>
      </c>
      <c r="AO185" s="51">
        <v>144.75</v>
      </c>
      <c r="AP185" s="135">
        <v>108.75</v>
      </c>
      <c r="AQ185" s="51">
        <v>116.75</v>
      </c>
      <c r="AR185" s="51">
        <v>128.75</v>
      </c>
      <c r="AS185" s="51">
        <v>356.98</v>
      </c>
      <c r="AT185" s="51">
        <v>330.83</v>
      </c>
      <c r="AU185" s="51">
        <v>283.27999999999997</v>
      </c>
      <c r="AV185" s="51">
        <v>116.75</v>
      </c>
      <c r="AW185" s="51">
        <v>108.75</v>
      </c>
      <c r="AX185" s="51">
        <v>108.75</v>
      </c>
      <c r="AY185" s="51">
        <v>144.75</v>
      </c>
      <c r="AZ185" s="51">
        <v>496.51</v>
      </c>
      <c r="BA185" s="51">
        <v>144.75</v>
      </c>
      <c r="BB185" s="51">
        <v>108.75</v>
      </c>
      <c r="BC185" s="51">
        <v>108.75</v>
      </c>
      <c r="BD185" s="51">
        <v>108.75</v>
      </c>
      <c r="BE185" s="51">
        <v>143.49</v>
      </c>
      <c r="BF185" s="51">
        <v>80.75</v>
      </c>
      <c r="BG185" s="51">
        <v>232.01</v>
      </c>
      <c r="BH185" s="51">
        <v>139.36000000000001</v>
      </c>
      <c r="BI185" s="51">
        <v>110.18</v>
      </c>
      <c r="BJ185" s="51">
        <v>374.7</v>
      </c>
      <c r="BK185" s="51">
        <v>351.25</v>
      </c>
      <c r="BL185" s="51">
        <v>341.04</v>
      </c>
      <c r="BM185" s="51"/>
      <c r="BN185" s="9"/>
      <c r="BO185" s="62">
        <v>25.93</v>
      </c>
      <c r="BP185" s="62">
        <v>496.51</v>
      </c>
      <c r="BQ185" s="62">
        <f t="shared" si="6"/>
        <v>261.21999999999997</v>
      </c>
      <c r="BR185" s="64" t="str">
        <f t="shared" si="7"/>
        <v>YES</v>
      </c>
      <c r="BS185" s="9" t="e">
        <f t="shared" si="8"/>
        <v>#N/A</v>
      </c>
    </row>
    <row r="186" spans="1:71" x14ac:dyDescent="0.25">
      <c r="A186">
        <v>182</v>
      </c>
      <c r="B186" s="52" t="s">
        <v>1473</v>
      </c>
      <c r="C186" s="48" t="s">
        <v>1473</v>
      </c>
      <c r="D186" s="80">
        <v>25.71</v>
      </c>
      <c r="E186" s="98" t="s">
        <v>4988</v>
      </c>
      <c r="F186" s="84" t="s">
        <v>17</v>
      </c>
      <c r="G186" s="84">
        <v>105515018</v>
      </c>
      <c r="H186" s="87">
        <v>4296352</v>
      </c>
      <c r="I186" s="196">
        <v>4296352</v>
      </c>
      <c r="J186" s="87">
        <v>6322462</v>
      </c>
      <c r="K186" s="47" t="s">
        <v>16</v>
      </c>
      <c r="L186" s="47" t="s">
        <v>1472</v>
      </c>
      <c r="M186" s="38"/>
      <c r="N186" s="38"/>
      <c r="O186" s="50">
        <v>37.26</v>
      </c>
      <c r="P186" s="50">
        <v>35.200000000000003</v>
      </c>
      <c r="Q186" s="50">
        <v>29.28</v>
      </c>
      <c r="R186" s="50">
        <v>29.68</v>
      </c>
      <c r="S186" s="50">
        <v>28.16</v>
      </c>
      <c r="T186" s="50">
        <v>29.32</v>
      </c>
      <c r="U186" s="50">
        <v>47.23</v>
      </c>
      <c r="V186" s="51">
        <v>60.62</v>
      </c>
      <c r="W186" s="51">
        <v>73.180000000000007</v>
      </c>
      <c r="X186" s="51">
        <v>70.180000000000007</v>
      </c>
      <c r="Y186" s="51">
        <v>49.44</v>
      </c>
      <c r="Z186" s="51">
        <v>33.93</v>
      </c>
      <c r="AA186" s="51">
        <v>35.79</v>
      </c>
      <c r="AB186" s="51">
        <v>34.08</v>
      </c>
      <c r="AC186" s="51">
        <v>31.86</v>
      </c>
      <c r="AD186" s="51">
        <v>28.28</v>
      </c>
      <c r="AE186" s="51">
        <v>23.26</v>
      </c>
      <c r="AF186" s="51">
        <v>25.71</v>
      </c>
      <c r="AG186" s="51">
        <v>32.9</v>
      </c>
      <c r="AH186" s="51">
        <v>72.61</v>
      </c>
      <c r="AI186" s="51">
        <v>62.61</v>
      </c>
      <c r="AJ186" s="51">
        <v>77.69</v>
      </c>
      <c r="AK186" s="51">
        <v>53.95</v>
      </c>
      <c r="AL186" s="51">
        <v>49.71</v>
      </c>
      <c r="AM186" s="51">
        <v>53.27</v>
      </c>
      <c r="AN186" s="51">
        <v>55.81</v>
      </c>
      <c r="AO186" s="51">
        <v>46.57</v>
      </c>
      <c r="AP186" s="135">
        <v>47.17</v>
      </c>
      <c r="AQ186" s="51">
        <v>56.56</v>
      </c>
      <c r="AR186" s="51">
        <v>65.849999999999994</v>
      </c>
      <c r="AS186" s="51">
        <v>62.15</v>
      </c>
      <c r="AT186" s="51">
        <v>63.74</v>
      </c>
      <c r="AU186" s="51">
        <v>64.709999999999994</v>
      </c>
      <c r="AV186" s="51">
        <v>62.97</v>
      </c>
      <c r="AW186" s="51">
        <v>62.42</v>
      </c>
      <c r="AX186" s="51">
        <v>73.510000000000005</v>
      </c>
      <c r="AY186" s="51">
        <v>50.34</v>
      </c>
      <c r="AZ186" s="51">
        <v>55.17</v>
      </c>
      <c r="BA186" s="51">
        <v>53.19</v>
      </c>
      <c r="BB186" s="51">
        <v>53.65</v>
      </c>
      <c r="BC186" s="51">
        <v>57.07</v>
      </c>
      <c r="BD186" s="51">
        <v>73.150000000000006</v>
      </c>
      <c r="BE186" s="51">
        <v>115.09</v>
      </c>
      <c r="BF186" s="51">
        <v>103.68</v>
      </c>
      <c r="BG186" s="51">
        <v>104.29</v>
      </c>
      <c r="BH186" s="51">
        <v>75.58</v>
      </c>
      <c r="BI186" s="51">
        <v>73.13</v>
      </c>
      <c r="BJ186" s="51">
        <v>54.94</v>
      </c>
      <c r="BK186" s="51">
        <v>35.090000000000003</v>
      </c>
      <c r="BL186" s="51">
        <v>22.45</v>
      </c>
      <c r="BM186" s="51"/>
      <c r="BN186" s="9"/>
      <c r="BO186" s="62">
        <v>8.98</v>
      </c>
      <c r="BP186" s="62">
        <v>73.180000000000007</v>
      </c>
      <c r="BQ186" s="62">
        <f t="shared" si="6"/>
        <v>41.080000000000005</v>
      </c>
      <c r="BR186" s="64" t="str">
        <f t="shared" si="7"/>
        <v>YES</v>
      </c>
      <c r="BS186" s="9" t="e">
        <f t="shared" si="8"/>
        <v>#N/A</v>
      </c>
    </row>
    <row r="187" spans="1:71" x14ac:dyDescent="0.25">
      <c r="A187">
        <v>183</v>
      </c>
      <c r="B187" s="52" t="s">
        <v>1471</v>
      </c>
      <c r="C187" s="48" t="s">
        <v>1471</v>
      </c>
      <c r="D187" s="80">
        <v>170.25</v>
      </c>
      <c r="E187" s="98" t="s">
        <v>2186</v>
      </c>
      <c r="F187" s="84" t="s">
        <v>17</v>
      </c>
      <c r="G187" s="84">
        <v>105515018</v>
      </c>
      <c r="H187" s="87">
        <v>4347684</v>
      </c>
      <c r="I187" s="196">
        <v>4347684</v>
      </c>
      <c r="J187" s="87">
        <v>4347684</v>
      </c>
      <c r="K187" s="47" t="s">
        <v>16</v>
      </c>
      <c r="L187" s="47" t="s">
        <v>1470</v>
      </c>
      <c r="M187" s="38"/>
      <c r="N187" s="38"/>
      <c r="O187" s="50">
        <v>108.19</v>
      </c>
      <c r="P187" s="50">
        <v>183.63</v>
      </c>
      <c r="Q187" s="50">
        <v>151.9</v>
      </c>
      <c r="R187" s="50">
        <v>123.19</v>
      </c>
      <c r="S187" s="50">
        <v>173.17</v>
      </c>
      <c r="T187" s="50">
        <v>217.09</v>
      </c>
      <c r="U187" s="50">
        <v>212.53</v>
      </c>
      <c r="V187" s="51">
        <v>299.23</v>
      </c>
      <c r="W187" s="51">
        <v>310.3</v>
      </c>
      <c r="X187" s="51">
        <v>255.61</v>
      </c>
      <c r="Y187" s="51">
        <v>170.56</v>
      </c>
      <c r="Z187" s="51">
        <v>124.13</v>
      </c>
      <c r="AA187" s="51">
        <v>134.61000000000001</v>
      </c>
      <c r="AB187" s="51">
        <v>113.15</v>
      </c>
      <c r="AC187" s="51">
        <v>110.56</v>
      </c>
      <c r="AD187" s="51">
        <v>138.96</v>
      </c>
      <c r="AE187" s="51">
        <v>155.08000000000001</v>
      </c>
      <c r="AF187" s="51">
        <v>170.25</v>
      </c>
      <c r="AG187" s="51">
        <v>237.75</v>
      </c>
      <c r="AH187" s="51">
        <v>263.85000000000002</v>
      </c>
      <c r="AI187" s="51">
        <v>215.34</v>
      </c>
      <c r="AJ187" s="51">
        <v>250.1</v>
      </c>
      <c r="AK187" s="51">
        <v>179.33</v>
      </c>
      <c r="AL187" s="51">
        <v>140.63999999999999</v>
      </c>
      <c r="AM187" s="51">
        <v>72.209999999999994</v>
      </c>
      <c r="AN187" s="51">
        <v>63.72</v>
      </c>
      <c r="AO187" s="51">
        <v>100.32</v>
      </c>
      <c r="AP187" s="135">
        <v>78.41</v>
      </c>
      <c r="AQ187" s="51">
        <v>94.7</v>
      </c>
      <c r="AR187" s="51">
        <v>101.19</v>
      </c>
      <c r="AS187" s="51">
        <v>169.17</v>
      </c>
      <c r="AT187" s="51">
        <v>212.26</v>
      </c>
      <c r="AU187" s="51">
        <v>240.53</v>
      </c>
      <c r="AV187" s="51">
        <v>189.49</v>
      </c>
      <c r="AW187" s="51">
        <v>150.03</v>
      </c>
      <c r="AX187" s="51">
        <v>107.22</v>
      </c>
      <c r="AY187" s="51">
        <v>115.86</v>
      </c>
      <c r="AZ187" s="51">
        <v>227.38</v>
      </c>
      <c r="BA187" s="51">
        <v>113.44</v>
      </c>
      <c r="BB187" s="51">
        <v>86.66</v>
      </c>
      <c r="BC187" s="51">
        <v>87.46</v>
      </c>
      <c r="BD187" s="51">
        <v>187.24</v>
      </c>
      <c r="BE187" s="51">
        <v>197.38</v>
      </c>
      <c r="BF187" s="51">
        <v>270.99</v>
      </c>
      <c r="BG187" s="51">
        <v>279.08999999999997</v>
      </c>
      <c r="BH187" s="51">
        <v>199.69</v>
      </c>
      <c r="BI187" s="51">
        <v>151.74</v>
      </c>
      <c r="BJ187" s="51">
        <v>133.22999999999999</v>
      </c>
      <c r="BK187" s="51">
        <v>97.75</v>
      </c>
      <c r="BL187" s="51">
        <v>117.7</v>
      </c>
      <c r="BM187" s="51"/>
      <c r="BN187" s="9"/>
      <c r="BO187" s="62">
        <v>15.52</v>
      </c>
      <c r="BP187" s="62">
        <v>408.13</v>
      </c>
      <c r="BQ187" s="62">
        <f t="shared" si="6"/>
        <v>211.82499999999999</v>
      </c>
      <c r="BR187" s="64" t="str">
        <f t="shared" si="7"/>
        <v>YES</v>
      </c>
      <c r="BS187" s="9" t="e">
        <f t="shared" si="8"/>
        <v>#N/A</v>
      </c>
    </row>
    <row r="188" spans="1:71" x14ac:dyDescent="0.25">
      <c r="A188">
        <v>184</v>
      </c>
      <c r="B188" s="52" t="s">
        <v>1469</v>
      </c>
      <c r="C188" s="48" t="s">
        <v>1469</v>
      </c>
      <c r="D188" s="80">
        <v>57.14</v>
      </c>
      <c r="E188" s="98" t="s">
        <v>2186</v>
      </c>
      <c r="F188" s="84" t="s">
        <v>17</v>
      </c>
      <c r="G188" s="84">
        <v>105515018</v>
      </c>
      <c r="H188" s="87">
        <v>4347683</v>
      </c>
      <c r="I188" s="196">
        <v>4347683</v>
      </c>
      <c r="J188" s="87">
        <v>4347683</v>
      </c>
      <c r="K188" s="47" t="s">
        <v>16</v>
      </c>
      <c r="L188" s="47" t="s">
        <v>1468</v>
      </c>
      <c r="M188" s="38"/>
      <c r="N188" s="38"/>
      <c r="O188" s="50">
        <v>54.51</v>
      </c>
      <c r="P188" s="50">
        <v>52.34</v>
      </c>
      <c r="Q188" s="50">
        <v>53.15</v>
      </c>
      <c r="R188" s="50">
        <v>63.2</v>
      </c>
      <c r="S188" s="50">
        <v>63.52</v>
      </c>
      <c r="T188" s="50">
        <v>53.8</v>
      </c>
      <c r="U188" s="50">
        <v>60.05</v>
      </c>
      <c r="V188" s="51">
        <v>59.69</v>
      </c>
      <c r="W188" s="51">
        <v>58.22</v>
      </c>
      <c r="X188" s="51">
        <v>59.43</v>
      </c>
      <c r="Y188" s="51">
        <v>53.72</v>
      </c>
      <c r="Z188" s="51">
        <v>57.55</v>
      </c>
      <c r="AA188" s="51">
        <v>64.099999999999994</v>
      </c>
      <c r="AB188" s="51">
        <v>56.31</v>
      </c>
      <c r="AC188" s="51">
        <v>57.54</v>
      </c>
      <c r="AD188" s="51">
        <v>99.29</v>
      </c>
      <c r="AE188" s="51">
        <v>68.55</v>
      </c>
      <c r="AF188" s="51">
        <v>57.14</v>
      </c>
      <c r="AG188" s="51">
        <v>60.87</v>
      </c>
      <c r="AH188" s="51">
        <v>66.45</v>
      </c>
      <c r="AI188" s="51">
        <v>74.12</v>
      </c>
      <c r="AJ188" s="51">
        <v>97.98</v>
      </c>
      <c r="AK188" s="51">
        <v>58.28</v>
      </c>
      <c r="AL188" s="51">
        <v>56.04</v>
      </c>
      <c r="AM188" s="51">
        <v>65.11</v>
      </c>
      <c r="AN188" s="51">
        <v>46.47</v>
      </c>
      <c r="AO188" s="51">
        <v>67.38</v>
      </c>
      <c r="AP188" s="135">
        <v>63.01</v>
      </c>
      <c r="AQ188" s="51">
        <v>65.41</v>
      </c>
      <c r="AR188" s="51">
        <v>65.56</v>
      </c>
      <c r="AS188" s="51">
        <v>64.09</v>
      </c>
      <c r="AT188" s="51">
        <v>63.54</v>
      </c>
      <c r="AU188" s="51">
        <v>84.65</v>
      </c>
      <c r="AV188" s="51">
        <v>83.63</v>
      </c>
      <c r="AW188" s="51">
        <v>60.64</v>
      </c>
      <c r="AX188" s="51">
        <v>64.260000000000005</v>
      </c>
      <c r="AY188" s="51">
        <v>49.97</v>
      </c>
      <c r="AZ188" s="51">
        <v>53.07</v>
      </c>
      <c r="BA188" s="51">
        <v>50.77</v>
      </c>
      <c r="BB188" s="51">
        <v>82.16</v>
      </c>
      <c r="BC188" s="51">
        <v>68.27</v>
      </c>
      <c r="BD188" s="51">
        <v>73.72</v>
      </c>
      <c r="BE188" s="51">
        <v>89.61</v>
      </c>
      <c r="BF188" s="51">
        <v>78.510000000000005</v>
      </c>
      <c r="BG188" s="51">
        <v>69.27</v>
      </c>
      <c r="BH188" s="51">
        <v>123.27</v>
      </c>
      <c r="BI188" s="51">
        <v>39.93</v>
      </c>
      <c r="BJ188" s="51">
        <v>56.9</v>
      </c>
      <c r="BK188" s="51">
        <v>46.26</v>
      </c>
      <c r="BL188" s="51">
        <v>49.2</v>
      </c>
      <c r="BM188" s="51"/>
      <c r="BN188" s="9"/>
      <c r="BO188" s="62">
        <v>8.25</v>
      </c>
      <c r="BP188" s="62">
        <v>266.55</v>
      </c>
      <c r="BQ188" s="62">
        <f t="shared" si="6"/>
        <v>137.4</v>
      </c>
      <c r="BR188" s="64" t="str">
        <f t="shared" si="7"/>
        <v>YES</v>
      </c>
      <c r="BS188" s="9" t="e">
        <f t="shared" si="8"/>
        <v>#N/A</v>
      </c>
    </row>
    <row r="189" spans="1:71" x14ac:dyDescent="0.25">
      <c r="A189">
        <v>185</v>
      </c>
      <c r="B189" s="52" t="s">
        <v>1467</v>
      </c>
      <c r="C189" s="48" t="s">
        <v>1467</v>
      </c>
      <c r="D189" s="80">
        <v>8.75</v>
      </c>
      <c r="E189" s="98" t="s">
        <v>2186</v>
      </c>
      <c r="F189" s="84" t="s">
        <v>17</v>
      </c>
      <c r="G189" s="84">
        <v>105515018</v>
      </c>
      <c r="H189" s="87">
        <v>4089721</v>
      </c>
      <c r="I189" s="196">
        <v>4089721</v>
      </c>
      <c r="J189" s="87">
        <v>6348055</v>
      </c>
      <c r="K189" s="47" t="s">
        <v>16</v>
      </c>
      <c r="L189" s="47" t="s">
        <v>1466</v>
      </c>
      <c r="M189" s="38"/>
      <c r="N189" s="38"/>
      <c r="O189" s="50">
        <v>8.75</v>
      </c>
      <c r="P189" s="50">
        <v>8.75</v>
      </c>
      <c r="Q189" s="50">
        <v>8.75</v>
      </c>
      <c r="R189" s="50">
        <v>8.75</v>
      </c>
      <c r="S189" s="50">
        <v>8.75</v>
      </c>
      <c r="T189" s="50">
        <v>8.75</v>
      </c>
      <c r="U189" s="50">
        <v>8.75</v>
      </c>
      <c r="V189" s="51">
        <v>8.75</v>
      </c>
      <c r="W189" s="51">
        <v>8.75</v>
      </c>
      <c r="X189" s="51">
        <v>8.75</v>
      </c>
      <c r="Y189" s="51">
        <v>8.75</v>
      </c>
      <c r="Z189" s="51">
        <v>8.75</v>
      </c>
      <c r="AA189" s="51">
        <v>8.75</v>
      </c>
      <c r="AB189" s="51">
        <v>8.75</v>
      </c>
      <c r="AC189" s="51">
        <v>8.75</v>
      </c>
      <c r="AD189" s="51">
        <v>8.75</v>
      </c>
      <c r="AE189" s="51">
        <v>8.75</v>
      </c>
      <c r="AF189" s="51">
        <v>8.75</v>
      </c>
      <c r="AG189" s="51">
        <v>8.75</v>
      </c>
      <c r="AH189" s="51">
        <v>8.75</v>
      </c>
      <c r="AI189" s="51">
        <v>8.75</v>
      </c>
      <c r="AJ189" s="51">
        <v>8.75</v>
      </c>
      <c r="AK189" s="51">
        <v>8.75</v>
      </c>
      <c r="AL189" s="51">
        <v>8.75</v>
      </c>
      <c r="AM189" s="51">
        <v>8.75</v>
      </c>
      <c r="AN189" s="51">
        <v>8.75</v>
      </c>
      <c r="AO189" s="51">
        <v>8.75</v>
      </c>
      <c r="AP189" s="135">
        <v>8.75</v>
      </c>
      <c r="AQ189" s="51">
        <v>8.75</v>
      </c>
      <c r="AR189" s="51">
        <v>8.85</v>
      </c>
      <c r="AS189" s="51">
        <v>8.85</v>
      </c>
      <c r="AT189" s="51">
        <v>8.85</v>
      </c>
      <c r="AU189" s="51">
        <v>8.85</v>
      </c>
      <c r="AV189" s="51">
        <v>8.75</v>
      </c>
      <c r="AW189" s="51">
        <v>8.85</v>
      </c>
      <c r="AX189" s="51">
        <v>9.0500000000000007</v>
      </c>
      <c r="AY189" s="51">
        <v>8.75</v>
      </c>
      <c r="AZ189" s="51">
        <v>8.85</v>
      </c>
      <c r="BA189" s="51">
        <v>8.85</v>
      </c>
      <c r="BB189" s="51">
        <v>8.85</v>
      </c>
      <c r="BC189" s="51">
        <v>8.75</v>
      </c>
      <c r="BD189" s="51">
        <v>8.85</v>
      </c>
      <c r="BE189" s="51">
        <v>8.85</v>
      </c>
      <c r="BF189" s="51">
        <v>8.94</v>
      </c>
      <c r="BG189" s="51">
        <v>8.85</v>
      </c>
      <c r="BH189" s="51">
        <v>9.0399999999999991</v>
      </c>
      <c r="BI189" s="51">
        <v>8.9499999999999993</v>
      </c>
      <c r="BJ189" s="51">
        <v>8.94</v>
      </c>
      <c r="BK189" s="51">
        <v>8.84</v>
      </c>
      <c r="BL189" s="51">
        <v>8.94</v>
      </c>
      <c r="BM189" s="51"/>
      <c r="BN189" s="9"/>
      <c r="BO189" s="62">
        <v>8.25</v>
      </c>
      <c r="BP189" s="62">
        <v>8.85</v>
      </c>
      <c r="BQ189" s="62">
        <f t="shared" si="6"/>
        <v>8.5500000000000007</v>
      </c>
      <c r="BR189" s="64" t="str">
        <f t="shared" si="7"/>
        <v>YES</v>
      </c>
      <c r="BS189" s="9" t="e">
        <f t="shared" si="8"/>
        <v>#N/A</v>
      </c>
    </row>
    <row r="190" spans="1:71" x14ac:dyDescent="0.25">
      <c r="A190">
        <v>186</v>
      </c>
      <c r="B190" s="52" t="s">
        <v>1465</v>
      </c>
      <c r="C190" s="48" t="s">
        <v>1465</v>
      </c>
      <c r="D190" s="80">
        <v>205.69</v>
      </c>
      <c r="E190" s="98" t="s">
        <v>2186</v>
      </c>
      <c r="F190" s="84" t="s">
        <v>17</v>
      </c>
      <c r="G190" s="84">
        <v>105515018</v>
      </c>
      <c r="H190" s="87">
        <v>4373925</v>
      </c>
      <c r="I190" s="196">
        <v>4373925</v>
      </c>
      <c r="J190" s="87">
        <v>6348053</v>
      </c>
      <c r="K190" s="47" t="s">
        <v>16</v>
      </c>
      <c r="L190" s="47" t="s">
        <v>1464</v>
      </c>
      <c r="M190" s="38"/>
      <c r="N190" s="38"/>
      <c r="O190" s="50">
        <v>27.43</v>
      </c>
      <c r="P190" s="50">
        <v>25.62</v>
      </c>
      <c r="Q190" s="50">
        <v>12.75</v>
      </c>
      <c r="R190" s="50">
        <v>12.75</v>
      </c>
      <c r="S190" s="50">
        <v>12.75</v>
      </c>
      <c r="T190" s="50">
        <v>12.75</v>
      </c>
      <c r="U190" s="50">
        <v>16.75</v>
      </c>
      <c r="V190" s="51">
        <v>16.75</v>
      </c>
      <c r="W190" s="51">
        <v>20.75</v>
      </c>
      <c r="X190" s="51">
        <v>16.75</v>
      </c>
      <c r="Y190" s="51">
        <v>28.54</v>
      </c>
      <c r="Z190" s="51">
        <v>12.75</v>
      </c>
      <c r="AA190" s="51">
        <v>12.75</v>
      </c>
      <c r="AB190" s="51">
        <v>24.66</v>
      </c>
      <c r="AC190" s="51">
        <v>55.63</v>
      </c>
      <c r="AD190" s="51">
        <v>12.75</v>
      </c>
      <c r="AE190" s="51">
        <v>16.75</v>
      </c>
      <c r="AF190" s="51">
        <v>205.69</v>
      </c>
      <c r="AG190" s="51">
        <v>256.12</v>
      </c>
      <c r="AH190" s="51">
        <v>317.55</v>
      </c>
      <c r="AI190" s="51">
        <v>20.75</v>
      </c>
      <c r="AJ190" s="51">
        <v>51.52</v>
      </c>
      <c r="AK190" s="51">
        <v>16.75</v>
      </c>
      <c r="AL190" s="51">
        <v>17.57</v>
      </c>
      <c r="AM190" s="51">
        <v>62.85</v>
      </c>
      <c r="AN190" s="51">
        <v>39.24</v>
      </c>
      <c r="AO190" s="51">
        <v>132.99</v>
      </c>
      <c r="AP190" s="135">
        <v>35.43</v>
      </c>
      <c r="AQ190" s="51">
        <v>19.940000000000001</v>
      </c>
      <c r="AR190" s="51">
        <v>16.75</v>
      </c>
      <c r="AS190" s="51">
        <v>60.22</v>
      </c>
      <c r="AT190" s="51">
        <v>161.41</v>
      </c>
      <c r="AU190" s="51">
        <v>25.3</v>
      </c>
      <c r="AV190" s="51">
        <v>38.9</v>
      </c>
      <c r="AW190" s="51">
        <v>24.75</v>
      </c>
      <c r="AX190" s="51">
        <v>24.75</v>
      </c>
      <c r="AY190" s="51">
        <v>24.75</v>
      </c>
      <c r="AZ190" s="51">
        <v>24.75</v>
      </c>
      <c r="BA190" s="51">
        <v>24.75</v>
      </c>
      <c r="BB190" s="51">
        <v>24.75</v>
      </c>
      <c r="BC190" s="51">
        <v>24.75</v>
      </c>
      <c r="BD190" s="51">
        <v>24.75</v>
      </c>
      <c r="BE190" s="51">
        <v>45.8</v>
      </c>
      <c r="BF190" s="51">
        <v>22.32</v>
      </c>
      <c r="BG190" s="51">
        <v>37.96</v>
      </c>
      <c r="BH190" s="51">
        <v>47.75</v>
      </c>
      <c r="BI190" s="51">
        <v>267.41000000000003</v>
      </c>
      <c r="BJ190" s="51">
        <v>175.35</v>
      </c>
      <c r="BK190" s="51">
        <v>12.75</v>
      </c>
      <c r="BL190" s="51">
        <v>21.69</v>
      </c>
      <c r="BM190" s="51"/>
      <c r="BN190" s="9"/>
      <c r="BO190" s="62">
        <v>12.72</v>
      </c>
      <c r="BP190" s="62">
        <v>379.42</v>
      </c>
      <c r="BQ190" s="62">
        <f t="shared" si="6"/>
        <v>196.07000000000002</v>
      </c>
      <c r="BR190" s="64" t="str">
        <f t="shared" si="7"/>
        <v>YES</v>
      </c>
      <c r="BS190" s="9" t="e">
        <f t="shared" si="8"/>
        <v>#N/A</v>
      </c>
    </row>
    <row r="191" spans="1:71" x14ac:dyDescent="0.25">
      <c r="A191">
        <v>187</v>
      </c>
      <c r="B191" s="52" t="s">
        <v>1463</v>
      </c>
      <c r="C191" s="48" t="s">
        <v>1463</v>
      </c>
      <c r="D191" s="80">
        <v>35.770000000000003</v>
      </c>
      <c r="E191" s="98" t="s">
        <v>2186</v>
      </c>
      <c r="F191" s="84" t="s">
        <v>17</v>
      </c>
      <c r="G191" s="84">
        <v>105515018</v>
      </c>
      <c r="H191" s="87">
        <v>4374176</v>
      </c>
      <c r="I191" s="196">
        <v>4374176</v>
      </c>
      <c r="J191" s="87">
        <v>6348015</v>
      </c>
      <c r="K191" s="47" t="s">
        <v>16</v>
      </c>
      <c r="L191" s="47" t="s">
        <v>1462</v>
      </c>
      <c r="M191" s="38"/>
      <c r="N191" s="38"/>
      <c r="O191" s="50">
        <v>13.13</v>
      </c>
      <c r="P191" s="50">
        <v>9.6300000000000008</v>
      </c>
      <c r="Q191" s="50">
        <v>14.91</v>
      </c>
      <c r="R191" s="50">
        <v>24.96</v>
      </c>
      <c r="S191" s="50">
        <v>9.81</v>
      </c>
      <c r="T191" s="50">
        <v>9.6300000000000008</v>
      </c>
      <c r="U191" s="50">
        <v>10.43</v>
      </c>
      <c r="V191" s="51">
        <v>9.69</v>
      </c>
      <c r="W191" s="51">
        <v>9.6999999999999993</v>
      </c>
      <c r="X191" s="51">
        <v>18.190000000000001</v>
      </c>
      <c r="Y191" s="51">
        <v>18.350000000000001</v>
      </c>
      <c r="Z191" s="51">
        <v>9.59</v>
      </c>
      <c r="AA191" s="51">
        <v>9.73</v>
      </c>
      <c r="AB191" s="51">
        <v>9.67</v>
      </c>
      <c r="AC191" s="51">
        <v>9.6199999999999992</v>
      </c>
      <c r="AD191" s="51">
        <v>9.69</v>
      </c>
      <c r="AE191" s="51">
        <v>9.5</v>
      </c>
      <c r="AF191" s="51">
        <v>35.770000000000003</v>
      </c>
      <c r="AG191" s="51">
        <v>9.52</v>
      </c>
      <c r="AH191" s="51">
        <v>9.41</v>
      </c>
      <c r="AI191" s="51">
        <v>9.42</v>
      </c>
      <c r="AJ191" s="51">
        <v>9.52</v>
      </c>
      <c r="AK191" s="51">
        <v>29.48</v>
      </c>
      <c r="AL191" s="51">
        <v>43.28</v>
      </c>
      <c r="AM191" s="51">
        <v>12.22</v>
      </c>
      <c r="AN191" s="51">
        <v>63.91</v>
      </c>
      <c r="AO191" s="51">
        <v>41.83</v>
      </c>
      <c r="AP191" s="135">
        <v>31.42</v>
      </c>
      <c r="AQ191" s="51">
        <v>44.36</v>
      </c>
      <c r="AR191" s="51">
        <v>76.680000000000007</v>
      </c>
      <c r="AS191" s="51">
        <v>29.06</v>
      </c>
      <c r="AT191" s="51">
        <v>9.94</v>
      </c>
      <c r="AU191" s="51">
        <v>9.85</v>
      </c>
      <c r="AV191" s="51">
        <v>10.02</v>
      </c>
      <c r="AW191" s="51">
        <v>9.84</v>
      </c>
      <c r="AX191" s="51">
        <v>19.809999999999999</v>
      </c>
      <c r="AY191" s="51">
        <v>62.16</v>
      </c>
      <c r="AZ191" s="51">
        <v>25.97</v>
      </c>
      <c r="BA191" s="51">
        <v>42.27</v>
      </c>
      <c r="BB191" s="51">
        <v>25.51</v>
      </c>
      <c r="BC191" s="51">
        <v>10.55</v>
      </c>
      <c r="BD191" s="51">
        <v>9.9700000000000006</v>
      </c>
      <c r="BE191" s="51">
        <v>10.5</v>
      </c>
      <c r="BF191" s="51">
        <v>9.93</v>
      </c>
      <c r="BG191" s="51">
        <v>14.22</v>
      </c>
      <c r="BH191" s="51">
        <v>20.350000000000001</v>
      </c>
      <c r="BI191" s="51">
        <v>26.49</v>
      </c>
      <c r="BJ191" s="51">
        <v>66.150000000000006</v>
      </c>
      <c r="BK191" s="51">
        <v>13.5</v>
      </c>
      <c r="BL191" s="51">
        <v>18.170000000000002</v>
      </c>
      <c r="BM191" s="51"/>
      <c r="BN191" s="9"/>
      <c r="BO191" s="62">
        <v>8.25</v>
      </c>
      <c r="BP191" s="62">
        <v>43.28</v>
      </c>
      <c r="BQ191" s="62">
        <f t="shared" si="6"/>
        <v>25.765000000000001</v>
      </c>
      <c r="BR191" s="64" t="str">
        <f t="shared" si="7"/>
        <v>YES</v>
      </c>
      <c r="BS191" s="9" t="e">
        <f t="shared" si="8"/>
        <v>#N/A</v>
      </c>
    </row>
    <row r="192" spans="1:71" x14ac:dyDescent="0.25">
      <c r="A192">
        <v>188</v>
      </c>
      <c r="B192" s="52" t="s">
        <v>1461</v>
      </c>
      <c r="C192" s="48" t="s">
        <v>1461</v>
      </c>
      <c r="D192" s="80">
        <v>8.75</v>
      </c>
      <c r="E192" s="98" t="s">
        <v>2186</v>
      </c>
      <c r="F192" s="84" t="s">
        <v>17</v>
      </c>
      <c r="G192" s="84">
        <v>105515018</v>
      </c>
      <c r="H192" s="87">
        <v>4383022</v>
      </c>
      <c r="I192" s="196">
        <v>4383022</v>
      </c>
      <c r="J192" s="87">
        <v>6348016</v>
      </c>
      <c r="K192" s="47" t="s">
        <v>16</v>
      </c>
      <c r="L192" s="47" t="s">
        <v>1460</v>
      </c>
      <c r="M192" s="38"/>
      <c r="N192" s="38"/>
      <c r="O192" s="50">
        <v>8.75</v>
      </c>
      <c r="P192" s="50">
        <v>8.75</v>
      </c>
      <c r="Q192" s="50">
        <v>8.75</v>
      </c>
      <c r="R192" s="50">
        <v>8.75</v>
      </c>
      <c r="S192" s="50">
        <v>8.75</v>
      </c>
      <c r="T192" s="50">
        <v>8.75</v>
      </c>
      <c r="U192" s="50">
        <v>8.75</v>
      </c>
      <c r="V192" s="51">
        <v>8.75</v>
      </c>
      <c r="W192" s="51">
        <v>8.75</v>
      </c>
      <c r="X192" s="51">
        <v>8.75</v>
      </c>
      <c r="Y192" s="51">
        <v>8.75</v>
      </c>
      <c r="Z192" s="51">
        <v>8.75</v>
      </c>
      <c r="AA192" s="51">
        <v>8.75</v>
      </c>
      <c r="AB192" s="51">
        <v>8.75</v>
      </c>
      <c r="AC192" s="51">
        <v>8.75</v>
      </c>
      <c r="AD192" s="51">
        <v>8.75</v>
      </c>
      <c r="AE192" s="51">
        <v>8.75</v>
      </c>
      <c r="AF192" s="51">
        <v>8.75</v>
      </c>
      <c r="AG192" s="51">
        <v>8.75</v>
      </c>
      <c r="AH192" s="51">
        <v>8.75</v>
      </c>
      <c r="AI192" s="51">
        <v>8.75</v>
      </c>
      <c r="AJ192" s="51">
        <v>8.75</v>
      </c>
      <c r="AK192" s="51">
        <v>8.75</v>
      </c>
      <c r="AL192" s="51">
        <v>8.75</v>
      </c>
      <c r="AM192" s="51">
        <v>8.75</v>
      </c>
      <c r="AN192" s="51">
        <v>8.75</v>
      </c>
      <c r="AO192" s="51">
        <v>8.75</v>
      </c>
      <c r="AP192" s="135">
        <v>8.75</v>
      </c>
      <c r="AQ192" s="51">
        <v>8.75</v>
      </c>
      <c r="AR192" s="51">
        <v>8.75</v>
      </c>
      <c r="AS192" s="51">
        <v>8.75</v>
      </c>
      <c r="AT192" s="51">
        <v>8.75</v>
      </c>
      <c r="AU192" s="51">
        <v>8.75</v>
      </c>
      <c r="AV192" s="51">
        <v>8.75</v>
      </c>
      <c r="AW192" s="51">
        <v>8.75</v>
      </c>
      <c r="AX192" s="51">
        <v>8.75</v>
      </c>
      <c r="AY192" s="51">
        <v>8.75</v>
      </c>
      <c r="AZ192" s="51">
        <v>8.75</v>
      </c>
      <c r="BA192" s="51">
        <v>8.75</v>
      </c>
      <c r="BB192" s="51">
        <v>8.75</v>
      </c>
      <c r="BC192" s="51">
        <v>8.75</v>
      </c>
      <c r="BD192" s="51">
        <v>8.75</v>
      </c>
      <c r="BE192" s="51">
        <v>8.75</v>
      </c>
      <c r="BF192" s="51">
        <v>8.75</v>
      </c>
      <c r="BG192" s="51">
        <v>8.75</v>
      </c>
      <c r="BH192" s="51">
        <v>8.75</v>
      </c>
      <c r="BI192" s="51">
        <v>8.75</v>
      </c>
      <c r="BJ192" s="51">
        <v>8.75</v>
      </c>
      <c r="BK192" s="51">
        <v>8.75</v>
      </c>
      <c r="BL192" s="51">
        <v>8.75</v>
      </c>
      <c r="BM192" s="51"/>
      <c r="BN192" s="9"/>
      <c r="BO192" s="62">
        <v>8.25</v>
      </c>
      <c r="BP192" s="62">
        <v>8.75</v>
      </c>
      <c r="BQ192" s="62">
        <f t="shared" si="6"/>
        <v>8.5</v>
      </c>
      <c r="BR192" s="64" t="str">
        <f t="shared" si="7"/>
        <v>YES</v>
      </c>
      <c r="BS192" s="9" t="e">
        <f t="shared" si="8"/>
        <v>#N/A</v>
      </c>
    </row>
    <row r="193" spans="1:71" x14ac:dyDescent="0.25">
      <c r="A193">
        <v>189</v>
      </c>
      <c r="B193" s="52" t="s">
        <v>1459</v>
      </c>
      <c r="C193" s="48" t="s">
        <v>1459</v>
      </c>
      <c r="D193" s="80">
        <v>223.72</v>
      </c>
      <c r="E193" s="98" t="s">
        <v>2186</v>
      </c>
      <c r="F193" s="84" t="s">
        <v>17</v>
      </c>
      <c r="G193" s="84">
        <v>105515018</v>
      </c>
      <c r="H193" s="87">
        <v>4367467</v>
      </c>
      <c r="I193" s="196">
        <v>4367467</v>
      </c>
      <c r="J193" s="87">
        <v>4367467</v>
      </c>
      <c r="K193" s="47" t="s">
        <v>16</v>
      </c>
      <c r="L193" s="47" t="s">
        <v>1458</v>
      </c>
      <c r="M193" s="38"/>
      <c r="N193" s="38"/>
      <c r="O193" s="50">
        <v>292.18</v>
      </c>
      <c r="P193" s="50">
        <v>407.56</v>
      </c>
      <c r="Q193" s="50">
        <v>330.78</v>
      </c>
      <c r="R193" s="50">
        <v>294.92</v>
      </c>
      <c r="S193" s="50">
        <v>245.44</v>
      </c>
      <c r="T193" s="50">
        <v>256.8</v>
      </c>
      <c r="U193" s="50">
        <v>288.57</v>
      </c>
      <c r="V193" s="51">
        <v>316.77999999999997</v>
      </c>
      <c r="W193" s="51">
        <v>287.43</v>
      </c>
      <c r="X193" s="51">
        <v>476.62</v>
      </c>
      <c r="Y193" s="51">
        <v>210.5</v>
      </c>
      <c r="Z193" s="51">
        <v>242.9</v>
      </c>
      <c r="AA193" s="51">
        <v>364.23</v>
      </c>
      <c r="AB193" s="51">
        <v>364.6</v>
      </c>
      <c r="AC193" s="51">
        <v>287.01</v>
      </c>
      <c r="AD193" s="51">
        <v>261.68</v>
      </c>
      <c r="AE193" s="51">
        <v>243.79</v>
      </c>
      <c r="AF193" s="51">
        <v>223.72</v>
      </c>
      <c r="AG193" s="51">
        <v>280.14</v>
      </c>
      <c r="AH193" s="51">
        <v>270.3</v>
      </c>
      <c r="AI193" s="51">
        <v>272.74</v>
      </c>
      <c r="AJ193" s="51">
        <v>279.83</v>
      </c>
      <c r="AK193" s="51">
        <v>231.05</v>
      </c>
      <c r="AL193" s="51">
        <v>222.48</v>
      </c>
      <c r="AM193" s="51">
        <v>296.41000000000003</v>
      </c>
      <c r="AN193" s="51">
        <v>309.88</v>
      </c>
      <c r="AO193" s="51">
        <v>268.98</v>
      </c>
      <c r="AP193" s="135">
        <v>265.55</v>
      </c>
      <c r="AQ193" s="51">
        <v>254.99</v>
      </c>
      <c r="AR193" s="51">
        <v>122.16</v>
      </c>
      <c r="AS193" s="51">
        <v>267.11</v>
      </c>
      <c r="AT193" s="51">
        <v>270.14</v>
      </c>
      <c r="AU193" s="51">
        <v>271.77999999999997</v>
      </c>
      <c r="AV193" s="51">
        <v>232.53</v>
      </c>
      <c r="AW193" s="51">
        <v>201.62</v>
      </c>
      <c r="AX193" s="51">
        <v>228.28</v>
      </c>
      <c r="AY193" s="51">
        <v>203.02</v>
      </c>
      <c r="AZ193" s="51">
        <v>252.23</v>
      </c>
      <c r="BA193" s="51">
        <v>233.51</v>
      </c>
      <c r="BB193" s="51">
        <v>220.65</v>
      </c>
      <c r="BC193" s="51">
        <v>230.36</v>
      </c>
      <c r="BD193" s="51">
        <v>220.38</v>
      </c>
      <c r="BE193" s="51">
        <v>270.58</v>
      </c>
      <c r="BF193" s="51">
        <v>272.75</v>
      </c>
      <c r="BG193" s="51">
        <v>265.83</v>
      </c>
      <c r="BH193" s="51">
        <v>250.08</v>
      </c>
      <c r="BI193" s="51">
        <v>227.81</v>
      </c>
      <c r="BJ193" s="51">
        <v>265.62</v>
      </c>
      <c r="BK193" s="51">
        <v>219.29</v>
      </c>
      <c r="BL193" s="51">
        <v>260.58999999999997</v>
      </c>
      <c r="BM193" s="51"/>
      <c r="BN193" s="9"/>
      <c r="BO193" s="62">
        <v>93.72</v>
      </c>
      <c r="BP193" s="62">
        <v>619.01</v>
      </c>
      <c r="BQ193" s="62">
        <f t="shared" si="6"/>
        <v>356.36500000000001</v>
      </c>
      <c r="BR193" s="64" t="str">
        <f t="shared" si="7"/>
        <v>YES</v>
      </c>
      <c r="BS193" s="9" t="e">
        <f t="shared" si="8"/>
        <v>#N/A</v>
      </c>
    </row>
    <row r="194" spans="1:71" x14ac:dyDescent="0.25">
      <c r="A194">
        <v>190</v>
      </c>
      <c r="B194" s="52" t="s">
        <v>1457</v>
      </c>
      <c r="C194" s="48" t="s">
        <v>1457</v>
      </c>
      <c r="D194" s="80">
        <v>165.91</v>
      </c>
      <c r="E194" s="98" t="s">
        <v>2186</v>
      </c>
      <c r="F194" s="84" t="s">
        <v>17</v>
      </c>
      <c r="G194" s="84">
        <v>105515018</v>
      </c>
      <c r="H194" s="87">
        <v>4382983</v>
      </c>
      <c r="I194" s="196">
        <v>4382983</v>
      </c>
      <c r="J194" s="87">
        <v>6348019</v>
      </c>
      <c r="K194" s="47" t="s">
        <v>16</v>
      </c>
      <c r="L194" s="47" t="s">
        <v>1456</v>
      </c>
      <c r="M194" s="38"/>
      <c r="N194" s="38"/>
      <c r="O194" s="50">
        <v>222.46</v>
      </c>
      <c r="P194" s="50">
        <v>308.92</v>
      </c>
      <c r="Q194" s="50">
        <v>84.75</v>
      </c>
      <c r="R194" s="50">
        <v>84.75</v>
      </c>
      <c r="S194" s="50">
        <v>150.58000000000001</v>
      </c>
      <c r="T194" s="50">
        <v>122.38</v>
      </c>
      <c r="U194" s="50">
        <v>226.24</v>
      </c>
      <c r="V194" s="51">
        <v>523.9</v>
      </c>
      <c r="W194" s="51">
        <v>508.73</v>
      </c>
      <c r="X194" s="51">
        <v>764.51</v>
      </c>
      <c r="Y194" s="51">
        <v>207.24</v>
      </c>
      <c r="Z194" s="51">
        <v>104.75</v>
      </c>
      <c r="AA194" s="51">
        <v>104.75</v>
      </c>
      <c r="AB194" s="51">
        <v>104.75</v>
      </c>
      <c r="AC194" s="51">
        <v>104.75</v>
      </c>
      <c r="AD194" s="51">
        <v>104.75</v>
      </c>
      <c r="AE194" s="51">
        <v>123.66</v>
      </c>
      <c r="AF194" s="51">
        <v>165.91</v>
      </c>
      <c r="AG194" s="51">
        <v>465.03</v>
      </c>
      <c r="AH194" s="51">
        <v>412.11</v>
      </c>
      <c r="AI194" s="51">
        <v>290.02999999999997</v>
      </c>
      <c r="AJ194" s="51">
        <v>312.91000000000003</v>
      </c>
      <c r="AK194" s="51">
        <v>175.21</v>
      </c>
      <c r="AL194" s="51">
        <v>151.76</v>
      </c>
      <c r="AM194" s="51">
        <v>462.29</v>
      </c>
      <c r="AN194" s="51">
        <v>355.69</v>
      </c>
      <c r="AO194" s="51">
        <v>83.13</v>
      </c>
      <c r="AP194" s="135">
        <v>154.94999999999999</v>
      </c>
      <c r="AQ194" s="51">
        <v>69.900000000000006</v>
      </c>
      <c r="AR194" s="51">
        <v>239.7</v>
      </c>
      <c r="AS194" s="51">
        <v>300.81</v>
      </c>
      <c r="AT194" s="51">
        <v>169.98</v>
      </c>
      <c r="AU194" s="51">
        <v>613.66</v>
      </c>
      <c r="AV194" s="51">
        <v>410.92</v>
      </c>
      <c r="AW194" s="51">
        <v>322.97000000000003</v>
      </c>
      <c r="AX194" s="51">
        <v>288.98</v>
      </c>
      <c r="AY194" s="51">
        <v>130.91</v>
      </c>
      <c r="AZ194" s="51">
        <v>160.75</v>
      </c>
      <c r="BA194" s="51">
        <v>104.75</v>
      </c>
      <c r="BB194" s="51">
        <v>108.01</v>
      </c>
      <c r="BC194" s="51">
        <v>100.42</v>
      </c>
      <c r="BD194" s="51">
        <v>657.07</v>
      </c>
      <c r="BE194" s="51">
        <v>475.25</v>
      </c>
      <c r="BF194" s="51">
        <v>460.02</v>
      </c>
      <c r="BG194" s="51">
        <v>476.94</v>
      </c>
      <c r="BH194" s="51">
        <v>790.91</v>
      </c>
      <c r="BI194" s="51">
        <v>835.43</v>
      </c>
      <c r="BJ194" s="51">
        <v>580.1</v>
      </c>
      <c r="BK194" s="51">
        <v>359.43</v>
      </c>
      <c r="BL194" s="51">
        <v>369.96</v>
      </c>
      <c r="BM194" s="51"/>
      <c r="BN194" s="9"/>
      <c r="BO194" s="62">
        <v>26.85</v>
      </c>
      <c r="BP194" s="62">
        <v>764.51</v>
      </c>
      <c r="BQ194" s="62">
        <f t="shared" si="6"/>
        <v>395.68</v>
      </c>
      <c r="BR194" s="64" t="str">
        <f t="shared" si="7"/>
        <v>YES</v>
      </c>
      <c r="BS194" s="9" t="e">
        <f t="shared" si="8"/>
        <v>#N/A</v>
      </c>
    </row>
    <row r="195" spans="1:71" x14ac:dyDescent="0.25">
      <c r="A195">
        <v>191</v>
      </c>
      <c r="B195" s="52" t="s">
        <v>1455</v>
      </c>
      <c r="C195" s="48" t="s">
        <v>1455</v>
      </c>
      <c r="D195" s="80">
        <v>411.2</v>
      </c>
      <c r="E195" s="98" t="s">
        <v>2186</v>
      </c>
      <c r="F195" s="84" t="s">
        <v>17</v>
      </c>
      <c r="G195" s="84">
        <v>105515018</v>
      </c>
      <c r="H195" s="87">
        <v>4336831</v>
      </c>
      <c r="I195" s="196">
        <v>4336831</v>
      </c>
      <c r="J195" s="87">
        <v>6348018</v>
      </c>
      <c r="K195" s="47" t="s">
        <v>16</v>
      </c>
      <c r="L195" s="47" t="s">
        <v>1454</v>
      </c>
      <c r="M195" s="38"/>
      <c r="N195" s="38"/>
      <c r="O195" s="50">
        <v>159.56</v>
      </c>
      <c r="P195" s="50">
        <v>442.82</v>
      </c>
      <c r="Q195" s="50">
        <v>382.86</v>
      </c>
      <c r="R195" s="50">
        <v>177.06</v>
      </c>
      <c r="S195" s="50">
        <v>321.20999999999998</v>
      </c>
      <c r="T195" s="50">
        <v>410.57</v>
      </c>
      <c r="U195" s="50">
        <v>530.30999999999995</v>
      </c>
      <c r="V195" s="51">
        <v>569.09</v>
      </c>
      <c r="W195" s="51">
        <v>574.44000000000005</v>
      </c>
      <c r="X195" s="51">
        <v>515.13</v>
      </c>
      <c r="Y195" s="51">
        <v>356.03</v>
      </c>
      <c r="Z195" s="51">
        <v>302.64</v>
      </c>
      <c r="AA195" s="51">
        <v>548.04999999999995</v>
      </c>
      <c r="AB195" s="51">
        <v>328.54</v>
      </c>
      <c r="AC195" s="51">
        <v>203.92</v>
      </c>
      <c r="AD195" s="51">
        <v>275.14999999999998</v>
      </c>
      <c r="AE195" s="51">
        <v>260.94</v>
      </c>
      <c r="AF195" s="51">
        <v>411.2</v>
      </c>
      <c r="AG195" s="51">
        <v>550.75</v>
      </c>
      <c r="AH195" s="51">
        <v>543.87</v>
      </c>
      <c r="AI195" s="51">
        <v>521.45000000000005</v>
      </c>
      <c r="AJ195" s="51">
        <v>529.21</v>
      </c>
      <c r="AK195" s="51">
        <v>339.34</v>
      </c>
      <c r="AL195" s="51">
        <v>274.39999999999998</v>
      </c>
      <c r="AM195" s="51">
        <v>207.78</v>
      </c>
      <c r="AN195" s="51">
        <v>263.06</v>
      </c>
      <c r="AO195" s="51">
        <v>258.36</v>
      </c>
      <c r="AP195" s="135">
        <v>287.08</v>
      </c>
      <c r="AQ195" s="51">
        <v>310.33999999999997</v>
      </c>
      <c r="AR195" s="51">
        <v>349.06</v>
      </c>
      <c r="AS195" s="51">
        <v>543.58000000000004</v>
      </c>
      <c r="AT195" s="51">
        <v>534.27</v>
      </c>
      <c r="AU195" s="51">
        <v>576.95000000000005</v>
      </c>
      <c r="AV195" s="51">
        <v>428.15</v>
      </c>
      <c r="AW195" s="51">
        <v>289.64999999999998</v>
      </c>
      <c r="AX195" s="51">
        <v>271.64</v>
      </c>
      <c r="AY195" s="51">
        <v>197.67</v>
      </c>
      <c r="AZ195" s="51">
        <v>267.87</v>
      </c>
      <c r="BA195" s="51">
        <v>226.08</v>
      </c>
      <c r="BB195" s="51">
        <v>314.38</v>
      </c>
      <c r="BC195" s="51">
        <v>269.39999999999998</v>
      </c>
      <c r="BD195" s="51">
        <v>419.56</v>
      </c>
      <c r="BE195" s="51">
        <v>485.39</v>
      </c>
      <c r="BF195" s="51">
        <v>468.49</v>
      </c>
      <c r="BG195" s="51">
        <v>457.14</v>
      </c>
      <c r="BH195" s="51">
        <v>373.65</v>
      </c>
      <c r="BI195" s="51">
        <v>287.79000000000002</v>
      </c>
      <c r="BJ195" s="51">
        <v>179.89</v>
      </c>
      <c r="BK195" s="51">
        <v>123.63</v>
      </c>
      <c r="BL195" s="51"/>
      <c r="BM195" s="51"/>
      <c r="BN195" s="9"/>
      <c r="BO195" s="62">
        <v>83.97</v>
      </c>
      <c r="BP195" s="62">
        <v>574.44000000000005</v>
      </c>
      <c r="BQ195" s="62">
        <f t="shared" si="6"/>
        <v>329.20500000000004</v>
      </c>
      <c r="BR195" s="64" t="str">
        <f t="shared" si="7"/>
        <v>YES</v>
      </c>
      <c r="BS195" s="9" t="e">
        <f t="shared" si="8"/>
        <v>#N/A</v>
      </c>
    </row>
    <row r="196" spans="1:71" x14ac:dyDescent="0.25">
      <c r="A196">
        <v>192</v>
      </c>
      <c r="B196" s="52" t="s">
        <v>1453</v>
      </c>
      <c r="C196" s="48" t="s">
        <v>1453</v>
      </c>
      <c r="D196" s="80">
        <v>297.54000000000002</v>
      </c>
      <c r="E196" s="98" t="s">
        <v>2186</v>
      </c>
      <c r="F196" s="84" t="s">
        <v>17</v>
      </c>
      <c r="G196" s="84">
        <v>105515018</v>
      </c>
      <c r="H196" s="87">
        <v>4327681</v>
      </c>
      <c r="I196" s="196">
        <v>4327681</v>
      </c>
      <c r="J196" s="87">
        <v>6348028</v>
      </c>
      <c r="K196" s="47" t="s">
        <v>16</v>
      </c>
      <c r="L196" s="47" t="s">
        <v>1452</v>
      </c>
      <c r="M196" s="38"/>
      <c r="N196" s="38"/>
      <c r="O196" s="50">
        <v>321.02999999999997</v>
      </c>
      <c r="P196" s="50">
        <v>466.69</v>
      </c>
      <c r="Q196" s="50">
        <v>365.5</v>
      </c>
      <c r="R196" s="50">
        <v>331.75</v>
      </c>
      <c r="S196" s="50">
        <v>376.1</v>
      </c>
      <c r="T196" s="50">
        <v>295.56</v>
      </c>
      <c r="U196" s="50">
        <v>309.94</v>
      </c>
      <c r="V196" s="51">
        <v>436.73</v>
      </c>
      <c r="W196" s="51">
        <v>360.72</v>
      </c>
      <c r="X196" s="51">
        <v>308.55</v>
      </c>
      <c r="Y196" s="51">
        <v>267.13</v>
      </c>
      <c r="Z196" s="51">
        <v>215.45</v>
      </c>
      <c r="AA196" s="51">
        <v>372.58</v>
      </c>
      <c r="AB196" s="51">
        <v>400.25</v>
      </c>
      <c r="AC196" s="51">
        <v>328.5</v>
      </c>
      <c r="AD196" s="51">
        <v>247.19</v>
      </c>
      <c r="AE196" s="51">
        <v>217.48</v>
      </c>
      <c r="AF196" s="51">
        <v>297.54000000000002</v>
      </c>
      <c r="AG196" s="51">
        <v>348.37</v>
      </c>
      <c r="AH196" s="51">
        <v>284.42</v>
      </c>
      <c r="AI196" s="51">
        <v>389.74</v>
      </c>
      <c r="AJ196" s="51">
        <v>434.17</v>
      </c>
      <c r="AK196" s="51">
        <v>343.66</v>
      </c>
      <c r="AL196" s="51">
        <v>303.42</v>
      </c>
      <c r="AM196" s="51">
        <v>312.22000000000003</v>
      </c>
      <c r="AN196" s="51">
        <v>391.93</v>
      </c>
      <c r="AO196" s="51">
        <v>303.45999999999998</v>
      </c>
      <c r="AP196" s="135">
        <v>275.27</v>
      </c>
      <c r="AQ196" s="51">
        <v>245.54</v>
      </c>
      <c r="AR196" s="51">
        <v>270.14999999999998</v>
      </c>
      <c r="AS196" s="51">
        <v>386.55</v>
      </c>
      <c r="AT196" s="51">
        <v>344.24</v>
      </c>
      <c r="AU196" s="51">
        <v>369.41</v>
      </c>
      <c r="AV196" s="51">
        <v>343.34</v>
      </c>
      <c r="AW196" s="51">
        <v>298.75</v>
      </c>
      <c r="AX196" s="51">
        <v>297.33</v>
      </c>
      <c r="AY196" s="51">
        <v>373.77</v>
      </c>
      <c r="AZ196" s="51">
        <v>350.73</v>
      </c>
      <c r="BA196" s="51">
        <v>352.59</v>
      </c>
      <c r="BB196" s="51">
        <v>226.2</v>
      </c>
      <c r="BC196" s="51">
        <v>213.49</v>
      </c>
      <c r="BD196" s="51">
        <v>331.79</v>
      </c>
      <c r="BE196" s="51">
        <v>362.58</v>
      </c>
      <c r="BF196" s="51">
        <v>419.47</v>
      </c>
      <c r="BG196" s="51">
        <v>388.13</v>
      </c>
      <c r="BH196" s="51">
        <v>299.10000000000002</v>
      </c>
      <c r="BI196" s="51">
        <v>321.99</v>
      </c>
      <c r="BJ196" s="51">
        <v>264.35000000000002</v>
      </c>
      <c r="BK196" s="51">
        <v>360.15</v>
      </c>
      <c r="BL196" s="51">
        <v>440.15</v>
      </c>
      <c r="BM196" s="51"/>
      <c r="BN196" s="9"/>
      <c r="BO196" s="62">
        <v>215.45</v>
      </c>
      <c r="BP196" s="62">
        <v>481.57</v>
      </c>
      <c r="BQ196" s="62">
        <f t="shared" si="6"/>
        <v>348.51</v>
      </c>
      <c r="BR196" s="64" t="str">
        <f t="shared" si="7"/>
        <v>YES</v>
      </c>
      <c r="BS196" s="9" t="e">
        <f t="shared" si="8"/>
        <v>#N/A</v>
      </c>
    </row>
    <row r="197" spans="1:71" x14ac:dyDescent="0.25">
      <c r="A197">
        <v>193</v>
      </c>
      <c r="B197" s="52" t="s">
        <v>1451</v>
      </c>
      <c r="C197" s="48" t="s">
        <v>1451</v>
      </c>
      <c r="D197" s="80">
        <v>252.35</v>
      </c>
      <c r="E197" s="98" t="s">
        <v>2186</v>
      </c>
      <c r="F197" s="84" t="s">
        <v>17</v>
      </c>
      <c r="G197" s="84">
        <v>105515018</v>
      </c>
      <c r="H197" s="87">
        <v>4327722</v>
      </c>
      <c r="I197" s="196">
        <v>4327722</v>
      </c>
      <c r="J197" s="87">
        <v>6348029</v>
      </c>
      <c r="K197" s="47" t="s">
        <v>16</v>
      </c>
      <c r="L197" s="47" t="s">
        <v>1450</v>
      </c>
      <c r="M197" s="38"/>
      <c r="N197" s="38"/>
      <c r="O197" s="50">
        <v>377.58</v>
      </c>
      <c r="P197" s="50">
        <v>568.23</v>
      </c>
      <c r="Q197" s="50">
        <v>396.28</v>
      </c>
      <c r="R197" s="50">
        <v>350.94</v>
      </c>
      <c r="S197" s="50">
        <v>201.1</v>
      </c>
      <c r="T197" s="50">
        <v>215.58</v>
      </c>
      <c r="U197" s="50">
        <v>318.48</v>
      </c>
      <c r="V197" s="51">
        <v>353.02</v>
      </c>
      <c r="W197" s="51">
        <v>377.48</v>
      </c>
      <c r="X197" s="51">
        <v>270.75</v>
      </c>
      <c r="Y197" s="51">
        <v>250.11</v>
      </c>
      <c r="Z197" s="51">
        <v>182.4</v>
      </c>
      <c r="AA197" s="51">
        <v>370.08</v>
      </c>
      <c r="AB197" s="51">
        <v>478.91</v>
      </c>
      <c r="AC197" s="51">
        <v>330.62</v>
      </c>
      <c r="AD197" s="51">
        <v>242.7</v>
      </c>
      <c r="AE197" s="51">
        <v>216.45</v>
      </c>
      <c r="AF197" s="51">
        <v>252.35</v>
      </c>
      <c r="AG197" s="51">
        <v>266.01</v>
      </c>
      <c r="AH197" s="51">
        <v>276.16000000000003</v>
      </c>
      <c r="AI197" s="51">
        <v>331.72</v>
      </c>
      <c r="AJ197" s="51">
        <v>401.36</v>
      </c>
      <c r="AK197" s="51">
        <v>318.77</v>
      </c>
      <c r="AL197" s="51">
        <v>284.79000000000002</v>
      </c>
      <c r="AM197" s="51">
        <v>280.69</v>
      </c>
      <c r="AN197" s="51">
        <v>360.1</v>
      </c>
      <c r="AO197" s="51">
        <v>229.98</v>
      </c>
      <c r="AP197" s="135">
        <v>157.16</v>
      </c>
      <c r="AQ197" s="51">
        <v>149.34</v>
      </c>
      <c r="AR197" s="51">
        <v>315.27</v>
      </c>
      <c r="AS197" s="51">
        <v>380.01</v>
      </c>
      <c r="AT197" s="51">
        <v>384.41</v>
      </c>
      <c r="AU197" s="51">
        <v>464.9</v>
      </c>
      <c r="AV197" s="51">
        <v>308.67</v>
      </c>
      <c r="AW197" s="51">
        <v>242.65</v>
      </c>
      <c r="AX197" s="51">
        <v>205.59</v>
      </c>
      <c r="AY197" s="51">
        <v>292.99</v>
      </c>
      <c r="AZ197" s="51">
        <v>380.83</v>
      </c>
      <c r="BA197" s="51">
        <v>273.95</v>
      </c>
      <c r="BB197" s="51">
        <v>193.54</v>
      </c>
      <c r="BC197" s="51">
        <v>192.78</v>
      </c>
      <c r="BD197" s="51">
        <v>306.27999999999997</v>
      </c>
      <c r="BE197" s="51">
        <v>496.94</v>
      </c>
      <c r="BF197" s="51">
        <v>417.08</v>
      </c>
      <c r="BG197" s="51">
        <v>481.02</v>
      </c>
      <c r="BH197" s="51">
        <v>346.02</v>
      </c>
      <c r="BI197" s="51">
        <v>233.63</v>
      </c>
      <c r="BJ197" s="51">
        <v>213.14</v>
      </c>
      <c r="BK197" s="51">
        <v>109.18</v>
      </c>
      <c r="BL197" s="51">
        <v>134.19999999999999</v>
      </c>
      <c r="BM197" s="51"/>
      <c r="BN197" s="9"/>
      <c r="BO197" s="62">
        <v>182.4</v>
      </c>
      <c r="BP197" s="62">
        <v>568.23</v>
      </c>
      <c r="BQ197" s="62">
        <f t="shared" ref="BQ197:BQ260" si="9">AVERAGE(BO197:BP197)</f>
        <v>375.315</v>
      </c>
      <c r="BR197" s="64" t="str">
        <f t="shared" ref="BR197:BR260" si="10">IF(AND(INDEX($A$5:$BL$967,MATCH(A197,$A$5:$A$967,0),MATCH($BR$1,$A$4:$BL$4,0))&gt;=BO197,INDEX($A$5:$BL$967,MATCH(A197,$A$5:$A$967,0),MATCH($BR$1,$A$4:$BL$4,0))&lt;=BP197),"YES","NO")</f>
        <v>NO</v>
      </c>
      <c r="BS197" s="9" t="e">
        <f t="shared" ref="BS197:BS260" si="11">IF(INDEX($A$5:$AO$967,MATCH(A197,$A$5:$A$967,0),MATCH($BR$1,$A$4:$AO$4,0))&lt;BO197,"Latest cost is lower than expected",IF(INDEX($A$5:$AO$967,MATCH(A197,$A$5:$A$967,0),MATCH($BR$1,$A$4:$AO$4,0))&gt;BP197,"Latest cost is higher than expected",""))</f>
        <v>#N/A</v>
      </c>
    </row>
    <row r="198" spans="1:71" x14ac:dyDescent="0.25">
      <c r="A198">
        <v>194</v>
      </c>
      <c r="B198" s="52" t="s">
        <v>1449</v>
      </c>
      <c r="C198" s="48" t="s">
        <v>1449</v>
      </c>
      <c r="D198" s="80">
        <v>186.34</v>
      </c>
      <c r="E198" s="98" t="s">
        <v>2186</v>
      </c>
      <c r="F198" s="84" t="s">
        <v>17</v>
      </c>
      <c r="G198" s="84">
        <v>105515018</v>
      </c>
      <c r="H198" s="87">
        <v>4327308</v>
      </c>
      <c r="I198" s="196">
        <v>4327308</v>
      </c>
      <c r="J198" s="87">
        <v>6348010</v>
      </c>
      <c r="K198" s="47" t="s">
        <v>16</v>
      </c>
      <c r="L198" s="47" t="s">
        <v>1448</v>
      </c>
      <c r="M198" s="38"/>
      <c r="N198" s="38"/>
      <c r="O198" s="50">
        <v>280.89</v>
      </c>
      <c r="P198" s="50">
        <v>370.39</v>
      </c>
      <c r="Q198" s="50">
        <v>290.2</v>
      </c>
      <c r="R198" s="50">
        <v>275.12</v>
      </c>
      <c r="S198" s="50">
        <v>248.21</v>
      </c>
      <c r="T198" s="50">
        <v>268.04000000000002</v>
      </c>
      <c r="U198" s="50">
        <v>305.27</v>
      </c>
      <c r="V198" s="51">
        <v>348.86</v>
      </c>
      <c r="W198" s="51">
        <v>321.64999999999998</v>
      </c>
      <c r="X198" s="51">
        <v>292.29000000000002</v>
      </c>
      <c r="Y198" s="51">
        <v>227.93</v>
      </c>
      <c r="Z198" s="51">
        <v>184.76</v>
      </c>
      <c r="AA198" s="51">
        <v>331.78</v>
      </c>
      <c r="AB198" s="51">
        <v>319.10000000000002</v>
      </c>
      <c r="AC198" s="51">
        <v>220.17</v>
      </c>
      <c r="AD198" s="51">
        <v>201.25</v>
      </c>
      <c r="AE198" s="51">
        <v>205.53</v>
      </c>
      <c r="AF198" s="51">
        <v>186.34</v>
      </c>
      <c r="AG198" s="51">
        <v>248.33</v>
      </c>
      <c r="AH198" s="51">
        <v>349.33</v>
      </c>
      <c r="AI198" s="51">
        <v>320.14999999999998</v>
      </c>
      <c r="AJ198" s="51">
        <v>371.97</v>
      </c>
      <c r="AK198" s="51">
        <v>283.04000000000002</v>
      </c>
      <c r="AL198" s="51">
        <v>183.12</v>
      </c>
      <c r="AM198" s="51">
        <v>228.27</v>
      </c>
      <c r="AN198" s="51">
        <v>234.52</v>
      </c>
      <c r="AO198" s="51">
        <v>223.31</v>
      </c>
      <c r="AP198" s="135">
        <v>166.97</v>
      </c>
      <c r="AQ198" s="51">
        <v>274.48</v>
      </c>
      <c r="AR198" s="51">
        <v>285.60000000000002</v>
      </c>
      <c r="AS198" s="51">
        <v>379.53</v>
      </c>
      <c r="AT198" s="51">
        <v>353.45</v>
      </c>
      <c r="AU198" s="51">
        <v>379.02</v>
      </c>
      <c r="AV198" s="51">
        <v>266.81</v>
      </c>
      <c r="AW198" s="51">
        <v>195.41</v>
      </c>
      <c r="AX198" s="51">
        <v>203.77</v>
      </c>
      <c r="AY198" s="51">
        <v>149.80000000000001</v>
      </c>
      <c r="AZ198" s="51">
        <v>195.57</v>
      </c>
      <c r="BA198" s="51">
        <v>232.52</v>
      </c>
      <c r="BB198" s="51">
        <v>186.49</v>
      </c>
      <c r="BC198" s="51">
        <v>180.16</v>
      </c>
      <c r="BD198" s="51">
        <v>302.67</v>
      </c>
      <c r="BE198" s="51">
        <v>439.4</v>
      </c>
      <c r="BF198" s="51">
        <v>464.49</v>
      </c>
      <c r="BG198" s="51">
        <v>448.84</v>
      </c>
      <c r="BH198" s="51">
        <v>366.64</v>
      </c>
      <c r="BI198" s="51">
        <v>240.43</v>
      </c>
      <c r="BJ198" s="51">
        <v>160.30000000000001</v>
      </c>
      <c r="BK198" s="51">
        <v>113.78</v>
      </c>
      <c r="BL198" s="51"/>
      <c r="BM198" s="51"/>
      <c r="BN198" s="9"/>
      <c r="BO198" s="62">
        <v>183.12</v>
      </c>
      <c r="BP198" s="62">
        <v>461.63</v>
      </c>
      <c r="BQ198" s="62">
        <f t="shared" si="9"/>
        <v>322.375</v>
      </c>
      <c r="BR198" s="64" t="str">
        <f t="shared" si="10"/>
        <v>NO</v>
      </c>
      <c r="BS198" s="9" t="e">
        <f t="shared" si="11"/>
        <v>#N/A</v>
      </c>
    </row>
    <row r="199" spans="1:71" x14ac:dyDescent="0.25">
      <c r="A199">
        <v>195</v>
      </c>
      <c r="B199" s="52" t="s">
        <v>1447</v>
      </c>
      <c r="C199" s="48" t="s">
        <v>1447</v>
      </c>
      <c r="D199" s="80">
        <v>295</v>
      </c>
      <c r="E199" s="98" t="s">
        <v>2186</v>
      </c>
      <c r="F199" s="84" t="s">
        <v>17</v>
      </c>
      <c r="G199" s="84">
        <v>105515018</v>
      </c>
      <c r="H199" s="87">
        <v>4327679</v>
      </c>
      <c r="I199" s="196">
        <v>4327679</v>
      </c>
      <c r="J199" s="87">
        <v>6348011</v>
      </c>
      <c r="K199" s="47" t="s">
        <v>16</v>
      </c>
      <c r="L199" s="47" t="s">
        <v>1446</v>
      </c>
      <c r="M199" s="38"/>
      <c r="N199" s="38"/>
      <c r="O199" s="50">
        <v>385.33</v>
      </c>
      <c r="P199" s="50">
        <v>588.34</v>
      </c>
      <c r="Q199" s="50">
        <v>422.31</v>
      </c>
      <c r="R199" s="50">
        <v>382.33</v>
      </c>
      <c r="S199" s="50">
        <v>269.52</v>
      </c>
      <c r="T199" s="50">
        <v>324.04000000000002</v>
      </c>
      <c r="U199" s="50">
        <v>396.53</v>
      </c>
      <c r="V199" s="51">
        <v>457.01</v>
      </c>
      <c r="W199" s="51">
        <v>480.29</v>
      </c>
      <c r="X199" s="51">
        <v>425.6</v>
      </c>
      <c r="Y199" s="51">
        <v>233.51</v>
      </c>
      <c r="Z199" s="51">
        <v>257.45</v>
      </c>
      <c r="AA199" s="51">
        <v>447.43</v>
      </c>
      <c r="AB199" s="51">
        <v>506.29</v>
      </c>
      <c r="AC199" s="51">
        <v>359.3</v>
      </c>
      <c r="AD199" s="51">
        <v>277.97000000000003</v>
      </c>
      <c r="AE199" s="51">
        <v>263.42</v>
      </c>
      <c r="AF199" s="51">
        <v>295</v>
      </c>
      <c r="AG199" s="51">
        <v>428.1</v>
      </c>
      <c r="AH199" s="51">
        <v>330</v>
      </c>
      <c r="AI199" s="51">
        <v>401.54</v>
      </c>
      <c r="AJ199" s="51">
        <v>351.01</v>
      </c>
      <c r="AK199" s="51">
        <v>300.36</v>
      </c>
      <c r="AL199" s="51">
        <v>222.3</v>
      </c>
      <c r="AM199" s="51">
        <v>370.43</v>
      </c>
      <c r="AN199" s="51">
        <v>449.27</v>
      </c>
      <c r="AO199" s="51">
        <v>294.98</v>
      </c>
      <c r="AP199" s="135">
        <v>251.57</v>
      </c>
      <c r="AQ199" s="51">
        <v>197.6</v>
      </c>
      <c r="AR199" s="51">
        <v>247.52</v>
      </c>
      <c r="AS199" s="51">
        <v>381.74</v>
      </c>
      <c r="AT199" s="51">
        <v>339.08</v>
      </c>
      <c r="AU199" s="51">
        <v>389.6</v>
      </c>
      <c r="AV199" s="51">
        <v>252.76</v>
      </c>
      <c r="AW199" s="51">
        <v>172.4</v>
      </c>
      <c r="AX199" s="51">
        <v>189.22</v>
      </c>
      <c r="AY199" s="51">
        <v>258.05</v>
      </c>
      <c r="AZ199" s="51">
        <v>422.07</v>
      </c>
      <c r="BA199" s="51">
        <v>262.33</v>
      </c>
      <c r="BB199" s="51">
        <v>137.44999999999999</v>
      </c>
      <c r="BC199" s="51">
        <v>95.33</v>
      </c>
      <c r="BD199" s="51">
        <v>114.03</v>
      </c>
      <c r="BE199" s="51">
        <v>184.83</v>
      </c>
      <c r="BF199" s="51">
        <v>379.2</v>
      </c>
      <c r="BG199" s="51">
        <v>372.77</v>
      </c>
      <c r="BH199" s="51">
        <v>204.06</v>
      </c>
      <c r="BI199" s="51">
        <v>147.47</v>
      </c>
      <c r="BJ199" s="51">
        <v>335.82</v>
      </c>
      <c r="BK199" s="51">
        <v>351.35</v>
      </c>
      <c r="BL199" s="51">
        <v>460.32</v>
      </c>
      <c r="BM199" s="51"/>
      <c r="BN199" s="9"/>
      <c r="BO199" s="62">
        <v>114.03</v>
      </c>
      <c r="BP199" s="62">
        <v>588.34</v>
      </c>
      <c r="BQ199" s="62">
        <f t="shared" si="9"/>
        <v>351.185</v>
      </c>
      <c r="BR199" s="64" t="str">
        <f t="shared" si="10"/>
        <v>YES</v>
      </c>
      <c r="BS199" s="9" t="e">
        <f t="shared" si="11"/>
        <v>#N/A</v>
      </c>
    </row>
    <row r="200" spans="1:71" x14ac:dyDescent="0.25">
      <c r="A200">
        <v>196</v>
      </c>
      <c r="B200" s="52" t="s">
        <v>1445</v>
      </c>
      <c r="C200" s="48" t="s">
        <v>1445</v>
      </c>
      <c r="D200" s="80">
        <v>338.06</v>
      </c>
      <c r="E200" s="98" t="s">
        <v>2186</v>
      </c>
      <c r="F200" s="84" t="s">
        <v>17</v>
      </c>
      <c r="G200" s="84">
        <v>105515018</v>
      </c>
      <c r="H200" s="87">
        <v>4327583</v>
      </c>
      <c r="I200" s="196">
        <v>4327583</v>
      </c>
      <c r="J200" s="87">
        <v>6348008</v>
      </c>
      <c r="K200" s="47" t="s">
        <v>16</v>
      </c>
      <c r="L200" s="47" t="s">
        <v>1444</v>
      </c>
      <c r="M200" s="38"/>
      <c r="N200" s="38"/>
      <c r="O200" s="50">
        <v>357.3</v>
      </c>
      <c r="P200" s="50">
        <v>567.02</v>
      </c>
      <c r="Q200" s="50">
        <v>398.87</v>
      </c>
      <c r="R200" s="50">
        <v>384.49</v>
      </c>
      <c r="S200" s="50">
        <v>299.36</v>
      </c>
      <c r="T200" s="50">
        <v>329.41</v>
      </c>
      <c r="U200" s="50">
        <v>420.21</v>
      </c>
      <c r="V200" s="51">
        <v>443.77</v>
      </c>
      <c r="W200" s="51">
        <v>461.32</v>
      </c>
      <c r="X200" s="51">
        <v>332.58</v>
      </c>
      <c r="Y200" s="51">
        <v>243.38</v>
      </c>
      <c r="Z200" s="51">
        <v>264.25</v>
      </c>
      <c r="AA200" s="51">
        <v>449.14</v>
      </c>
      <c r="AB200" s="51">
        <v>531.85</v>
      </c>
      <c r="AC200" s="51">
        <v>364.05</v>
      </c>
      <c r="AD200" s="51">
        <v>330.58</v>
      </c>
      <c r="AE200" s="51">
        <v>291.02</v>
      </c>
      <c r="AF200" s="51">
        <v>338.06</v>
      </c>
      <c r="AG200" s="51">
        <v>416.3</v>
      </c>
      <c r="AH200" s="51">
        <v>349.19</v>
      </c>
      <c r="AI200" s="51">
        <v>465.59</v>
      </c>
      <c r="AJ200" s="51">
        <v>472.04</v>
      </c>
      <c r="AK200" s="51">
        <v>314.52999999999997</v>
      </c>
      <c r="AL200" s="51">
        <v>251.32</v>
      </c>
      <c r="AM200" s="51">
        <v>339.5</v>
      </c>
      <c r="AN200" s="51">
        <v>407.06</v>
      </c>
      <c r="AO200" s="51">
        <v>251.11</v>
      </c>
      <c r="AP200" s="135">
        <v>223.77</v>
      </c>
      <c r="AQ200" s="51">
        <v>233.81</v>
      </c>
      <c r="AR200" s="51">
        <v>327.08999999999997</v>
      </c>
      <c r="AS200" s="51">
        <v>431.1</v>
      </c>
      <c r="AT200" s="51">
        <v>463.84</v>
      </c>
      <c r="AU200" s="51">
        <v>482.33</v>
      </c>
      <c r="AV200" s="51">
        <v>370.79</v>
      </c>
      <c r="AW200" s="51">
        <v>300.62</v>
      </c>
      <c r="AX200" s="51">
        <v>288.23</v>
      </c>
      <c r="AY200" s="51">
        <v>404.79</v>
      </c>
      <c r="AZ200" s="51">
        <v>595.9</v>
      </c>
      <c r="BA200" s="51">
        <v>370.72</v>
      </c>
      <c r="BB200" s="51">
        <v>280.92</v>
      </c>
      <c r="BC200" s="51">
        <v>245.44</v>
      </c>
      <c r="BD200" s="51">
        <v>347.71</v>
      </c>
      <c r="BE200" s="51">
        <v>514.41</v>
      </c>
      <c r="BF200" s="51">
        <v>465.28</v>
      </c>
      <c r="BG200" s="51">
        <v>457.65</v>
      </c>
      <c r="BH200" s="51">
        <v>350.55</v>
      </c>
      <c r="BI200" s="51">
        <v>255.34</v>
      </c>
      <c r="BJ200" s="51">
        <v>349.57</v>
      </c>
      <c r="BK200" s="51">
        <v>320.45999999999998</v>
      </c>
      <c r="BL200" s="51">
        <v>438.64</v>
      </c>
      <c r="BM200" s="51"/>
      <c r="BN200" s="9"/>
      <c r="BO200" s="62">
        <v>182.74</v>
      </c>
      <c r="BP200" s="62">
        <v>595.9</v>
      </c>
      <c r="BQ200" s="62">
        <f t="shared" si="9"/>
        <v>389.32</v>
      </c>
      <c r="BR200" s="64" t="str">
        <f t="shared" si="10"/>
        <v>YES</v>
      </c>
      <c r="BS200" s="9" t="e">
        <f t="shared" si="11"/>
        <v>#N/A</v>
      </c>
    </row>
    <row r="201" spans="1:71" x14ac:dyDescent="0.25">
      <c r="A201">
        <v>197</v>
      </c>
      <c r="B201" s="52" t="s">
        <v>1443</v>
      </c>
      <c r="C201" s="48" t="s">
        <v>1443</v>
      </c>
      <c r="D201" s="80">
        <v>336.7</v>
      </c>
      <c r="E201" s="98" t="s">
        <v>2186</v>
      </c>
      <c r="F201" s="84" t="s">
        <v>17</v>
      </c>
      <c r="G201" s="84">
        <v>105515018</v>
      </c>
      <c r="H201" s="87">
        <v>4327727</v>
      </c>
      <c r="I201" s="196">
        <v>4327727</v>
      </c>
      <c r="J201" s="87">
        <v>6348031</v>
      </c>
      <c r="K201" s="47" t="s">
        <v>16</v>
      </c>
      <c r="L201" s="47" t="s">
        <v>1442</v>
      </c>
      <c r="M201" s="38"/>
      <c r="N201" s="38"/>
      <c r="O201" s="50">
        <v>316.56</v>
      </c>
      <c r="P201" s="50">
        <v>465.15</v>
      </c>
      <c r="Q201" s="50">
        <v>334.31</v>
      </c>
      <c r="R201" s="50">
        <v>329.6</v>
      </c>
      <c r="S201" s="50">
        <v>302.77999999999997</v>
      </c>
      <c r="T201" s="50">
        <v>323.82</v>
      </c>
      <c r="U201" s="50">
        <v>420.13</v>
      </c>
      <c r="V201" s="51">
        <v>436.35</v>
      </c>
      <c r="W201" s="51">
        <v>445.39</v>
      </c>
      <c r="X201" s="51">
        <v>374.8</v>
      </c>
      <c r="Y201" s="51">
        <v>223.84</v>
      </c>
      <c r="Z201" s="51">
        <v>222.44</v>
      </c>
      <c r="AA201" s="51">
        <v>370.19</v>
      </c>
      <c r="AB201" s="51">
        <v>415.29</v>
      </c>
      <c r="AC201" s="51">
        <v>302.76</v>
      </c>
      <c r="AD201" s="51">
        <v>256.48</v>
      </c>
      <c r="AE201" s="51">
        <v>264.23</v>
      </c>
      <c r="AF201" s="51">
        <v>336.7</v>
      </c>
      <c r="AG201" s="51">
        <v>437.41</v>
      </c>
      <c r="AH201" s="51">
        <v>400.17</v>
      </c>
      <c r="AI201" s="51">
        <v>436.22</v>
      </c>
      <c r="AJ201" s="51">
        <v>427.09</v>
      </c>
      <c r="AK201" s="51">
        <v>253.92</v>
      </c>
      <c r="AL201" s="51">
        <v>234.69</v>
      </c>
      <c r="AM201" s="51">
        <v>245.8</v>
      </c>
      <c r="AN201" s="51">
        <v>285.58999999999997</v>
      </c>
      <c r="AO201" s="51">
        <v>227.05</v>
      </c>
      <c r="AP201" s="135">
        <v>241.86</v>
      </c>
      <c r="AQ201" s="51">
        <v>264.52999999999997</v>
      </c>
      <c r="AR201" s="51">
        <v>289.47000000000003</v>
      </c>
      <c r="AS201" s="51">
        <v>429.6</v>
      </c>
      <c r="AT201" s="51">
        <v>412.08</v>
      </c>
      <c r="AU201" s="51">
        <v>465.96</v>
      </c>
      <c r="AV201" s="51">
        <v>358.97</v>
      </c>
      <c r="AW201" s="51">
        <v>257.87</v>
      </c>
      <c r="AX201" s="51">
        <v>254.3</v>
      </c>
      <c r="AY201" s="51">
        <v>285.32</v>
      </c>
      <c r="AZ201" s="51">
        <v>346.32</v>
      </c>
      <c r="BA201" s="51">
        <v>270.61</v>
      </c>
      <c r="BB201" s="51">
        <v>240.75</v>
      </c>
      <c r="BC201" s="51">
        <v>235.02</v>
      </c>
      <c r="BD201" s="51">
        <v>333.77</v>
      </c>
      <c r="BE201" s="51">
        <v>440.58</v>
      </c>
      <c r="BF201" s="51">
        <v>448.99</v>
      </c>
      <c r="BG201" s="51">
        <v>400.47</v>
      </c>
      <c r="BH201" s="51">
        <v>372.85</v>
      </c>
      <c r="BI201" s="51">
        <v>302.26</v>
      </c>
      <c r="BJ201" s="51">
        <v>293.48</v>
      </c>
      <c r="BK201" s="51">
        <v>235.72</v>
      </c>
      <c r="BL201" s="51">
        <v>305.93</v>
      </c>
      <c r="BM201" s="51"/>
      <c r="BN201" s="9"/>
      <c r="BO201" s="62">
        <v>222.44</v>
      </c>
      <c r="BP201" s="62">
        <v>534.79999999999995</v>
      </c>
      <c r="BQ201" s="62">
        <f t="shared" si="9"/>
        <v>378.62</v>
      </c>
      <c r="BR201" s="64" t="str">
        <f t="shared" si="10"/>
        <v>YES</v>
      </c>
      <c r="BS201" s="9" t="e">
        <f t="shared" si="11"/>
        <v>#N/A</v>
      </c>
    </row>
    <row r="202" spans="1:71" x14ac:dyDescent="0.25">
      <c r="A202">
        <v>198</v>
      </c>
      <c r="B202" s="52" t="s">
        <v>1441</v>
      </c>
      <c r="C202" s="48" t="s">
        <v>1441</v>
      </c>
      <c r="D202" s="80">
        <v>618.87</v>
      </c>
      <c r="E202" s="98" t="s">
        <v>2186</v>
      </c>
      <c r="F202" s="84" t="s">
        <v>17</v>
      </c>
      <c r="G202" s="84">
        <v>105515018</v>
      </c>
      <c r="H202" s="87">
        <v>4327678</v>
      </c>
      <c r="I202" s="196">
        <v>4327678</v>
      </c>
      <c r="J202" s="87">
        <v>6348009</v>
      </c>
      <c r="K202" s="47" t="s">
        <v>16</v>
      </c>
      <c r="L202" s="47" t="s">
        <v>1440</v>
      </c>
      <c r="M202" s="38"/>
      <c r="N202" s="38"/>
      <c r="O202" s="50">
        <v>611.59</v>
      </c>
      <c r="P202" s="50">
        <v>783.9</v>
      </c>
      <c r="Q202" s="50">
        <v>596.46</v>
      </c>
      <c r="R202" s="50">
        <v>636.55999999999995</v>
      </c>
      <c r="S202" s="50">
        <v>659.8</v>
      </c>
      <c r="T202" s="50">
        <v>649.58000000000004</v>
      </c>
      <c r="U202" s="50">
        <v>721.06</v>
      </c>
      <c r="V202" s="51">
        <v>805.11</v>
      </c>
      <c r="W202" s="51">
        <v>774.26</v>
      </c>
      <c r="X202" s="51">
        <v>701.96</v>
      </c>
      <c r="Y202" s="51">
        <v>466.66</v>
      </c>
      <c r="Z202" s="51">
        <v>453.77</v>
      </c>
      <c r="AA202" s="51">
        <v>696.08</v>
      </c>
      <c r="AB202" s="51">
        <v>730.92</v>
      </c>
      <c r="AC202" s="51">
        <v>571.54999999999995</v>
      </c>
      <c r="AD202" s="51">
        <v>558</v>
      </c>
      <c r="AE202" s="51">
        <v>577.53</v>
      </c>
      <c r="AF202" s="51">
        <v>618.87</v>
      </c>
      <c r="AG202" s="51">
        <v>4455.78</v>
      </c>
      <c r="AH202" s="51">
        <v>734.76</v>
      </c>
      <c r="AI202" s="51">
        <v>738.64</v>
      </c>
      <c r="AJ202" s="51">
        <v>748.78</v>
      </c>
      <c r="AK202" s="51">
        <v>540.91</v>
      </c>
      <c r="AL202" s="51">
        <v>539.36</v>
      </c>
      <c r="AM202" s="51">
        <v>548.28</v>
      </c>
      <c r="AN202" s="51">
        <v>616.71</v>
      </c>
      <c r="AO202" s="51">
        <v>498.14</v>
      </c>
      <c r="AP202" s="135">
        <v>570.08000000000004</v>
      </c>
      <c r="AQ202" s="51">
        <v>564.09</v>
      </c>
      <c r="AR202" s="51">
        <v>578.26</v>
      </c>
      <c r="AS202" s="51">
        <v>739.16</v>
      </c>
      <c r="AT202" s="51">
        <v>659.54</v>
      </c>
      <c r="AU202" s="51">
        <v>680.07</v>
      </c>
      <c r="AV202" s="51">
        <v>570.42999999999995</v>
      </c>
      <c r="AW202" s="51">
        <v>234.64</v>
      </c>
      <c r="AX202" s="51">
        <v>405.22</v>
      </c>
      <c r="AY202" s="51">
        <v>600.41</v>
      </c>
      <c r="AZ202" s="51">
        <v>892.32</v>
      </c>
      <c r="BA202" s="51">
        <v>585.77</v>
      </c>
      <c r="BB202" s="51">
        <v>443.54</v>
      </c>
      <c r="BC202" s="51">
        <v>419.38</v>
      </c>
      <c r="BD202" s="51">
        <v>482.97</v>
      </c>
      <c r="BE202" s="51">
        <v>669.03</v>
      </c>
      <c r="BF202" s="51">
        <v>909.4</v>
      </c>
      <c r="BG202" s="51">
        <v>825.79</v>
      </c>
      <c r="BH202" s="51">
        <v>598.55999999999995</v>
      </c>
      <c r="BI202" s="51">
        <v>493.12</v>
      </c>
      <c r="BJ202" s="51">
        <v>494.41</v>
      </c>
      <c r="BK202" s="51">
        <v>380.28</v>
      </c>
      <c r="BL202" s="51">
        <v>493.81</v>
      </c>
      <c r="BM202" s="51"/>
      <c r="BN202" s="9"/>
      <c r="BO202" s="62">
        <v>453.77</v>
      </c>
      <c r="BP202" s="62">
        <v>892.32</v>
      </c>
      <c r="BQ202" s="62">
        <f t="shared" si="9"/>
        <v>673.04500000000007</v>
      </c>
      <c r="BR202" s="64" t="str">
        <f t="shared" si="10"/>
        <v>NO</v>
      </c>
      <c r="BS202" s="9" t="e">
        <f t="shared" si="11"/>
        <v>#N/A</v>
      </c>
    </row>
    <row r="203" spans="1:71" x14ac:dyDescent="0.25">
      <c r="A203">
        <v>199</v>
      </c>
      <c r="B203" s="52" t="s">
        <v>1439</v>
      </c>
      <c r="C203" s="48" t="s">
        <v>1439</v>
      </c>
      <c r="D203" s="80">
        <v>604.59</v>
      </c>
      <c r="E203" s="98" t="s">
        <v>2186</v>
      </c>
      <c r="F203" s="84" t="s">
        <v>17</v>
      </c>
      <c r="G203" s="84">
        <v>105515018</v>
      </c>
      <c r="H203" s="87">
        <v>4273353</v>
      </c>
      <c r="I203" s="196">
        <v>4273353</v>
      </c>
      <c r="J203" s="87">
        <v>6463152</v>
      </c>
      <c r="K203" s="47" t="s">
        <v>16</v>
      </c>
      <c r="L203" s="47" t="s">
        <v>1438</v>
      </c>
      <c r="M203" s="38"/>
      <c r="N203" s="38"/>
      <c r="O203" s="50">
        <v>602.95000000000005</v>
      </c>
      <c r="P203" s="50">
        <v>801.53</v>
      </c>
      <c r="Q203" s="50">
        <v>614.23</v>
      </c>
      <c r="R203" s="50">
        <v>573.15</v>
      </c>
      <c r="S203" s="50">
        <v>545.02</v>
      </c>
      <c r="T203" s="50">
        <v>626.19000000000005</v>
      </c>
      <c r="U203" s="50">
        <v>728.18</v>
      </c>
      <c r="V203" s="51">
        <v>771.17</v>
      </c>
      <c r="W203" s="51">
        <v>762.2</v>
      </c>
      <c r="X203" s="51">
        <v>688.14</v>
      </c>
      <c r="Y203" s="51">
        <v>518.42999999999995</v>
      </c>
      <c r="Z203" s="51">
        <v>509.27</v>
      </c>
      <c r="AA203" s="51">
        <v>715.09</v>
      </c>
      <c r="AB203" s="51">
        <v>733.26</v>
      </c>
      <c r="AC203" s="51">
        <v>589.27</v>
      </c>
      <c r="AD203" s="51">
        <v>570.52</v>
      </c>
      <c r="AE203" s="51">
        <v>484.22</v>
      </c>
      <c r="AF203" s="51">
        <v>604.59</v>
      </c>
      <c r="AG203" s="51">
        <v>762.54</v>
      </c>
      <c r="AH203" s="51">
        <v>752.97</v>
      </c>
      <c r="AI203" s="51">
        <v>820.73</v>
      </c>
      <c r="AJ203" s="51">
        <v>881.48</v>
      </c>
      <c r="AK203" s="51">
        <v>717.27</v>
      </c>
      <c r="AL203" s="51">
        <v>544.03</v>
      </c>
      <c r="AM203" s="51">
        <v>339.4</v>
      </c>
      <c r="AN203" s="51">
        <v>440.63</v>
      </c>
      <c r="AO203" s="51">
        <v>323.81</v>
      </c>
      <c r="AP203" s="135">
        <v>404.21</v>
      </c>
      <c r="AQ203" s="51">
        <v>539.04999999999995</v>
      </c>
      <c r="AR203" s="51">
        <v>617.32000000000005</v>
      </c>
      <c r="AS203" s="51">
        <v>769.83</v>
      </c>
      <c r="AT203" s="51">
        <v>598.48</v>
      </c>
      <c r="AU203" s="51">
        <v>901.32</v>
      </c>
      <c r="AV203" s="51">
        <v>758.76</v>
      </c>
      <c r="AW203" s="51">
        <v>593.23</v>
      </c>
      <c r="AX203" s="51">
        <v>549.80999999999995</v>
      </c>
      <c r="AY203" s="51">
        <v>621.15</v>
      </c>
      <c r="AZ203" s="51">
        <v>715.05</v>
      </c>
      <c r="BA203" s="51">
        <v>573.45000000000005</v>
      </c>
      <c r="BB203" s="51">
        <v>542.91</v>
      </c>
      <c r="BC203" s="51">
        <v>544.36</v>
      </c>
      <c r="BD203" s="51">
        <v>676.82</v>
      </c>
      <c r="BE203" s="51">
        <v>794.03</v>
      </c>
      <c r="BF203" s="51">
        <v>752.47</v>
      </c>
      <c r="BG203" s="51">
        <v>770.04</v>
      </c>
      <c r="BH203" s="51">
        <v>697.81</v>
      </c>
      <c r="BI203" s="51">
        <v>685.79</v>
      </c>
      <c r="BJ203" s="51">
        <v>512.58000000000004</v>
      </c>
      <c r="BK203" s="51">
        <v>279.29000000000002</v>
      </c>
      <c r="BL203" s="51">
        <v>377.11</v>
      </c>
      <c r="BM203" s="51"/>
      <c r="BN203" s="9"/>
      <c r="BO203" s="62">
        <v>472.09</v>
      </c>
      <c r="BP203" s="62">
        <v>826.96</v>
      </c>
      <c r="BQ203" s="62">
        <f t="shared" si="9"/>
        <v>649.52499999999998</v>
      </c>
      <c r="BR203" s="64" t="str">
        <f t="shared" si="10"/>
        <v>NO</v>
      </c>
      <c r="BS203" s="9" t="e">
        <f t="shared" si="11"/>
        <v>#N/A</v>
      </c>
    </row>
    <row r="204" spans="1:71" x14ac:dyDescent="0.25">
      <c r="A204">
        <v>200</v>
      </c>
      <c r="B204" s="52" t="s">
        <v>1437</v>
      </c>
      <c r="C204" s="48" t="s">
        <v>1437</v>
      </c>
      <c r="D204" s="80">
        <v>819.35</v>
      </c>
      <c r="E204" s="98" t="s">
        <v>2186</v>
      </c>
      <c r="F204" s="84" t="s">
        <v>17</v>
      </c>
      <c r="G204" s="84">
        <v>105515018</v>
      </c>
      <c r="H204" s="87">
        <v>4336835</v>
      </c>
      <c r="I204" s="196">
        <v>4336835</v>
      </c>
      <c r="J204" s="87">
        <v>4336835</v>
      </c>
      <c r="K204" s="47" t="s">
        <v>16</v>
      </c>
      <c r="L204" s="47" t="s">
        <v>1436</v>
      </c>
      <c r="M204" s="38"/>
      <c r="N204" s="38"/>
      <c r="O204" s="50">
        <v>898.29</v>
      </c>
      <c r="P204" s="50">
        <v>910.48</v>
      </c>
      <c r="Q204" s="50">
        <v>834.14</v>
      </c>
      <c r="R204" s="50">
        <v>850.8</v>
      </c>
      <c r="S204" s="50">
        <v>947.56</v>
      </c>
      <c r="T204" s="50">
        <v>868.89</v>
      </c>
      <c r="U204" s="50">
        <v>1250.72</v>
      </c>
      <c r="V204" s="51">
        <v>1365.17</v>
      </c>
      <c r="W204" s="51">
        <v>1416.84</v>
      </c>
      <c r="X204" s="51">
        <v>1204.42</v>
      </c>
      <c r="Y204" s="51">
        <v>972.67</v>
      </c>
      <c r="Z204" s="51">
        <v>811.26</v>
      </c>
      <c r="AA204" s="51">
        <v>926.04</v>
      </c>
      <c r="AB204" s="51">
        <v>777.63</v>
      </c>
      <c r="AC204" s="51">
        <v>806.29</v>
      </c>
      <c r="AD204" s="51">
        <v>820.08</v>
      </c>
      <c r="AE204" s="51">
        <v>776.17</v>
      </c>
      <c r="AF204" s="51">
        <v>819.35</v>
      </c>
      <c r="AG204" s="51">
        <v>1134.27</v>
      </c>
      <c r="AH204" s="51">
        <v>1256.02</v>
      </c>
      <c r="AI204" s="51">
        <v>1203.6500000000001</v>
      </c>
      <c r="AJ204" s="51">
        <v>1246.9000000000001</v>
      </c>
      <c r="AK204" s="51">
        <v>938.08</v>
      </c>
      <c r="AL204" s="51">
        <v>855.08</v>
      </c>
      <c r="AM204" s="51">
        <v>798.84</v>
      </c>
      <c r="AN204" s="51">
        <v>864.85</v>
      </c>
      <c r="AO204" s="51">
        <v>872.35</v>
      </c>
      <c r="AP204" s="135">
        <v>864.29</v>
      </c>
      <c r="AQ204" s="51">
        <v>930.85</v>
      </c>
      <c r="AR204" s="51">
        <v>1006.15</v>
      </c>
      <c r="AS204" s="51">
        <v>1307.44</v>
      </c>
      <c r="AT204" s="51">
        <v>1290.96</v>
      </c>
      <c r="AU204" s="51">
        <v>1330.97</v>
      </c>
      <c r="AV204" s="51">
        <v>1238.92</v>
      </c>
      <c r="AW204" s="51">
        <v>919.58</v>
      </c>
      <c r="AX204" s="51">
        <v>851.17</v>
      </c>
      <c r="AY204" s="51">
        <v>599.58000000000004</v>
      </c>
      <c r="AZ204" s="51">
        <v>839.08</v>
      </c>
      <c r="BA204" s="51">
        <v>860.24</v>
      </c>
      <c r="BB204" s="51">
        <v>862.07</v>
      </c>
      <c r="BC204" s="51">
        <v>845.61</v>
      </c>
      <c r="BD204" s="51">
        <v>1121.01</v>
      </c>
      <c r="BE204" s="51">
        <v>1306.33</v>
      </c>
      <c r="BF204" s="51">
        <v>1324.45</v>
      </c>
      <c r="BG204" s="51">
        <v>1263.4100000000001</v>
      </c>
      <c r="BH204" s="51">
        <v>1099.33</v>
      </c>
      <c r="BI204" s="51">
        <v>838.92</v>
      </c>
      <c r="BJ204" s="51">
        <v>792.64</v>
      </c>
      <c r="BK204" s="51">
        <v>662.62</v>
      </c>
      <c r="BL204" s="51">
        <v>726.29</v>
      </c>
      <c r="BM204" s="51"/>
      <c r="BN204" s="9"/>
      <c r="BO204" s="62">
        <v>728.15</v>
      </c>
      <c r="BP204" s="62">
        <v>1436.65</v>
      </c>
      <c r="BQ204" s="62">
        <f t="shared" si="9"/>
        <v>1082.4000000000001</v>
      </c>
      <c r="BR204" s="64" t="str">
        <f t="shared" si="10"/>
        <v>NO</v>
      </c>
      <c r="BS204" s="9" t="e">
        <f t="shared" si="11"/>
        <v>#N/A</v>
      </c>
    </row>
    <row r="205" spans="1:71" x14ac:dyDescent="0.25">
      <c r="A205">
        <v>201</v>
      </c>
      <c r="B205" s="52" t="s">
        <v>1435</v>
      </c>
      <c r="C205" s="48" t="s">
        <v>1435</v>
      </c>
      <c r="D205" s="80">
        <v>1511.25</v>
      </c>
      <c r="E205" s="98" t="s">
        <v>2186</v>
      </c>
      <c r="F205" s="84" t="s">
        <v>17</v>
      </c>
      <c r="G205" s="84">
        <v>105515018</v>
      </c>
      <c r="H205" s="87">
        <v>4574166</v>
      </c>
      <c r="I205" s="196">
        <v>4574166</v>
      </c>
      <c r="J205" s="87">
        <v>6463153</v>
      </c>
      <c r="K205" s="47" t="s">
        <v>16</v>
      </c>
      <c r="L205" s="47" t="s">
        <v>1434</v>
      </c>
      <c r="M205" s="38"/>
      <c r="N205" s="38"/>
      <c r="O205" s="50">
        <v>1219.04</v>
      </c>
      <c r="P205" s="50">
        <v>1557.08</v>
      </c>
      <c r="Q205" s="50">
        <v>1374.43</v>
      </c>
      <c r="R205" s="50">
        <v>1332.31</v>
      </c>
      <c r="S205" s="50">
        <v>1277.44</v>
      </c>
      <c r="T205" s="50">
        <v>1649.5</v>
      </c>
      <c r="U205" s="50">
        <v>2034.34</v>
      </c>
      <c r="V205" s="51">
        <v>1927.74</v>
      </c>
      <c r="W205" s="51">
        <v>1998.39</v>
      </c>
      <c r="X205" s="51">
        <v>1994.12</v>
      </c>
      <c r="Y205" s="51">
        <v>1637.79</v>
      </c>
      <c r="Z205" s="51">
        <v>1485.23</v>
      </c>
      <c r="AA205" s="51">
        <v>2178.38</v>
      </c>
      <c r="AB205" s="51">
        <v>2203.5</v>
      </c>
      <c r="AC205" s="51">
        <v>1753.88</v>
      </c>
      <c r="AD205" s="51">
        <v>1551.6</v>
      </c>
      <c r="AE205" s="51">
        <v>1325.14</v>
      </c>
      <c r="AF205" s="51">
        <v>1511.25</v>
      </c>
      <c r="AG205" s="51">
        <v>1846.83</v>
      </c>
      <c r="AH205" s="51">
        <v>1194.0999999999999</v>
      </c>
      <c r="AI205" s="51">
        <v>1630.14</v>
      </c>
      <c r="AJ205" s="51">
        <v>1770.89</v>
      </c>
      <c r="AK205" s="51">
        <v>1254.23</v>
      </c>
      <c r="AL205" s="51">
        <v>955.94</v>
      </c>
      <c r="AM205" s="51">
        <v>452.97</v>
      </c>
      <c r="AN205" s="51">
        <v>1299.56</v>
      </c>
      <c r="AO205" s="51">
        <v>1060.9000000000001</v>
      </c>
      <c r="AP205" s="135">
        <v>1229.17</v>
      </c>
      <c r="AQ205" s="51">
        <v>1258.5999999999999</v>
      </c>
      <c r="AR205" s="51">
        <v>1623.18</v>
      </c>
      <c r="AS205" s="51">
        <v>1738.46</v>
      </c>
      <c r="AT205" s="51">
        <v>1654.19</v>
      </c>
      <c r="AU205" s="51">
        <v>1866.58</v>
      </c>
      <c r="AV205" s="51">
        <v>1521.82</v>
      </c>
      <c r="AW205" s="51">
        <v>910.16</v>
      </c>
      <c r="AX205" s="51">
        <v>1154.5</v>
      </c>
      <c r="AY205" s="51">
        <v>899.54</v>
      </c>
      <c r="AZ205" s="51">
        <v>1178.25</v>
      </c>
      <c r="BA205" s="51">
        <v>1001.46</v>
      </c>
      <c r="BB205" s="51">
        <v>944.57</v>
      </c>
      <c r="BC205" s="51">
        <v>1016.54</v>
      </c>
      <c r="BD205" s="51">
        <v>1318.79</v>
      </c>
      <c r="BE205" s="51">
        <v>1809.07</v>
      </c>
      <c r="BF205" s="51">
        <v>1781.27</v>
      </c>
      <c r="BG205" s="51">
        <v>1659.97</v>
      </c>
      <c r="BH205" s="51">
        <v>1407.96</v>
      </c>
      <c r="BI205" s="51">
        <v>884.18</v>
      </c>
      <c r="BJ205" s="51">
        <v>747.71</v>
      </c>
      <c r="BK205" s="51">
        <v>840.75</v>
      </c>
      <c r="BL205" s="51">
        <v>1037.53</v>
      </c>
      <c r="BM205" s="51"/>
      <c r="BN205" s="9"/>
      <c r="BO205" s="62">
        <v>722.61</v>
      </c>
      <c r="BP205" s="62">
        <v>2203.5</v>
      </c>
      <c r="BQ205" s="62">
        <f t="shared" si="9"/>
        <v>1463.0550000000001</v>
      </c>
      <c r="BR205" s="64" t="str">
        <f t="shared" si="10"/>
        <v>YES</v>
      </c>
      <c r="BS205" s="9" t="e">
        <f t="shared" si="11"/>
        <v>#N/A</v>
      </c>
    </row>
    <row r="206" spans="1:71" x14ac:dyDescent="0.25">
      <c r="A206">
        <v>202</v>
      </c>
      <c r="B206" s="52" t="s">
        <v>1433</v>
      </c>
      <c r="C206" s="48" t="s">
        <v>1433</v>
      </c>
      <c r="D206" s="80">
        <v>271.39</v>
      </c>
      <c r="E206" s="98" t="s">
        <v>2186</v>
      </c>
      <c r="F206" s="84" t="s">
        <v>17</v>
      </c>
      <c r="G206" s="84">
        <v>105515018</v>
      </c>
      <c r="H206" s="87">
        <v>4327726</v>
      </c>
      <c r="I206" s="196">
        <v>4327726</v>
      </c>
      <c r="J206" s="87">
        <v>6348025</v>
      </c>
      <c r="K206" s="47" t="s">
        <v>16</v>
      </c>
      <c r="L206" s="47" t="s">
        <v>1432</v>
      </c>
      <c r="M206" s="38"/>
      <c r="N206" s="38"/>
      <c r="O206" s="50">
        <v>543.22</v>
      </c>
      <c r="P206" s="50">
        <v>766.4</v>
      </c>
      <c r="Q206" s="50">
        <v>680.84</v>
      </c>
      <c r="R206" s="50">
        <v>532.52</v>
      </c>
      <c r="S206" s="50">
        <v>288.27999999999997</v>
      </c>
      <c r="T206" s="50">
        <v>200.11</v>
      </c>
      <c r="U206" s="50">
        <v>178.9</v>
      </c>
      <c r="V206" s="51">
        <v>149.79</v>
      </c>
      <c r="W206" s="51">
        <v>180.17</v>
      </c>
      <c r="X206" s="51">
        <v>145.41</v>
      </c>
      <c r="Y206" s="51">
        <v>185.38</v>
      </c>
      <c r="Z206" s="51">
        <v>260.54000000000002</v>
      </c>
      <c r="AA206" s="51">
        <v>447.32</v>
      </c>
      <c r="AB206" s="51">
        <v>554.08000000000004</v>
      </c>
      <c r="AC206" s="51">
        <v>498.55</v>
      </c>
      <c r="AD206" s="51">
        <v>557.48</v>
      </c>
      <c r="AE206" s="51">
        <v>272.27</v>
      </c>
      <c r="AF206" s="51">
        <v>271.39</v>
      </c>
      <c r="AG206" s="51">
        <v>233.34</v>
      </c>
      <c r="AH206" s="51">
        <v>154.29</v>
      </c>
      <c r="AI206" s="51">
        <v>289.67</v>
      </c>
      <c r="AJ206" s="51">
        <v>258.33</v>
      </c>
      <c r="AK206" s="51">
        <v>355.68</v>
      </c>
      <c r="AL206" s="51">
        <v>357.02</v>
      </c>
      <c r="AM206" s="51">
        <v>551.53</v>
      </c>
      <c r="AN206" s="51">
        <v>553.47</v>
      </c>
      <c r="AO206" s="51">
        <v>241.62</v>
      </c>
      <c r="AP206" s="135">
        <v>285.76</v>
      </c>
      <c r="AQ206" s="51">
        <v>537.37</v>
      </c>
      <c r="AR206" s="51">
        <v>637.86</v>
      </c>
      <c r="AS206" s="51">
        <v>461.2</v>
      </c>
      <c r="AT206" s="51">
        <v>395.49</v>
      </c>
      <c r="AU206" s="51">
        <v>494.17</v>
      </c>
      <c r="AV206" s="51">
        <v>339.52</v>
      </c>
      <c r="AW206" s="51">
        <v>239.68</v>
      </c>
      <c r="AX206" s="51">
        <v>354.7</v>
      </c>
      <c r="AY206" s="51">
        <v>240.75</v>
      </c>
      <c r="AZ206" s="51">
        <v>390.8</v>
      </c>
      <c r="BA206" s="51">
        <v>322.73</v>
      </c>
      <c r="BB206" s="51">
        <v>256.75</v>
      </c>
      <c r="BC206" s="51">
        <v>232.75</v>
      </c>
      <c r="BD206" s="51">
        <v>172.75</v>
      </c>
      <c r="BE206" s="51">
        <v>185.44</v>
      </c>
      <c r="BF206" s="51">
        <v>157.08000000000001</v>
      </c>
      <c r="BG206" s="51">
        <v>144.43</v>
      </c>
      <c r="BH206" s="51">
        <v>160.75</v>
      </c>
      <c r="BI206" s="51">
        <v>184.75</v>
      </c>
      <c r="BJ206" s="51">
        <v>438.9</v>
      </c>
      <c r="BK206" s="51">
        <v>413.9</v>
      </c>
      <c r="BL206" s="51">
        <v>440.63</v>
      </c>
      <c r="BM206" s="51"/>
      <c r="BN206" s="9"/>
      <c r="BO206" s="62">
        <v>125.72</v>
      </c>
      <c r="BP206" s="62">
        <v>989.56</v>
      </c>
      <c r="BQ206" s="62">
        <f t="shared" si="9"/>
        <v>557.64</v>
      </c>
      <c r="BR206" s="64" t="str">
        <f t="shared" si="10"/>
        <v>YES</v>
      </c>
      <c r="BS206" s="9" t="e">
        <f t="shared" si="11"/>
        <v>#N/A</v>
      </c>
    </row>
    <row r="207" spans="1:71" x14ac:dyDescent="0.25">
      <c r="A207">
        <v>203</v>
      </c>
      <c r="B207" s="52" t="s">
        <v>1431</v>
      </c>
      <c r="C207" s="48" t="s">
        <v>1431</v>
      </c>
      <c r="D207" s="80">
        <v>270.23</v>
      </c>
      <c r="E207" s="98" t="s">
        <v>2186</v>
      </c>
      <c r="F207" s="84" t="s">
        <v>17</v>
      </c>
      <c r="G207" s="84">
        <v>105515018</v>
      </c>
      <c r="H207" s="87">
        <v>4327728</v>
      </c>
      <c r="I207" s="196">
        <v>4327728</v>
      </c>
      <c r="J207" s="87">
        <v>6348030</v>
      </c>
      <c r="K207" s="47" t="s">
        <v>16</v>
      </c>
      <c r="L207" s="47" t="s">
        <v>1430</v>
      </c>
      <c r="M207" s="38"/>
      <c r="N207" s="38"/>
      <c r="O207" s="50">
        <v>433.31</v>
      </c>
      <c r="P207" s="50">
        <v>677.24</v>
      </c>
      <c r="Q207" s="50">
        <v>652.44000000000005</v>
      </c>
      <c r="R207" s="50">
        <v>422.04</v>
      </c>
      <c r="S207" s="50">
        <v>270.58</v>
      </c>
      <c r="T207" s="50">
        <v>210.85</v>
      </c>
      <c r="U207" s="50">
        <v>234.33</v>
      </c>
      <c r="V207" s="51">
        <v>156.84</v>
      </c>
      <c r="W207" s="51">
        <v>349.71</v>
      </c>
      <c r="X207" s="51">
        <v>393.53</v>
      </c>
      <c r="Y207" s="51">
        <v>383.35</v>
      </c>
      <c r="Z207" s="51">
        <v>310.16000000000003</v>
      </c>
      <c r="AA207" s="51">
        <v>503.43</v>
      </c>
      <c r="AB207" s="51">
        <v>681.11</v>
      </c>
      <c r="AC207" s="51">
        <v>394.85</v>
      </c>
      <c r="AD207" s="51">
        <v>426.18</v>
      </c>
      <c r="AE207" s="51">
        <v>199.87</v>
      </c>
      <c r="AF207" s="51">
        <v>270.23</v>
      </c>
      <c r="AG207" s="51">
        <v>310.33</v>
      </c>
      <c r="AH207" s="51">
        <v>247.74</v>
      </c>
      <c r="AI207" s="51">
        <v>398.44</v>
      </c>
      <c r="AJ207" s="51">
        <v>426.96</v>
      </c>
      <c r="AK207" s="51">
        <v>253.05</v>
      </c>
      <c r="AL207" s="51">
        <v>222.61</v>
      </c>
      <c r="AM207" s="51">
        <v>450.22</v>
      </c>
      <c r="AN207" s="51">
        <v>442.63</v>
      </c>
      <c r="AO207" s="51">
        <v>394.02</v>
      </c>
      <c r="AP207" s="135">
        <v>271.08999999999997</v>
      </c>
      <c r="AQ207" s="51">
        <v>204.42</v>
      </c>
      <c r="AR207" s="51">
        <v>232.19</v>
      </c>
      <c r="AS207" s="51">
        <v>173.28</v>
      </c>
      <c r="AT207" s="51">
        <v>93.91</v>
      </c>
      <c r="AU207" s="51">
        <v>104.35</v>
      </c>
      <c r="AV207" s="51">
        <v>69.94</v>
      </c>
      <c r="AW207" s="51">
        <v>124.75</v>
      </c>
      <c r="AX207" s="51">
        <v>124.75</v>
      </c>
      <c r="AY207" s="51">
        <v>124.75</v>
      </c>
      <c r="AZ207" s="51">
        <v>206.67</v>
      </c>
      <c r="BA207" s="51">
        <v>393.95</v>
      </c>
      <c r="BB207" s="51">
        <v>208.2</v>
      </c>
      <c r="BC207" s="51">
        <v>187.34</v>
      </c>
      <c r="BD207" s="51">
        <v>242.37</v>
      </c>
      <c r="BE207" s="51">
        <v>300.08999999999997</v>
      </c>
      <c r="BF207" s="51">
        <v>292.72000000000003</v>
      </c>
      <c r="BG207" s="51">
        <v>288.75</v>
      </c>
      <c r="BH207" s="51">
        <v>214.85</v>
      </c>
      <c r="BI207" s="51">
        <v>216.75</v>
      </c>
      <c r="BJ207" s="51">
        <v>446.37</v>
      </c>
      <c r="BK207" s="51">
        <v>372.72</v>
      </c>
      <c r="BL207" s="51">
        <v>262.58999999999997</v>
      </c>
      <c r="BM207" s="51"/>
      <c r="BN207" s="9"/>
      <c r="BO207" s="62">
        <v>156.84</v>
      </c>
      <c r="BP207" s="62">
        <v>1089.07</v>
      </c>
      <c r="BQ207" s="62">
        <f t="shared" si="9"/>
        <v>622.95499999999993</v>
      </c>
      <c r="BR207" s="64" t="str">
        <f t="shared" si="10"/>
        <v>YES</v>
      </c>
      <c r="BS207" s="9" t="e">
        <f t="shared" si="11"/>
        <v>#N/A</v>
      </c>
    </row>
    <row r="208" spans="1:71" x14ac:dyDescent="0.25">
      <c r="A208">
        <v>204</v>
      </c>
      <c r="B208" s="52" t="s">
        <v>1429</v>
      </c>
      <c r="C208" s="48" t="s">
        <v>1429</v>
      </c>
      <c r="D208" s="80">
        <v>224.75</v>
      </c>
      <c r="E208" s="98" t="s">
        <v>2186</v>
      </c>
      <c r="F208" s="84" t="s">
        <v>17</v>
      </c>
      <c r="G208" s="84">
        <v>105515018</v>
      </c>
      <c r="H208" s="87">
        <v>4336813</v>
      </c>
      <c r="I208" s="196">
        <v>4336813</v>
      </c>
      <c r="J208" s="87">
        <v>4336813</v>
      </c>
      <c r="K208" s="47" t="s">
        <v>16</v>
      </c>
      <c r="L208" s="47" t="s">
        <v>1428</v>
      </c>
      <c r="M208" s="38"/>
      <c r="N208" s="38"/>
      <c r="O208" s="50">
        <v>522.66</v>
      </c>
      <c r="P208" s="50">
        <v>667.54</v>
      </c>
      <c r="Q208" s="50">
        <v>536.54999999999995</v>
      </c>
      <c r="R208" s="50">
        <v>567.30999999999995</v>
      </c>
      <c r="S208" s="50">
        <v>215.16</v>
      </c>
      <c r="T208" s="50">
        <v>170.55</v>
      </c>
      <c r="U208" s="50">
        <v>161.37</v>
      </c>
      <c r="V208" s="51">
        <v>135.02000000000001</v>
      </c>
      <c r="W208" s="51">
        <v>162.29</v>
      </c>
      <c r="X208" s="51">
        <v>99.98</v>
      </c>
      <c r="Y208" s="51">
        <v>131.16</v>
      </c>
      <c r="Z208" s="51">
        <v>175.4</v>
      </c>
      <c r="AA208" s="51">
        <v>264.3</v>
      </c>
      <c r="AB208" s="51">
        <v>569.91</v>
      </c>
      <c r="AC208" s="51">
        <v>379.14</v>
      </c>
      <c r="AD208" s="51">
        <v>242.28</v>
      </c>
      <c r="AE208" s="51">
        <v>192.75</v>
      </c>
      <c r="AF208" s="51">
        <v>224.75</v>
      </c>
      <c r="AG208" s="51">
        <v>205.11</v>
      </c>
      <c r="AH208" s="51">
        <v>216.22</v>
      </c>
      <c r="AI208" s="51">
        <v>284.67</v>
      </c>
      <c r="AJ208" s="51">
        <v>300.76</v>
      </c>
      <c r="AK208" s="51">
        <v>190.8</v>
      </c>
      <c r="AL208" s="51">
        <v>188.75</v>
      </c>
      <c r="AM208" s="51">
        <v>188.75</v>
      </c>
      <c r="AN208" s="51">
        <v>308.43</v>
      </c>
      <c r="AO208" s="51">
        <v>342.13</v>
      </c>
      <c r="AP208" s="135">
        <v>209.88</v>
      </c>
      <c r="AQ208" s="51">
        <v>191.01</v>
      </c>
      <c r="AR208" s="51">
        <v>242.34</v>
      </c>
      <c r="AS208" s="51">
        <v>328.34</v>
      </c>
      <c r="AT208" s="51">
        <v>267.74</v>
      </c>
      <c r="AU208" s="51">
        <v>360.49</v>
      </c>
      <c r="AV208" s="51">
        <v>279.19</v>
      </c>
      <c r="AW208" s="51">
        <v>204.83</v>
      </c>
      <c r="AX208" s="51">
        <v>266.18</v>
      </c>
      <c r="AY208" s="51">
        <v>192.75</v>
      </c>
      <c r="AZ208" s="51">
        <v>360.37</v>
      </c>
      <c r="BA208" s="51">
        <v>220.75</v>
      </c>
      <c r="BB208" s="51">
        <v>216.75</v>
      </c>
      <c r="BC208" s="51">
        <v>192.75</v>
      </c>
      <c r="BD208" s="51">
        <v>204.42</v>
      </c>
      <c r="BE208" s="51">
        <v>415.35</v>
      </c>
      <c r="BF208" s="51">
        <v>295.89999999999998</v>
      </c>
      <c r="BG208" s="51">
        <v>154.47999999999999</v>
      </c>
      <c r="BH208" s="51">
        <v>180.75</v>
      </c>
      <c r="BI208" s="51">
        <v>158.19999999999999</v>
      </c>
      <c r="BJ208" s="51">
        <v>331.16</v>
      </c>
      <c r="BK208" s="51">
        <v>200.75</v>
      </c>
      <c r="BL208" s="51">
        <v>184.75</v>
      </c>
      <c r="BM208" s="51"/>
      <c r="BN208" s="9"/>
      <c r="BO208" s="62">
        <v>99.98</v>
      </c>
      <c r="BP208" s="62">
        <v>1019.24</v>
      </c>
      <c r="BQ208" s="62">
        <f t="shared" si="9"/>
        <v>559.61</v>
      </c>
      <c r="BR208" s="64" t="str">
        <f t="shared" si="10"/>
        <v>YES</v>
      </c>
      <c r="BS208" s="9" t="e">
        <f t="shared" si="11"/>
        <v>#N/A</v>
      </c>
    </row>
    <row r="209" spans="1:71" x14ac:dyDescent="0.25">
      <c r="A209">
        <v>205</v>
      </c>
      <c r="B209" s="52" t="s">
        <v>1427</v>
      </c>
      <c r="C209" s="48" t="s">
        <v>1427</v>
      </c>
      <c r="D209" s="80">
        <v>1467.16</v>
      </c>
      <c r="E209" s="98" t="s">
        <v>2186</v>
      </c>
      <c r="F209" s="84" t="s">
        <v>17</v>
      </c>
      <c r="G209" s="84">
        <v>105515018</v>
      </c>
      <c r="H209" s="87">
        <v>4574164</v>
      </c>
      <c r="I209" s="196">
        <v>4574164</v>
      </c>
      <c r="J209" s="87">
        <v>6463150</v>
      </c>
      <c r="K209" s="47" t="s">
        <v>16</v>
      </c>
      <c r="L209" s="47" t="s">
        <v>1426</v>
      </c>
      <c r="M209" s="38"/>
      <c r="N209" s="38"/>
      <c r="O209" s="50">
        <v>1831.15</v>
      </c>
      <c r="P209" s="50">
        <v>3753.52</v>
      </c>
      <c r="Q209" s="50">
        <v>1742.15</v>
      </c>
      <c r="R209" s="50">
        <v>798.84</v>
      </c>
      <c r="S209" s="50">
        <v>1652.61</v>
      </c>
      <c r="T209" s="50">
        <v>1275.43</v>
      </c>
      <c r="U209" s="50">
        <v>2452.6</v>
      </c>
      <c r="V209" s="51">
        <v>1342.01</v>
      </c>
      <c r="W209" s="51">
        <v>3314.52</v>
      </c>
      <c r="X209" s="51">
        <v>1895.36</v>
      </c>
      <c r="Y209" s="51">
        <v>2709.61</v>
      </c>
      <c r="Z209" s="51">
        <v>1382.28</v>
      </c>
      <c r="AA209" s="51">
        <v>1693.48</v>
      </c>
      <c r="AB209" s="51">
        <v>1662.63</v>
      </c>
      <c r="AC209" s="51">
        <v>556.75</v>
      </c>
      <c r="AD209" s="51">
        <v>750.04</v>
      </c>
      <c r="AE209" s="51">
        <v>1218.03</v>
      </c>
      <c r="AF209" s="51">
        <v>1467.16</v>
      </c>
      <c r="AG209" s="51">
        <v>1077.99</v>
      </c>
      <c r="AH209" s="51">
        <v>967.66</v>
      </c>
      <c r="AI209" s="51">
        <v>1658.05</v>
      </c>
      <c r="AJ209" s="51">
        <v>1844.72</v>
      </c>
      <c r="AK209" s="51">
        <v>1120</v>
      </c>
      <c r="AL209" s="51">
        <v>989.84</v>
      </c>
      <c r="AM209" s="51">
        <v>720.75</v>
      </c>
      <c r="AN209" s="51">
        <v>568.75</v>
      </c>
      <c r="AO209" s="51">
        <v>444.75</v>
      </c>
      <c r="AP209" s="135">
        <v>536.54999999999995</v>
      </c>
      <c r="AQ209" s="51">
        <v>771.45</v>
      </c>
      <c r="AR209" s="51">
        <v>1203.47</v>
      </c>
      <c r="AS209" s="51">
        <v>2040.07</v>
      </c>
      <c r="AT209" s="51">
        <v>2649.52</v>
      </c>
      <c r="AU209" s="51">
        <v>2163.29</v>
      </c>
      <c r="AV209" s="51">
        <v>1578.47</v>
      </c>
      <c r="AW209" s="51">
        <v>1405.5</v>
      </c>
      <c r="AX209" s="51">
        <v>679.24</v>
      </c>
      <c r="AY209" s="51">
        <v>972.25</v>
      </c>
      <c r="AZ209" s="51">
        <v>1207.8399999999999</v>
      </c>
      <c r="BA209" s="51">
        <v>524.75</v>
      </c>
      <c r="BB209" s="51">
        <v>626.02</v>
      </c>
      <c r="BC209" s="51">
        <v>692.5</v>
      </c>
      <c r="BD209" s="51">
        <v>1660.15</v>
      </c>
      <c r="BE209" s="51">
        <v>2368.4899999999998</v>
      </c>
      <c r="BF209" s="51">
        <v>2548.91</v>
      </c>
      <c r="BG209" s="51">
        <v>2644.54</v>
      </c>
      <c r="BH209" s="51">
        <v>2529.4899999999998</v>
      </c>
      <c r="BI209" s="51">
        <v>1120.98</v>
      </c>
      <c r="BJ209" s="51">
        <v>691.41</v>
      </c>
      <c r="BK209" s="51">
        <v>803.04</v>
      </c>
      <c r="BL209" s="51"/>
      <c r="BM209" s="51"/>
      <c r="BN209" s="9"/>
      <c r="BO209" s="62">
        <v>686.47</v>
      </c>
      <c r="BP209" s="62">
        <v>4663.45</v>
      </c>
      <c r="BQ209" s="62">
        <f t="shared" si="9"/>
        <v>2674.96</v>
      </c>
      <c r="BR209" s="64" t="str">
        <f t="shared" si="10"/>
        <v>YES</v>
      </c>
      <c r="BS209" s="9" t="e">
        <f t="shared" si="11"/>
        <v>#N/A</v>
      </c>
    </row>
    <row r="210" spans="1:71" x14ac:dyDescent="0.25">
      <c r="A210">
        <v>206</v>
      </c>
      <c r="B210" s="52" t="s">
        <v>1425</v>
      </c>
      <c r="C210" s="48" t="s">
        <v>1425</v>
      </c>
      <c r="D210" s="80">
        <v>44.2</v>
      </c>
      <c r="E210" s="98" t="s">
        <v>2186</v>
      </c>
      <c r="F210" s="84" t="s">
        <v>17</v>
      </c>
      <c r="G210" s="84">
        <v>105515018</v>
      </c>
      <c r="H210" s="87">
        <v>4327261</v>
      </c>
      <c r="I210" s="196">
        <v>4327261</v>
      </c>
      <c r="J210" s="87">
        <v>6348012</v>
      </c>
      <c r="K210" s="47" t="s">
        <v>16</v>
      </c>
      <c r="L210" s="47" t="s">
        <v>1424</v>
      </c>
      <c r="M210" s="38"/>
      <c r="N210" s="38"/>
      <c r="O210" s="50">
        <v>25.11</v>
      </c>
      <c r="P210" s="50">
        <v>26.5</v>
      </c>
      <c r="Q210" s="50">
        <v>44.1</v>
      </c>
      <c r="R210" s="50">
        <v>24.68</v>
      </c>
      <c r="S210" s="50">
        <v>25.46</v>
      </c>
      <c r="T210" s="50">
        <v>30.29</v>
      </c>
      <c r="U210" s="50">
        <v>45.63</v>
      </c>
      <c r="V210" s="51">
        <v>23.28</v>
      </c>
      <c r="W210" s="51">
        <v>26.76</v>
      </c>
      <c r="X210" s="51">
        <v>24.64</v>
      </c>
      <c r="Y210" s="51">
        <v>23.87</v>
      </c>
      <c r="Z210" s="51">
        <v>21.48</v>
      </c>
      <c r="AA210" s="51">
        <v>24.41</v>
      </c>
      <c r="AB210" s="51">
        <v>54.57</v>
      </c>
      <c r="AC210" s="51">
        <v>27.18</v>
      </c>
      <c r="AD210" s="51">
        <v>50.08</v>
      </c>
      <c r="AE210" s="51">
        <v>38.6</v>
      </c>
      <c r="AF210" s="51">
        <v>44.2</v>
      </c>
      <c r="AG210" s="51">
        <v>25.64</v>
      </c>
      <c r="AH210" s="51">
        <v>17.25</v>
      </c>
      <c r="AI210" s="51">
        <v>30.47</v>
      </c>
      <c r="AJ210" s="51">
        <v>30.94</v>
      </c>
      <c r="AK210" s="51">
        <v>29.19</v>
      </c>
      <c r="AL210" s="51">
        <v>26.21</v>
      </c>
      <c r="AM210" s="51">
        <v>26.39</v>
      </c>
      <c r="AN210" s="51">
        <v>25.71</v>
      </c>
      <c r="AO210" s="51">
        <v>22.67</v>
      </c>
      <c r="AP210" s="135">
        <v>33.520000000000003</v>
      </c>
      <c r="AQ210" s="51">
        <v>26.04</v>
      </c>
      <c r="AR210" s="51">
        <v>58.32</v>
      </c>
      <c r="AS210" s="51">
        <v>136.04</v>
      </c>
      <c r="AT210" s="51">
        <v>89.61</v>
      </c>
      <c r="AU210" s="51">
        <v>133.30000000000001</v>
      </c>
      <c r="AV210" s="51">
        <v>82.09</v>
      </c>
      <c r="AW210" s="51">
        <v>9.65</v>
      </c>
      <c r="AX210" s="51">
        <v>9.81</v>
      </c>
      <c r="AY210" s="51">
        <v>9.58</v>
      </c>
      <c r="AZ210" s="51">
        <v>9.8000000000000007</v>
      </c>
      <c r="BA210" s="51">
        <v>9.69</v>
      </c>
      <c r="BB210" s="51">
        <v>9.6999999999999993</v>
      </c>
      <c r="BC210" s="51">
        <v>9.6999999999999993</v>
      </c>
      <c r="BD210" s="51">
        <v>9.8699999999999992</v>
      </c>
      <c r="BE210" s="51">
        <v>9.7799999999999994</v>
      </c>
      <c r="BF210" s="51">
        <v>9.73</v>
      </c>
      <c r="BG210" s="51">
        <v>9.65</v>
      </c>
      <c r="BH210" s="51">
        <v>9.6999999999999993</v>
      </c>
      <c r="BI210" s="51">
        <v>9.65</v>
      </c>
      <c r="BJ210" s="51">
        <v>9.83</v>
      </c>
      <c r="BK210" s="51">
        <v>9.6</v>
      </c>
      <c r="BL210" s="51">
        <v>9.7899999999999991</v>
      </c>
      <c r="BM210" s="51"/>
      <c r="BN210" s="9"/>
      <c r="BO210" s="62">
        <v>8.25</v>
      </c>
      <c r="BP210" s="62">
        <v>148.36000000000001</v>
      </c>
      <c r="BQ210" s="62">
        <f t="shared" si="9"/>
        <v>78.305000000000007</v>
      </c>
      <c r="BR210" s="64" t="str">
        <f t="shared" si="10"/>
        <v>YES</v>
      </c>
      <c r="BS210" s="9" t="e">
        <f t="shared" si="11"/>
        <v>#N/A</v>
      </c>
    </row>
    <row r="211" spans="1:71" x14ac:dyDescent="0.25">
      <c r="A211">
        <v>207</v>
      </c>
      <c r="B211" s="52" t="s">
        <v>1423</v>
      </c>
      <c r="C211" s="48" t="s">
        <v>1423</v>
      </c>
      <c r="D211" s="80">
        <v>8.75</v>
      </c>
      <c r="E211" s="98" t="s">
        <v>2186</v>
      </c>
      <c r="F211" s="84" t="s">
        <v>17</v>
      </c>
      <c r="G211" s="84">
        <v>105515018</v>
      </c>
      <c r="H211" s="87">
        <v>4327372</v>
      </c>
      <c r="I211" s="196">
        <v>4327372</v>
      </c>
      <c r="J211" s="87">
        <v>6348017</v>
      </c>
      <c r="K211" s="47" t="s">
        <v>16</v>
      </c>
      <c r="L211" s="47" t="s">
        <v>1422</v>
      </c>
      <c r="M211" s="38"/>
      <c r="N211" s="38"/>
      <c r="O211" s="50">
        <v>9.91</v>
      </c>
      <c r="P211" s="50">
        <v>9.6300000000000008</v>
      </c>
      <c r="Q211" s="50">
        <v>9.59</v>
      </c>
      <c r="R211" s="50">
        <v>9.59</v>
      </c>
      <c r="S211" s="50">
        <v>9.43</v>
      </c>
      <c r="T211" s="50">
        <v>8.75</v>
      </c>
      <c r="U211" s="50">
        <v>9.75</v>
      </c>
      <c r="V211" s="51">
        <v>8.75</v>
      </c>
      <c r="W211" s="51">
        <v>8.75</v>
      </c>
      <c r="X211" s="51">
        <v>8.75</v>
      </c>
      <c r="Y211" s="51">
        <v>8.75</v>
      </c>
      <c r="Z211" s="51">
        <v>8.75</v>
      </c>
      <c r="AA211" s="51">
        <v>8.75</v>
      </c>
      <c r="AB211" s="51">
        <v>8.75</v>
      </c>
      <c r="AC211" s="51">
        <v>8.75</v>
      </c>
      <c r="AD211" s="51">
        <v>8.75</v>
      </c>
      <c r="AE211" s="51">
        <v>8.75</v>
      </c>
      <c r="AF211" s="51">
        <v>8.75</v>
      </c>
      <c r="AG211" s="51">
        <v>8.75</v>
      </c>
      <c r="AH211" s="51">
        <v>8.75</v>
      </c>
      <c r="AI211" s="51">
        <v>8.75</v>
      </c>
      <c r="AJ211" s="51">
        <v>8.75</v>
      </c>
      <c r="AK211" s="51">
        <v>8.75</v>
      </c>
      <c r="AL211" s="51">
        <v>8.75</v>
      </c>
      <c r="AM211" s="51">
        <v>8.75</v>
      </c>
      <c r="AN211" s="51">
        <v>8.75</v>
      </c>
      <c r="AO211" s="51">
        <v>8.75</v>
      </c>
      <c r="AP211" s="135">
        <v>8.75</v>
      </c>
      <c r="AQ211" s="51">
        <v>8.75</v>
      </c>
      <c r="AR211" s="51">
        <v>8.75</v>
      </c>
      <c r="AS211" s="51">
        <v>8.75</v>
      </c>
      <c r="AT211" s="51">
        <v>8.75</v>
      </c>
      <c r="AU211" s="51">
        <v>8.75</v>
      </c>
      <c r="AV211" s="51">
        <v>8.75</v>
      </c>
      <c r="AW211" s="51">
        <v>8.75</v>
      </c>
      <c r="AX211" s="51">
        <v>8.75</v>
      </c>
      <c r="AY211" s="51">
        <v>8.75</v>
      </c>
      <c r="AZ211" s="51">
        <v>8.75</v>
      </c>
      <c r="BA211" s="51">
        <v>8.75</v>
      </c>
      <c r="BB211" s="51">
        <v>8.75</v>
      </c>
      <c r="BC211" s="51">
        <v>8.75</v>
      </c>
      <c r="BD211" s="51">
        <v>8.75</v>
      </c>
      <c r="BE211" s="51">
        <v>8.75</v>
      </c>
      <c r="BF211" s="51">
        <v>8.75</v>
      </c>
      <c r="BG211" s="51">
        <v>8.75</v>
      </c>
      <c r="BH211" s="51">
        <v>8.75</v>
      </c>
      <c r="BI211" s="51">
        <v>8.75</v>
      </c>
      <c r="BJ211" s="51">
        <v>8.75</v>
      </c>
      <c r="BK211" s="51">
        <v>8.75</v>
      </c>
      <c r="BL211" s="51">
        <v>8.75</v>
      </c>
      <c r="BM211" s="51"/>
      <c r="BN211" s="9"/>
      <c r="BO211" s="62">
        <v>8.25</v>
      </c>
      <c r="BP211" s="62">
        <v>10.49</v>
      </c>
      <c r="BQ211" s="62">
        <f t="shared" si="9"/>
        <v>9.370000000000001</v>
      </c>
      <c r="BR211" s="64" t="str">
        <f t="shared" si="10"/>
        <v>YES</v>
      </c>
      <c r="BS211" s="9" t="e">
        <f t="shared" si="11"/>
        <v>#N/A</v>
      </c>
    </row>
    <row r="212" spans="1:71" x14ac:dyDescent="0.25">
      <c r="A212">
        <v>208</v>
      </c>
      <c r="B212" s="52" t="s">
        <v>1421</v>
      </c>
      <c r="C212" s="48" t="s">
        <v>1421</v>
      </c>
      <c r="D212" s="80">
        <v>53.98</v>
      </c>
      <c r="E212" s="98" t="s">
        <v>2186</v>
      </c>
      <c r="F212" s="84" t="s">
        <v>17</v>
      </c>
      <c r="G212" s="84">
        <v>105515018</v>
      </c>
      <c r="H212" s="87">
        <v>4337297</v>
      </c>
      <c r="I212" s="196">
        <v>4337297</v>
      </c>
      <c r="J212" s="87">
        <v>6348052</v>
      </c>
      <c r="K212" s="47" t="s">
        <v>16</v>
      </c>
      <c r="L212" s="47" t="s">
        <v>1420</v>
      </c>
      <c r="M212" s="38"/>
      <c r="N212" s="38"/>
      <c r="O212" s="50">
        <v>167.51</v>
      </c>
      <c r="P212" s="50">
        <v>127.75</v>
      </c>
      <c r="Q212" s="50">
        <v>75.98</v>
      </c>
      <c r="R212" s="50">
        <v>32.75</v>
      </c>
      <c r="S212" s="50">
        <v>25.56</v>
      </c>
      <c r="T212" s="50">
        <v>24.75</v>
      </c>
      <c r="U212" s="50">
        <v>28.33</v>
      </c>
      <c r="V212" s="51">
        <v>28.75</v>
      </c>
      <c r="W212" s="51">
        <v>35.090000000000003</v>
      </c>
      <c r="X212" s="51">
        <v>44.1</v>
      </c>
      <c r="Y212" s="51">
        <v>24.75</v>
      </c>
      <c r="Z212" s="51">
        <v>20.75</v>
      </c>
      <c r="AA212" s="51">
        <v>32.75</v>
      </c>
      <c r="AB212" s="51">
        <v>138</v>
      </c>
      <c r="AC212" s="51">
        <v>32.75</v>
      </c>
      <c r="AD212" s="51">
        <v>32.75</v>
      </c>
      <c r="AE212" s="51">
        <v>28.75</v>
      </c>
      <c r="AF212" s="51">
        <v>53.98</v>
      </c>
      <c r="AG212" s="51">
        <v>28.41</v>
      </c>
      <c r="AH212" s="51">
        <v>52.76</v>
      </c>
      <c r="AI212" s="51">
        <v>32.11</v>
      </c>
      <c r="AJ212" s="51">
        <v>41.65</v>
      </c>
      <c r="AK212" s="51">
        <v>27.13</v>
      </c>
      <c r="AL212" s="51">
        <v>34.74</v>
      </c>
      <c r="AM212" s="51">
        <v>42.02</v>
      </c>
      <c r="AN212" s="51">
        <v>46.29</v>
      </c>
      <c r="AO212" s="51">
        <v>28.75</v>
      </c>
      <c r="AP212" s="135">
        <v>28.75</v>
      </c>
      <c r="AQ212" s="51">
        <v>24.75</v>
      </c>
      <c r="AR212" s="51">
        <v>25.71</v>
      </c>
      <c r="AS212" s="51">
        <v>170.12</v>
      </c>
      <c r="AT212" s="51">
        <v>51.34</v>
      </c>
      <c r="AU212" s="51">
        <v>32.72</v>
      </c>
      <c r="AV212" s="51">
        <v>32.42</v>
      </c>
      <c r="AW212" s="51">
        <v>16.75</v>
      </c>
      <c r="AX212" s="51">
        <v>45.72</v>
      </c>
      <c r="AY212" s="51">
        <v>28.75</v>
      </c>
      <c r="AZ212" s="51">
        <v>24.75</v>
      </c>
      <c r="BA212" s="51">
        <v>32.75</v>
      </c>
      <c r="BB212" s="51">
        <v>20.75</v>
      </c>
      <c r="BC212" s="51">
        <v>29.26</v>
      </c>
      <c r="BD212" s="51">
        <v>24.75</v>
      </c>
      <c r="BE212" s="51">
        <v>34.96</v>
      </c>
      <c r="BF212" s="51">
        <v>30.48</v>
      </c>
      <c r="BG212" s="51">
        <v>41.34</v>
      </c>
      <c r="BH212" s="51">
        <v>24.75</v>
      </c>
      <c r="BI212" s="51">
        <v>20.75</v>
      </c>
      <c r="BJ212" s="51">
        <v>20.75</v>
      </c>
      <c r="BK212" s="51">
        <v>20.75</v>
      </c>
      <c r="BL212" s="51">
        <v>20.75</v>
      </c>
      <c r="BM212" s="51"/>
      <c r="BN212" s="9"/>
      <c r="BO212" s="62">
        <v>20.75</v>
      </c>
      <c r="BP212" s="62">
        <v>320.52</v>
      </c>
      <c r="BQ212" s="62">
        <f t="shared" si="9"/>
        <v>170.63499999999999</v>
      </c>
      <c r="BR212" s="64" t="str">
        <f t="shared" si="10"/>
        <v>YES</v>
      </c>
      <c r="BS212" s="9" t="e">
        <f t="shared" si="11"/>
        <v>#N/A</v>
      </c>
    </row>
    <row r="213" spans="1:71" x14ac:dyDescent="0.25">
      <c r="A213">
        <v>209</v>
      </c>
      <c r="B213" s="52" t="s">
        <v>1419</v>
      </c>
      <c r="C213" s="48" t="s">
        <v>1419</v>
      </c>
      <c r="D213" s="80">
        <v>248.24</v>
      </c>
      <c r="E213" s="98" t="s">
        <v>2186</v>
      </c>
      <c r="F213" s="84" t="s">
        <v>17</v>
      </c>
      <c r="G213" s="84">
        <v>105515018</v>
      </c>
      <c r="H213" s="87">
        <v>4574222</v>
      </c>
      <c r="I213" s="196">
        <v>4574222</v>
      </c>
      <c r="J213" s="87">
        <v>6463151</v>
      </c>
      <c r="K213" s="47" t="s">
        <v>16</v>
      </c>
      <c r="L213" s="47" t="s">
        <v>1418</v>
      </c>
      <c r="M213" s="38"/>
      <c r="N213" s="38"/>
      <c r="O213" s="50">
        <v>626.79</v>
      </c>
      <c r="P213" s="50">
        <v>1404.4</v>
      </c>
      <c r="Q213" s="50">
        <v>911.7</v>
      </c>
      <c r="R213" s="50">
        <v>667.53</v>
      </c>
      <c r="S213" s="50">
        <v>237.22</v>
      </c>
      <c r="T213" s="50">
        <v>320.91000000000003</v>
      </c>
      <c r="U213" s="50">
        <v>391.85</v>
      </c>
      <c r="V213" s="51">
        <v>382.15</v>
      </c>
      <c r="W213" s="51">
        <v>411.71</v>
      </c>
      <c r="X213" s="51">
        <v>400.64</v>
      </c>
      <c r="Y213" s="51">
        <v>418.66</v>
      </c>
      <c r="Z213" s="51">
        <v>298.7</v>
      </c>
      <c r="AA213" s="51">
        <v>295.39999999999998</v>
      </c>
      <c r="AB213" s="51">
        <v>505.98</v>
      </c>
      <c r="AC213" s="51">
        <v>295.73</v>
      </c>
      <c r="AD213" s="51">
        <v>295.13</v>
      </c>
      <c r="AE213" s="51">
        <v>257.64</v>
      </c>
      <c r="AF213" s="51">
        <v>248.24</v>
      </c>
      <c r="AG213" s="51">
        <v>259.61</v>
      </c>
      <c r="AH213" s="51">
        <v>281.43</v>
      </c>
      <c r="AI213" s="51">
        <v>290.05</v>
      </c>
      <c r="AJ213" s="51">
        <v>324.99</v>
      </c>
      <c r="AK213" s="51">
        <v>245.25</v>
      </c>
      <c r="AL213" s="51">
        <v>249.19</v>
      </c>
      <c r="AM213" s="51">
        <v>282.61</v>
      </c>
      <c r="AN213" s="51">
        <v>339.83</v>
      </c>
      <c r="AO213" s="51">
        <v>265.02999999999997</v>
      </c>
      <c r="AP213" s="135">
        <v>223.33</v>
      </c>
      <c r="AQ213" s="51">
        <v>235.15</v>
      </c>
      <c r="AR213" s="51">
        <v>262.74</v>
      </c>
      <c r="AS213" s="51">
        <v>354.17</v>
      </c>
      <c r="AT213" s="51">
        <v>335.95</v>
      </c>
      <c r="AU213" s="51">
        <v>351.42</v>
      </c>
      <c r="AV213" s="51">
        <v>315.04000000000002</v>
      </c>
      <c r="AW213" s="51">
        <v>243.85</v>
      </c>
      <c r="AX213" s="51">
        <v>251.08</v>
      </c>
      <c r="AY213" s="51">
        <v>228.97</v>
      </c>
      <c r="AZ213" s="51">
        <v>375.86</v>
      </c>
      <c r="BA213" s="51">
        <v>283.51</v>
      </c>
      <c r="BB213" s="51">
        <v>228.97</v>
      </c>
      <c r="BC213" s="51">
        <v>224.95</v>
      </c>
      <c r="BD213" s="51">
        <v>270.39999999999998</v>
      </c>
      <c r="BE213" s="51">
        <v>332.56</v>
      </c>
      <c r="BF213" s="51">
        <v>314</v>
      </c>
      <c r="BG213" s="51">
        <v>306.24</v>
      </c>
      <c r="BH213" s="51">
        <v>318.61</v>
      </c>
      <c r="BI213" s="51">
        <v>252.7</v>
      </c>
      <c r="BJ213" s="51">
        <v>266.95999999999998</v>
      </c>
      <c r="BK213" s="51">
        <v>241.58</v>
      </c>
      <c r="BL213" s="51"/>
      <c r="BM213" s="51"/>
      <c r="BN213" s="9"/>
      <c r="BO213" s="62">
        <v>228.35</v>
      </c>
      <c r="BP213" s="62">
        <v>1404.4</v>
      </c>
      <c r="BQ213" s="62">
        <f t="shared" si="9"/>
        <v>816.375</v>
      </c>
      <c r="BR213" s="64" t="str">
        <f t="shared" si="10"/>
        <v>YES</v>
      </c>
      <c r="BS213" s="9" t="e">
        <f t="shared" si="11"/>
        <v>#N/A</v>
      </c>
    </row>
    <row r="214" spans="1:71" x14ac:dyDescent="0.25">
      <c r="A214">
        <v>210</v>
      </c>
      <c r="B214" s="52" t="s">
        <v>1417</v>
      </c>
      <c r="C214" s="48" t="s">
        <v>1417</v>
      </c>
      <c r="D214" s="80">
        <v>26.86</v>
      </c>
      <c r="E214" s="98" t="s">
        <v>2186</v>
      </c>
      <c r="F214" s="84" t="s">
        <v>17</v>
      </c>
      <c r="G214" s="84">
        <v>105515018</v>
      </c>
      <c r="H214" s="87">
        <v>4327675</v>
      </c>
      <c r="I214" s="196">
        <v>4327675</v>
      </c>
      <c r="J214" s="87">
        <v>6348054</v>
      </c>
      <c r="K214" s="47" t="s">
        <v>16</v>
      </c>
      <c r="L214" s="47" t="s">
        <v>1416</v>
      </c>
      <c r="M214" s="38"/>
      <c r="N214" s="38"/>
      <c r="O214" s="50">
        <v>16.75</v>
      </c>
      <c r="P214" s="50">
        <v>151.72</v>
      </c>
      <c r="Q214" s="50">
        <v>191.36</v>
      </c>
      <c r="R214" s="50">
        <v>77.55</v>
      </c>
      <c r="S214" s="50">
        <v>45.16</v>
      </c>
      <c r="T214" s="50">
        <v>52.52</v>
      </c>
      <c r="U214" s="50">
        <v>62.63</v>
      </c>
      <c r="V214" s="51">
        <v>58.28</v>
      </c>
      <c r="W214" s="51">
        <v>53.76</v>
      </c>
      <c r="X214" s="51">
        <v>49.43</v>
      </c>
      <c r="Y214" s="51">
        <v>47.55</v>
      </c>
      <c r="Z214" s="51">
        <v>35.43</v>
      </c>
      <c r="AA214" s="51">
        <v>16.75</v>
      </c>
      <c r="AB214" s="51">
        <v>16.75</v>
      </c>
      <c r="AC214" s="51">
        <v>16.75</v>
      </c>
      <c r="AD214" s="51">
        <v>16.75</v>
      </c>
      <c r="AE214" s="51">
        <v>22.24</v>
      </c>
      <c r="AF214" s="51">
        <v>26.86</v>
      </c>
      <c r="AG214" s="51">
        <v>16.75</v>
      </c>
      <c r="AH214" s="51">
        <v>14.04</v>
      </c>
      <c r="AI214" s="51">
        <v>28.45</v>
      </c>
      <c r="AJ214" s="51">
        <v>19.37</v>
      </c>
      <c r="AK214" s="51">
        <v>29.19</v>
      </c>
      <c r="AL214" s="51">
        <v>143.08000000000001</v>
      </c>
      <c r="AM214" s="51">
        <v>40.75</v>
      </c>
      <c r="AN214" s="51">
        <v>28.67</v>
      </c>
      <c r="AO214" s="51">
        <v>12.75</v>
      </c>
      <c r="AP214" s="135">
        <v>32.75</v>
      </c>
      <c r="AQ214" s="51">
        <v>35.6</v>
      </c>
      <c r="AR214" s="51">
        <v>27.91</v>
      </c>
      <c r="AS214" s="51">
        <v>16.75</v>
      </c>
      <c r="AT214" s="51">
        <v>16.75</v>
      </c>
      <c r="AU214" s="51">
        <v>95.23</v>
      </c>
      <c r="AV214" s="51">
        <v>13.85</v>
      </c>
      <c r="AW214" s="51">
        <v>12.75</v>
      </c>
      <c r="AX214" s="51">
        <v>12.75</v>
      </c>
      <c r="AY214" s="51">
        <v>20.75</v>
      </c>
      <c r="AZ214" s="51">
        <v>57.95</v>
      </c>
      <c r="BA214" s="51">
        <v>45.83</v>
      </c>
      <c r="BB214" s="51">
        <v>14.13</v>
      </c>
      <c r="BC214" s="51">
        <v>12.76</v>
      </c>
      <c r="BD214" s="51">
        <v>12.75</v>
      </c>
      <c r="BE214" s="51">
        <v>20.11</v>
      </c>
      <c r="BF214" s="51">
        <v>20.75</v>
      </c>
      <c r="BG214" s="51">
        <v>35.46</v>
      </c>
      <c r="BH214" s="51">
        <v>36.049999999999997</v>
      </c>
      <c r="BI214" s="51">
        <v>40.75</v>
      </c>
      <c r="BJ214" s="51">
        <v>20.75</v>
      </c>
      <c r="BK214" s="51">
        <v>32.75</v>
      </c>
      <c r="BL214" s="51">
        <v>12.75</v>
      </c>
      <c r="BM214" s="51"/>
      <c r="BN214" s="9"/>
      <c r="BO214" s="62">
        <v>8.25</v>
      </c>
      <c r="BP214" s="62">
        <v>191.36</v>
      </c>
      <c r="BQ214" s="62">
        <f t="shared" si="9"/>
        <v>99.805000000000007</v>
      </c>
      <c r="BR214" s="64" t="str">
        <f t="shared" si="10"/>
        <v>YES</v>
      </c>
      <c r="BS214" s="9" t="e">
        <f t="shared" si="11"/>
        <v>#N/A</v>
      </c>
    </row>
    <row r="215" spans="1:71" x14ac:dyDescent="0.25">
      <c r="A215">
        <v>211</v>
      </c>
      <c r="B215" s="52" t="s">
        <v>1415</v>
      </c>
      <c r="C215" s="48" t="s">
        <v>1415</v>
      </c>
      <c r="D215" s="80">
        <v>9.6199999999999992</v>
      </c>
      <c r="E215" s="98" t="s">
        <v>2186</v>
      </c>
      <c r="F215" s="84" t="s">
        <v>17</v>
      </c>
      <c r="G215" s="84">
        <v>105515018</v>
      </c>
      <c r="H215" s="87">
        <v>4327676</v>
      </c>
      <c r="I215" s="196">
        <v>4327676</v>
      </c>
      <c r="J215" s="87">
        <v>6348068</v>
      </c>
      <c r="K215" s="47" t="s">
        <v>16</v>
      </c>
      <c r="L215" s="47" t="s">
        <v>1414</v>
      </c>
      <c r="M215" s="38"/>
      <c r="N215" s="38"/>
      <c r="O215" s="50">
        <v>9.73</v>
      </c>
      <c r="P215" s="50">
        <v>9.6300000000000008</v>
      </c>
      <c r="Q215" s="50">
        <v>9.59</v>
      </c>
      <c r="R215" s="50">
        <v>9.68</v>
      </c>
      <c r="S215" s="50">
        <v>9.81</v>
      </c>
      <c r="T215" s="50">
        <v>9.6300000000000008</v>
      </c>
      <c r="U215" s="50">
        <v>9.75</v>
      </c>
      <c r="V215" s="51">
        <v>9.7799999999999994</v>
      </c>
      <c r="W215" s="51">
        <v>9.6999999999999993</v>
      </c>
      <c r="X215" s="51">
        <v>9.77</v>
      </c>
      <c r="Y215" s="51">
        <v>9.7100000000000009</v>
      </c>
      <c r="Z215" s="51">
        <v>9.59</v>
      </c>
      <c r="AA215" s="51">
        <v>9.82</v>
      </c>
      <c r="AB215" s="51">
        <v>9.67</v>
      </c>
      <c r="AC215" s="51">
        <v>9.6199999999999992</v>
      </c>
      <c r="AD215" s="51">
        <v>9.7899999999999991</v>
      </c>
      <c r="AE215" s="51">
        <v>9.59</v>
      </c>
      <c r="AF215" s="51">
        <v>9.6199999999999992</v>
      </c>
      <c r="AG215" s="51">
        <v>9.8000000000000007</v>
      </c>
      <c r="AH215" s="51">
        <v>9.69</v>
      </c>
      <c r="AI215" s="51">
        <v>9.6300000000000008</v>
      </c>
      <c r="AJ215" s="51">
        <v>9.7899999999999991</v>
      </c>
      <c r="AK215" s="51">
        <v>9.64</v>
      </c>
      <c r="AL215" s="51">
        <v>9.7100000000000009</v>
      </c>
      <c r="AM215" s="51">
        <v>9.58</v>
      </c>
      <c r="AN215" s="51">
        <v>9.6999999999999993</v>
      </c>
      <c r="AO215" s="51">
        <v>9.7799999999999994</v>
      </c>
      <c r="AP215" s="135">
        <v>9.66</v>
      </c>
      <c r="AQ215" s="51">
        <v>16.89</v>
      </c>
      <c r="AR215" s="51">
        <v>19.48</v>
      </c>
      <c r="AS215" s="51">
        <v>19.72</v>
      </c>
      <c r="AT215" s="51">
        <v>17.48</v>
      </c>
      <c r="AU215" s="51">
        <v>16.97</v>
      </c>
      <c r="AV215" s="51">
        <v>16.510000000000002</v>
      </c>
      <c r="AW215" s="51">
        <v>15.81</v>
      </c>
      <c r="AX215" s="51">
        <v>16.71</v>
      </c>
      <c r="AY215" s="51">
        <v>15.11</v>
      </c>
      <c r="AZ215" s="51">
        <v>16.690000000000001</v>
      </c>
      <c r="BA215" s="51">
        <v>12.95</v>
      </c>
      <c r="BB215" s="51">
        <v>9.6999999999999993</v>
      </c>
      <c r="BC215" s="51">
        <v>9.6999999999999993</v>
      </c>
      <c r="BD215" s="51">
        <v>9.8699999999999992</v>
      </c>
      <c r="BE215" s="51">
        <v>9.68</v>
      </c>
      <c r="BF215" s="51">
        <v>9.83</v>
      </c>
      <c r="BG215" s="51">
        <v>9.74</v>
      </c>
      <c r="BH215" s="51">
        <v>9.6999999999999993</v>
      </c>
      <c r="BI215" s="51">
        <v>9.84</v>
      </c>
      <c r="BJ215" s="51">
        <v>9.83</v>
      </c>
      <c r="BK215" s="51">
        <v>9.51</v>
      </c>
      <c r="BL215" s="51">
        <v>9.7899999999999991</v>
      </c>
      <c r="BM215" s="51"/>
      <c r="BN215" s="9"/>
      <c r="BO215" s="62">
        <v>8.8800000000000008</v>
      </c>
      <c r="BP215" s="62">
        <v>293.05</v>
      </c>
      <c r="BQ215" s="62">
        <f t="shared" si="9"/>
        <v>150.965</v>
      </c>
      <c r="BR215" s="64" t="str">
        <f t="shared" si="10"/>
        <v>YES</v>
      </c>
      <c r="BS215" s="9" t="e">
        <f t="shared" si="11"/>
        <v>#N/A</v>
      </c>
    </row>
    <row r="216" spans="1:71" x14ac:dyDescent="0.25">
      <c r="A216">
        <v>212</v>
      </c>
      <c r="B216" s="52" t="s">
        <v>1413</v>
      </c>
      <c r="C216" s="48" t="s">
        <v>1413</v>
      </c>
      <c r="D216" s="80">
        <v>912.72</v>
      </c>
      <c r="E216" s="98" t="s">
        <v>2186</v>
      </c>
      <c r="F216" s="84" t="s">
        <v>17</v>
      </c>
      <c r="G216" s="84">
        <v>105515018</v>
      </c>
      <c r="H216" s="87">
        <v>4326785</v>
      </c>
      <c r="I216" s="196">
        <v>4326785</v>
      </c>
      <c r="J216" s="87">
        <v>4596535</v>
      </c>
      <c r="K216" s="47" t="s">
        <v>16</v>
      </c>
      <c r="L216" s="47" t="s">
        <v>1412</v>
      </c>
      <c r="M216" s="38"/>
      <c r="N216" s="38"/>
      <c r="O216" s="50">
        <v>475.75</v>
      </c>
      <c r="P216" s="50">
        <v>981.55</v>
      </c>
      <c r="Q216" s="50">
        <v>961.27</v>
      </c>
      <c r="R216" s="50">
        <v>827.58</v>
      </c>
      <c r="S216" s="50">
        <v>1149.55</v>
      </c>
      <c r="T216" s="50">
        <v>1167.94</v>
      </c>
      <c r="U216" s="50">
        <v>1646.73</v>
      </c>
      <c r="V216" s="51">
        <v>1896.44</v>
      </c>
      <c r="W216" s="51">
        <v>2246.83</v>
      </c>
      <c r="X216" s="51">
        <v>1864.05</v>
      </c>
      <c r="Y216" s="51">
        <v>1095.58</v>
      </c>
      <c r="Z216" s="51">
        <v>776.93</v>
      </c>
      <c r="AA216" s="51">
        <v>513.4</v>
      </c>
      <c r="AB216" s="51">
        <v>696.74</v>
      </c>
      <c r="AC216" s="51">
        <v>1002.79</v>
      </c>
      <c r="AD216" s="51">
        <v>687.42</v>
      </c>
      <c r="AE216" s="51">
        <v>900.83</v>
      </c>
      <c r="AF216" s="51">
        <v>912.72</v>
      </c>
      <c r="AG216" s="51">
        <v>1269.1199999999999</v>
      </c>
      <c r="AH216" s="51">
        <v>1181.2</v>
      </c>
      <c r="AI216" s="51">
        <v>3352.45</v>
      </c>
      <c r="AJ216" s="51">
        <v>3431.85</v>
      </c>
      <c r="AK216" s="51">
        <v>2336.21</v>
      </c>
      <c r="AL216" s="51">
        <v>2019.28</v>
      </c>
      <c r="AM216" s="51">
        <v>1235.77</v>
      </c>
      <c r="AN216" s="51">
        <v>1227.98</v>
      </c>
      <c r="AO216" s="51">
        <v>1739.2</v>
      </c>
      <c r="AP216" s="135">
        <v>2277.2800000000002</v>
      </c>
      <c r="AQ216" s="51">
        <v>2125.62</v>
      </c>
      <c r="AR216" s="51">
        <v>3215.49</v>
      </c>
      <c r="AS216" s="51">
        <v>4490.0600000000004</v>
      </c>
      <c r="AT216" s="51">
        <v>4832.6000000000004</v>
      </c>
      <c r="AU216" s="51">
        <v>3106.49</v>
      </c>
      <c r="AV216" s="51">
        <v>2990.8</v>
      </c>
      <c r="AW216" s="51">
        <v>1151.25</v>
      </c>
      <c r="AX216" s="51">
        <v>824.82</v>
      </c>
      <c r="AY216" s="51">
        <v>879.34</v>
      </c>
      <c r="AZ216" s="51">
        <v>810.37</v>
      </c>
      <c r="BA216" s="51">
        <v>490.61</v>
      </c>
      <c r="BB216" s="51">
        <v>496.74</v>
      </c>
      <c r="BC216" s="51">
        <v>785.08</v>
      </c>
      <c r="BD216" s="51">
        <v>1130.1400000000001</v>
      </c>
      <c r="BE216" s="51">
        <v>1723.93</v>
      </c>
      <c r="BF216" s="51">
        <v>2222.8200000000002</v>
      </c>
      <c r="BG216" s="51">
        <v>2056.71</v>
      </c>
      <c r="BH216" s="51">
        <v>1863.01</v>
      </c>
      <c r="BI216" s="51">
        <v>502.65</v>
      </c>
      <c r="BJ216" s="51">
        <v>379.56</v>
      </c>
      <c r="BK216" s="51">
        <v>384.75</v>
      </c>
      <c r="BL216" s="51"/>
      <c r="BM216" s="51"/>
      <c r="BN216" s="9"/>
      <c r="BO216" s="62">
        <v>302.75</v>
      </c>
      <c r="BP216" s="62">
        <v>2246.83</v>
      </c>
      <c r="BQ216" s="62">
        <f t="shared" si="9"/>
        <v>1274.79</v>
      </c>
      <c r="BR216" s="64" t="str">
        <f t="shared" si="10"/>
        <v>YES</v>
      </c>
      <c r="BS216" s="9" t="e">
        <f t="shared" si="11"/>
        <v>#N/A</v>
      </c>
    </row>
    <row r="217" spans="1:71" x14ac:dyDescent="0.25">
      <c r="A217">
        <v>213</v>
      </c>
      <c r="B217" s="52" t="s">
        <v>1411</v>
      </c>
      <c r="C217" s="48" t="s">
        <v>1411</v>
      </c>
      <c r="D217" s="80">
        <v>35.57</v>
      </c>
      <c r="E217" s="98" t="s">
        <v>2186</v>
      </c>
      <c r="F217" s="84" t="s">
        <v>17</v>
      </c>
      <c r="G217" s="84">
        <v>105515018</v>
      </c>
      <c r="H217" s="87">
        <v>4327582</v>
      </c>
      <c r="I217" s="196">
        <v>4327582</v>
      </c>
      <c r="J217" s="87">
        <v>6348014</v>
      </c>
      <c r="K217" s="47" t="s">
        <v>16</v>
      </c>
      <c r="L217" s="47" t="s">
        <v>1410</v>
      </c>
      <c r="M217" s="38"/>
      <c r="N217" s="38"/>
      <c r="O217" s="50">
        <v>162.41</v>
      </c>
      <c r="P217" s="50">
        <v>165.51</v>
      </c>
      <c r="Q217" s="50">
        <v>53.15</v>
      </c>
      <c r="R217" s="50">
        <v>38.56</v>
      </c>
      <c r="S217" s="50">
        <v>47.19</v>
      </c>
      <c r="T217" s="50">
        <v>43.46</v>
      </c>
      <c r="U217" s="50">
        <v>45.23</v>
      </c>
      <c r="V217" s="51">
        <v>48.16</v>
      </c>
      <c r="W217" s="51">
        <v>46.65</v>
      </c>
      <c r="X217" s="51">
        <v>45.3</v>
      </c>
      <c r="Y217" s="51">
        <v>40.79</v>
      </c>
      <c r="Z217" s="51">
        <v>36.450000000000003</v>
      </c>
      <c r="AA217" s="51">
        <v>77.42</v>
      </c>
      <c r="AB217" s="51">
        <v>94.37</v>
      </c>
      <c r="AC217" s="51">
        <v>35.299999999999997</v>
      </c>
      <c r="AD217" s="51">
        <v>34.43</v>
      </c>
      <c r="AE217" s="51">
        <v>24.28</v>
      </c>
      <c r="AF217" s="51">
        <v>35.57</v>
      </c>
      <c r="AG217" s="51">
        <v>48.74</v>
      </c>
      <c r="AH217" s="51">
        <v>39.06</v>
      </c>
      <c r="AI217" s="51">
        <v>51.99</v>
      </c>
      <c r="AJ217" s="51">
        <v>45.35</v>
      </c>
      <c r="AK217" s="51">
        <v>35.18</v>
      </c>
      <c r="AL217" s="51">
        <v>34.93</v>
      </c>
      <c r="AM217" s="51">
        <v>34.89</v>
      </c>
      <c r="AN217" s="51">
        <v>98.11</v>
      </c>
      <c r="AO217" s="51">
        <v>32.76</v>
      </c>
      <c r="AP217" s="135">
        <v>41.94</v>
      </c>
      <c r="AQ217" s="51">
        <v>35.409999999999997</v>
      </c>
      <c r="AR217" s="51">
        <v>37.85</v>
      </c>
      <c r="AS217" s="51">
        <v>43.48</v>
      </c>
      <c r="AT217" s="51">
        <v>42.6</v>
      </c>
      <c r="AU217" s="51">
        <v>43.55</v>
      </c>
      <c r="AV217" s="51">
        <v>39.299999999999997</v>
      </c>
      <c r="AW217" s="51">
        <v>33.94</v>
      </c>
      <c r="AX217" s="51">
        <v>34.86</v>
      </c>
      <c r="AY217" s="51">
        <v>27.4</v>
      </c>
      <c r="AZ217" s="51">
        <v>108.35</v>
      </c>
      <c r="BA217" s="51">
        <v>62.23</v>
      </c>
      <c r="BB217" s="51">
        <v>49.12</v>
      </c>
      <c r="BC217" s="51">
        <v>46.5</v>
      </c>
      <c r="BD217" s="51">
        <v>48.85</v>
      </c>
      <c r="BE217" s="51">
        <v>43.63</v>
      </c>
      <c r="BF217" s="51">
        <v>43.76</v>
      </c>
      <c r="BG217" s="51">
        <v>40.840000000000003</v>
      </c>
      <c r="BH217" s="51">
        <v>36.799999999999997</v>
      </c>
      <c r="BI217" s="51">
        <v>42.63</v>
      </c>
      <c r="BJ217" s="51">
        <v>90.78</v>
      </c>
      <c r="BK217" s="51">
        <v>142.18</v>
      </c>
      <c r="BL217" s="51"/>
      <c r="BM217" s="51"/>
      <c r="BN217" s="9"/>
      <c r="BO217" s="62">
        <v>24.28</v>
      </c>
      <c r="BP217" s="62">
        <v>199.76</v>
      </c>
      <c r="BQ217" s="62">
        <f t="shared" si="9"/>
        <v>112.02</v>
      </c>
      <c r="BR217" s="64" t="str">
        <f t="shared" si="10"/>
        <v>YES</v>
      </c>
      <c r="BS217" s="9" t="e">
        <f t="shared" si="11"/>
        <v>#N/A</v>
      </c>
    </row>
    <row r="218" spans="1:71" x14ac:dyDescent="0.25">
      <c r="A218">
        <v>214</v>
      </c>
      <c r="B218" s="52" t="s">
        <v>1409</v>
      </c>
      <c r="C218" s="48" t="s">
        <v>1409</v>
      </c>
      <c r="D218" s="80">
        <v>628.37</v>
      </c>
      <c r="E218" s="98" t="s">
        <v>2186</v>
      </c>
      <c r="F218" s="84" t="s">
        <v>17</v>
      </c>
      <c r="G218" s="84">
        <v>105515018</v>
      </c>
      <c r="H218" s="87">
        <v>4416104</v>
      </c>
      <c r="I218" s="196">
        <v>4416104</v>
      </c>
      <c r="J218" s="87">
        <v>4416104</v>
      </c>
      <c r="K218" s="47" t="s">
        <v>16</v>
      </c>
      <c r="L218" s="47" t="s">
        <v>1408</v>
      </c>
      <c r="M218" s="38"/>
      <c r="N218" s="38"/>
      <c r="O218" s="50">
        <v>474.76</v>
      </c>
      <c r="P218" s="50">
        <v>558.25</v>
      </c>
      <c r="Q218" s="50">
        <v>518.48</v>
      </c>
      <c r="R218" s="50">
        <v>562.98</v>
      </c>
      <c r="S218" s="50">
        <v>664.28</v>
      </c>
      <c r="T218" s="50">
        <v>611.19000000000005</v>
      </c>
      <c r="U218" s="50">
        <v>756.65</v>
      </c>
      <c r="V218" s="51">
        <v>772.15</v>
      </c>
      <c r="W218" s="51">
        <v>726.62</v>
      </c>
      <c r="X218" s="51">
        <v>664.66</v>
      </c>
      <c r="Y218" s="51">
        <v>507.51</v>
      </c>
      <c r="Z218" s="51">
        <v>434.52</v>
      </c>
      <c r="AA218" s="51">
        <v>516.94000000000005</v>
      </c>
      <c r="AB218" s="51">
        <v>515.73</v>
      </c>
      <c r="AC218" s="51">
        <v>488.96</v>
      </c>
      <c r="AD218" s="51">
        <v>620.66</v>
      </c>
      <c r="AE218" s="51">
        <v>604.69000000000005</v>
      </c>
      <c r="AF218" s="51">
        <v>628.37</v>
      </c>
      <c r="AG218" s="51">
        <v>738.23</v>
      </c>
      <c r="AH218" s="51">
        <v>696.62</v>
      </c>
      <c r="AI218" s="51">
        <v>697.28</v>
      </c>
      <c r="AJ218" s="51">
        <v>790.31</v>
      </c>
      <c r="AK218" s="51">
        <v>642.67999999999995</v>
      </c>
      <c r="AL218" s="51">
        <v>528.72</v>
      </c>
      <c r="AM218" s="51">
        <v>525.42999999999995</v>
      </c>
      <c r="AN218" s="51">
        <v>566.04</v>
      </c>
      <c r="AO218" s="51">
        <v>480.04</v>
      </c>
      <c r="AP218" s="135">
        <v>440.71</v>
      </c>
      <c r="AQ218" s="51">
        <v>538.27</v>
      </c>
      <c r="AR218" s="51">
        <v>532.26</v>
      </c>
      <c r="AS218" s="51">
        <v>724.9</v>
      </c>
      <c r="AT218" s="51">
        <v>741.8</v>
      </c>
      <c r="AU218" s="51">
        <v>667.46</v>
      </c>
      <c r="AV218" s="51">
        <v>609.45000000000005</v>
      </c>
      <c r="AW218" s="51">
        <v>500.17</v>
      </c>
      <c r="AX218" s="51">
        <v>504.12</v>
      </c>
      <c r="AY218" s="51">
        <v>391.07</v>
      </c>
      <c r="AZ218" s="51">
        <v>649.58000000000004</v>
      </c>
      <c r="BA218" s="51">
        <v>544.79</v>
      </c>
      <c r="BB218" s="51">
        <v>598.5</v>
      </c>
      <c r="BC218" s="51">
        <v>593.96</v>
      </c>
      <c r="BD218" s="51">
        <v>596.15</v>
      </c>
      <c r="BE218" s="51">
        <v>770.4</v>
      </c>
      <c r="BF218" s="51">
        <v>669.43</v>
      </c>
      <c r="BG218" s="51">
        <v>708.7</v>
      </c>
      <c r="BH218" s="51">
        <v>587.64</v>
      </c>
      <c r="BI218" s="51">
        <v>508.88</v>
      </c>
      <c r="BJ218" s="51">
        <v>618.96</v>
      </c>
      <c r="BK218" s="51">
        <v>465</v>
      </c>
      <c r="BL218" s="51">
        <v>569.46</v>
      </c>
      <c r="BM218" s="51"/>
      <c r="BN218" s="9"/>
      <c r="BO218" s="62">
        <v>57.85</v>
      </c>
      <c r="BP218" s="62">
        <v>772.15</v>
      </c>
      <c r="BQ218" s="62">
        <f t="shared" si="9"/>
        <v>415</v>
      </c>
      <c r="BR218" s="64" t="str">
        <f t="shared" si="10"/>
        <v>YES</v>
      </c>
      <c r="BS218" s="9" t="e">
        <f t="shared" si="11"/>
        <v>#N/A</v>
      </c>
    </row>
    <row r="219" spans="1:71" x14ac:dyDescent="0.25">
      <c r="A219">
        <v>215</v>
      </c>
      <c r="B219" s="52" t="s">
        <v>1407</v>
      </c>
      <c r="C219" s="48" t="s">
        <v>1407</v>
      </c>
      <c r="D219" s="80">
        <v>52.44</v>
      </c>
      <c r="E219" s="98" t="s">
        <v>2186</v>
      </c>
      <c r="F219" s="84" t="s">
        <v>17</v>
      </c>
      <c r="G219" s="84">
        <v>105515018</v>
      </c>
      <c r="H219" s="87">
        <v>4416236</v>
      </c>
      <c r="I219" s="196">
        <v>4416236</v>
      </c>
      <c r="J219" s="87">
        <v>4416236</v>
      </c>
      <c r="K219" s="47" t="s">
        <v>16</v>
      </c>
      <c r="L219" s="47" t="s">
        <v>1406</v>
      </c>
      <c r="M219" s="38"/>
      <c r="N219" s="38"/>
      <c r="O219" s="50">
        <v>142.46</v>
      </c>
      <c r="P219" s="50">
        <v>278.87</v>
      </c>
      <c r="Q219" s="50">
        <v>166.88</v>
      </c>
      <c r="R219" s="50">
        <v>164.03</v>
      </c>
      <c r="S219" s="50">
        <v>65.25</v>
      </c>
      <c r="T219" s="50">
        <v>77.13</v>
      </c>
      <c r="U219" s="50">
        <v>72.8</v>
      </c>
      <c r="V219" s="51">
        <v>76.739999999999995</v>
      </c>
      <c r="W219" s="51">
        <v>70.069999999999993</v>
      </c>
      <c r="X219" s="51">
        <v>85.81</v>
      </c>
      <c r="Y219" s="51">
        <v>73.89</v>
      </c>
      <c r="Z219" s="51">
        <v>96.33</v>
      </c>
      <c r="AA219" s="51">
        <v>217.74</v>
      </c>
      <c r="AB219" s="51">
        <v>271.82</v>
      </c>
      <c r="AC219" s="51">
        <v>204.45</v>
      </c>
      <c r="AD219" s="51">
        <v>121.42</v>
      </c>
      <c r="AE219" s="51">
        <v>80</v>
      </c>
      <c r="AF219" s="51">
        <v>52.44</v>
      </c>
      <c r="AG219" s="51">
        <v>48.26</v>
      </c>
      <c r="AH219" s="51">
        <v>35.479999999999997</v>
      </c>
      <c r="AI219" s="51">
        <v>34.71</v>
      </c>
      <c r="AJ219" s="51">
        <v>38.619999999999997</v>
      </c>
      <c r="AK219" s="51">
        <v>36.56</v>
      </c>
      <c r="AL219" s="51">
        <v>58.63</v>
      </c>
      <c r="AM219" s="51">
        <v>152.82</v>
      </c>
      <c r="AN219" s="51">
        <v>191.79</v>
      </c>
      <c r="AO219" s="51">
        <v>136.49</v>
      </c>
      <c r="AP219" s="135">
        <v>80.290000000000006</v>
      </c>
      <c r="AQ219" s="51">
        <v>58.7</v>
      </c>
      <c r="AR219" s="51">
        <v>50</v>
      </c>
      <c r="AS219" s="51">
        <v>50.07</v>
      </c>
      <c r="AT219" s="51">
        <v>45.68</v>
      </c>
      <c r="AU219" s="51">
        <v>46.76</v>
      </c>
      <c r="AV219" s="51">
        <v>82.21</v>
      </c>
      <c r="AW219" s="51">
        <v>59.64</v>
      </c>
      <c r="AX219" s="51">
        <v>46.78</v>
      </c>
      <c r="AY219" s="51">
        <v>77.08</v>
      </c>
      <c r="AZ219" s="51">
        <v>245.43</v>
      </c>
      <c r="BA219" s="51">
        <v>74.89</v>
      </c>
      <c r="BB219" s="51">
        <v>40.909999999999997</v>
      </c>
      <c r="BC219" s="51">
        <v>52</v>
      </c>
      <c r="BD219" s="51">
        <v>73.83</v>
      </c>
      <c r="BE219" s="51">
        <v>10.91</v>
      </c>
      <c r="BF219" s="51">
        <v>0</v>
      </c>
      <c r="BG219" s="51">
        <v>0</v>
      </c>
      <c r="BH219" s="51">
        <v>0</v>
      </c>
      <c r="BI219" s="51">
        <v>0</v>
      </c>
      <c r="BJ219" s="51">
        <v>0</v>
      </c>
      <c r="BK219" s="51">
        <v>0</v>
      </c>
      <c r="BL219" s="51">
        <v>0</v>
      </c>
      <c r="BM219" s="51"/>
      <c r="BN219" s="9"/>
      <c r="BO219" s="62">
        <v>43.99</v>
      </c>
      <c r="BP219" s="62">
        <v>316.68</v>
      </c>
      <c r="BQ219" s="62">
        <f t="shared" si="9"/>
        <v>180.33500000000001</v>
      </c>
      <c r="BR219" s="64" t="str">
        <f t="shared" si="10"/>
        <v>NO</v>
      </c>
      <c r="BS219" s="9" t="e">
        <f t="shared" si="11"/>
        <v>#N/A</v>
      </c>
    </row>
    <row r="220" spans="1:71" x14ac:dyDescent="0.25">
      <c r="A220">
        <v>216</v>
      </c>
      <c r="B220" s="52" t="s">
        <v>1405</v>
      </c>
      <c r="C220" s="48" t="s">
        <v>1405</v>
      </c>
      <c r="D220" s="80">
        <v>400.75</v>
      </c>
      <c r="E220" s="98" t="s">
        <v>2186</v>
      </c>
      <c r="F220" s="84" t="s">
        <v>17</v>
      </c>
      <c r="G220" s="84">
        <v>105515018</v>
      </c>
      <c r="H220" s="87">
        <v>4409390</v>
      </c>
      <c r="I220" s="196">
        <v>4409390</v>
      </c>
      <c r="J220" s="87">
        <v>4409390</v>
      </c>
      <c r="K220" s="47" t="s">
        <v>16</v>
      </c>
      <c r="L220" s="47" t="s">
        <v>1404</v>
      </c>
      <c r="M220" s="38"/>
      <c r="N220" s="38"/>
      <c r="O220" s="50">
        <v>376.75</v>
      </c>
      <c r="P220" s="50">
        <v>408.75</v>
      </c>
      <c r="Q220" s="50">
        <v>456.75</v>
      </c>
      <c r="R220" s="50">
        <v>520.75</v>
      </c>
      <c r="S220" s="50">
        <v>348.75</v>
      </c>
      <c r="T220" s="50">
        <v>408.75</v>
      </c>
      <c r="U220" s="50">
        <v>504.75</v>
      </c>
      <c r="V220" s="51">
        <v>405.87</v>
      </c>
      <c r="W220" s="51">
        <v>377.21</v>
      </c>
      <c r="X220" s="51">
        <v>300.75</v>
      </c>
      <c r="Y220" s="51">
        <v>404.75</v>
      </c>
      <c r="Z220" s="51">
        <v>444.75</v>
      </c>
      <c r="AA220" s="51">
        <v>400.75</v>
      </c>
      <c r="AB220" s="51">
        <v>400.75</v>
      </c>
      <c r="AC220" s="51">
        <v>412.75</v>
      </c>
      <c r="AD220" s="51">
        <v>400.75</v>
      </c>
      <c r="AE220" s="51">
        <v>400.75</v>
      </c>
      <c r="AF220" s="51">
        <v>400.75</v>
      </c>
      <c r="AG220" s="51">
        <v>351.8</v>
      </c>
      <c r="AH220" s="51">
        <v>260.75</v>
      </c>
      <c r="AI220" s="51">
        <v>369.13</v>
      </c>
      <c r="AJ220" s="51">
        <v>252.75</v>
      </c>
      <c r="AK220" s="51">
        <v>420.75</v>
      </c>
      <c r="AL220" s="51">
        <v>376.75</v>
      </c>
      <c r="AM220" s="51">
        <v>328.75</v>
      </c>
      <c r="AN220" s="51">
        <v>348.75</v>
      </c>
      <c r="AO220" s="51">
        <v>272.75</v>
      </c>
      <c r="AP220" s="135">
        <v>272.75</v>
      </c>
      <c r="AQ220" s="51">
        <v>272.75</v>
      </c>
      <c r="AR220" s="51">
        <v>272.75</v>
      </c>
      <c r="AS220" s="51">
        <v>161.88</v>
      </c>
      <c r="AT220" s="51">
        <v>40.75</v>
      </c>
      <c r="AU220" s="51">
        <v>52.88</v>
      </c>
      <c r="AV220" s="51">
        <v>44.11</v>
      </c>
      <c r="AW220" s="51">
        <v>124.75</v>
      </c>
      <c r="AX220" s="51">
        <v>388.75</v>
      </c>
      <c r="AY220" s="51">
        <v>376.75</v>
      </c>
      <c r="AZ220" s="51">
        <v>374.85</v>
      </c>
      <c r="BA220" s="51">
        <v>348.75</v>
      </c>
      <c r="BB220" s="51">
        <v>320.75</v>
      </c>
      <c r="BC220" s="51">
        <v>331.43</v>
      </c>
      <c r="BD220" s="51">
        <v>292.75</v>
      </c>
      <c r="BE220" s="51">
        <v>304.75</v>
      </c>
      <c r="BF220" s="51">
        <v>374.95</v>
      </c>
      <c r="BG220" s="51">
        <v>248.75</v>
      </c>
      <c r="BH220" s="51">
        <v>272.75</v>
      </c>
      <c r="BI220" s="51">
        <v>336.03</v>
      </c>
      <c r="BJ220" s="51">
        <v>308.75</v>
      </c>
      <c r="BK220" s="51">
        <v>244.75</v>
      </c>
      <c r="BL220" s="51">
        <v>284.75</v>
      </c>
      <c r="BM220" s="51"/>
      <c r="BN220" s="9"/>
      <c r="BO220" s="62">
        <v>11.35</v>
      </c>
      <c r="BP220" s="62">
        <v>520.75</v>
      </c>
      <c r="BQ220" s="62">
        <f t="shared" si="9"/>
        <v>266.05</v>
      </c>
      <c r="BR220" s="64" t="str">
        <f t="shared" si="10"/>
        <v>YES</v>
      </c>
      <c r="BS220" s="9" t="e">
        <f t="shared" si="11"/>
        <v>#N/A</v>
      </c>
    </row>
    <row r="221" spans="1:71" x14ac:dyDescent="0.25">
      <c r="A221">
        <v>217</v>
      </c>
      <c r="B221" s="52" t="s">
        <v>1403</v>
      </c>
      <c r="C221" s="48" t="s">
        <v>1403</v>
      </c>
      <c r="D221" s="80">
        <v>463.44</v>
      </c>
      <c r="E221" s="98" t="s">
        <v>2186</v>
      </c>
      <c r="F221" s="84" t="s">
        <v>17</v>
      </c>
      <c r="G221" s="84">
        <v>105515018</v>
      </c>
      <c r="H221" s="87">
        <v>4384882</v>
      </c>
      <c r="I221" s="196">
        <v>4384882</v>
      </c>
      <c r="J221" s="87">
        <v>4384882</v>
      </c>
      <c r="K221" s="47" t="s">
        <v>16</v>
      </c>
      <c r="L221" s="47" t="s">
        <v>1402</v>
      </c>
      <c r="M221" s="38"/>
      <c r="N221" s="38"/>
      <c r="O221" s="50">
        <v>588.44000000000005</v>
      </c>
      <c r="P221" s="50">
        <v>587.48</v>
      </c>
      <c r="Q221" s="50">
        <v>483.57</v>
      </c>
      <c r="R221" s="50">
        <v>414.24</v>
      </c>
      <c r="S221" s="50">
        <v>361.18</v>
      </c>
      <c r="T221" s="50">
        <v>396.8</v>
      </c>
      <c r="U221" s="50">
        <v>577.51</v>
      </c>
      <c r="V221" s="51">
        <v>703.32</v>
      </c>
      <c r="W221" s="51">
        <v>720.85</v>
      </c>
      <c r="X221" s="51">
        <v>646.79999999999995</v>
      </c>
      <c r="Y221" s="51">
        <v>471.64</v>
      </c>
      <c r="Z221" s="51">
        <v>347.84</v>
      </c>
      <c r="AA221" s="51">
        <v>557.54999999999995</v>
      </c>
      <c r="AB221" s="51">
        <v>536.05999999999995</v>
      </c>
      <c r="AC221" s="51">
        <v>481.28</v>
      </c>
      <c r="AD221" s="51">
        <v>348.52</v>
      </c>
      <c r="AE221" s="51">
        <v>371.35</v>
      </c>
      <c r="AF221" s="51">
        <v>463.44</v>
      </c>
      <c r="AG221" s="51">
        <v>738.65</v>
      </c>
      <c r="AH221" s="51">
        <v>643.25</v>
      </c>
      <c r="AI221" s="51">
        <v>559.21</v>
      </c>
      <c r="AJ221" s="51">
        <v>596.55999999999995</v>
      </c>
      <c r="AK221" s="51">
        <v>410.97</v>
      </c>
      <c r="AL221" s="51">
        <v>400.07</v>
      </c>
      <c r="AM221" s="51">
        <v>393.35</v>
      </c>
      <c r="AN221" s="51">
        <v>518</v>
      </c>
      <c r="AO221" s="51">
        <v>427.34</v>
      </c>
      <c r="AP221" s="135">
        <v>362.96</v>
      </c>
      <c r="AQ221" s="51">
        <v>330.45</v>
      </c>
      <c r="AR221" s="51">
        <v>425.42</v>
      </c>
      <c r="AS221" s="51">
        <v>656.89</v>
      </c>
      <c r="AT221" s="51">
        <v>676.56</v>
      </c>
      <c r="AU221" s="51">
        <v>740.88</v>
      </c>
      <c r="AV221" s="51">
        <v>560.69000000000005</v>
      </c>
      <c r="AW221" s="51">
        <v>396.51</v>
      </c>
      <c r="AX221" s="51">
        <v>313.06</v>
      </c>
      <c r="AY221" s="51">
        <v>349.65</v>
      </c>
      <c r="AZ221" s="51">
        <v>685.89</v>
      </c>
      <c r="BA221" s="51">
        <v>520.87</v>
      </c>
      <c r="BB221" s="51">
        <v>325.24</v>
      </c>
      <c r="BC221" s="51">
        <v>386.28</v>
      </c>
      <c r="BD221" s="51">
        <v>565.24</v>
      </c>
      <c r="BE221" s="51">
        <v>733.37</v>
      </c>
      <c r="BF221" s="51">
        <v>665.97</v>
      </c>
      <c r="BG221" s="51">
        <v>647.08000000000004</v>
      </c>
      <c r="BH221" s="51">
        <v>607.04</v>
      </c>
      <c r="BI221" s="51">
        <v>366.39</v>
      </c>
      <c r="BJ221" s="51">
        <v>440.16</v>
      </c>
      <c r="BK221" s="51">
        <v>455.75</v>
      </c>
      <c r="BL221" s="51">
        <v>566.98</v>
      </c>
      <c r="BM221" s="51"/>
      <c r="BN221" s="9"/>
      <c r="BO221" s="62">
        <v>246.51</v>
      </c>
      <c r="BP221" s="62">
        <v>720.85</v>
      </c>
      <c r="BQ221" s="62">
        <f t="shared" si="9"/>
        <v>483.68</v>
      </c>
      <c r="BR221" s="64" t="str">
        <f t="shared" si="10"/>
        <v>YES</v>
      </c>
      <c r="BS221" s="9" t="e">
        <f t="shared" si="11"/>
        <v>#N/A</v>
      </c>
    </row>
    <row r="222" spans="1:71" x14ac:dyDescent="0.25">
      <c r="A222">
        <v>218</v>
      </c>
      <c r="B222" s="52" t="s">
        <v>1401</v>
      </c>
      <c r="C222" s="48" t="s">
        <v>1401</v>
      </c>
      <c r="D222" s="80">
        <v>204.75</v>
      </c>
      <c r="E222" s="98" t="s">
        <v>2186</v>
      </c>
      <c r="F222" s="84" t="s">
        <v>17</v>
      </c>
      <c r="G222" s="84">
        <v>105515018</v>
      </c>
      <c r="H222" s="87">
        <v>4408762</v>
      </c>
      <c r="I222" s="196">
        <v>4408762</v>
      </c>
      <c r="J222" s="87">
        <v>4408762</v>
      </c>
      <c r="K222" s="47" t="s">
        <v>16</v>
      </c>
      <c r="L222" s="47" t="s">
        <v>1400</v>
      </c>
      <c r="M222" s="38"/>
      <c r="N222" s="38"/>
      <c r="O222" s="50">
        <v>152.75</v>
      </c>
      <c r="P222" s="50">
        <v>152.75</v>
      </c>
      <c r="Q222" s="50">
        <v>152.75</v>
      </c>
      <c r="R222" s="50">
        <v>152.75</v>
      </c>
      <c r="S222" s="50">
        <v>216.75</v>
      </c>
      <c r="T222" s="50">
        <v>152.75</v>
      </c>
      <c r="U222" s="50">
        <v>73.16</v>
      </c>
      <c r="V222" s="51">
        <v>187.73</v>
      </c>
      <c r="W222" s="51">
        <v>317.64</v>
      </c>
      <c r="X222" s="51">
        <v>178.15</v>
      </c>
      <c r="Y222" s="51">
        <v>168.75</v>
      </c>
      <c r="Z222" s="51">
        <v>168.75</v>
      </c>
      <c r="AA222" s="51">
        <v>168.75</v>
      </c>
      <c r="AB222" s="51">
        <v>238.14</v>
      </c>
      <c r="AC222" s="51">
        <v>306.56</v>
      </c>
      <c r="AD222" s="51">
        <v>168.75</v>
      </c>
      <c r="AE222" s="51">
        <v>168.75</v>
      </c>
      <c r="AF222" s="51">
        <v>204.75</v>
      </c>
      <c r="AG222" s="51">
        <v>264.24</v>
      </c>
      <c r="AH222" s="51">
        <v>261.92</v>
      </c>
      <c r="AI222" s="51">
        <v>406.36</v>
      </c>
      <c r="AJ222" s="51">
        <v>290.32</v>
      </c>
      <c r="AK222" s="51">
        <v>180.75</v>
      </c>
      <c r="AL222" s="51">
        <v>180.75</v>
      </c>
      <c r="AM222" s="51">
        <v>180.75</v>
      </c>
      <c r="AN222" s="51">
        <v>200.75</v>
      </c>
      <c r="AO222" s="51">
        <v>236.75</v>
      </c>
      <c r="AP222" s="135">
        <v>240.75</v>
      </c>
      <c r="AQ222" s="51">
        <v>240.75</v>
      </c>
      <c r="AR222" s="51">
        <v>258.79000000000002</v>
      </c>
      <c r="AS222" s="51">
        <v>763.68</v>
      </c>
      <c r="AT222" s="51">
        <v>558.84</v>
      </c>
      <c r="AU222" s="51">
        <v>659.77</v>
      </c>
      <c r="AV222" s="51">
        <v>327.35000000000002</v>
      </c>
      <c r="AW222" s="51">
        <v>327.14</v>
      </c>
      <c r="AX222" s="51">
        <v>216.75</v>
      </c>
      <c r="AY222" s="51">
        <v>216.75</v>
      </c>
      <c r="AZ222" s="51">
        <v>216.75</v>
      </c>
      <c r="BA222" s="51">
        <v>216.75</v>
      </c>
      <c r="BB222" s="51">
        <v>216.75</v>
      </c>
      <c r="BC222" s="51">
        <v>271.25</v>
      </c>
      <c r="BD222" s="51">
        <v>216.75</v>
      </c>
      <c r="BE222" s="51">
        <v>597.15</v>
      </c>
      <c r="BF222" s="51">
        <v>478.92</v>
      </c>
      <c r="BG222" s="51">
        <v>474.79</v>
      </c>
      <c r="BH222" s="51">
        <v>355.4</v>
      </c>
      <c r="BI222" s="51">
        <v>292.18</v>
      </c>
      <c r="BJ222" s="51">
        <v>280.75</v>
      </c>
      <c r="BK222" s="51">
        <v>874.28</v>
      </c>
      <c r="BL222" s="51">
        <v>1289.9100000000001</v>
      </c>
      <c r="BM222" s="51"/>
      <c r="BN222" s="9"/>
      <c r="BO222" s="62">
        <v>38</v>
      </c>
      <c r="BP222" s="62">
        <v>524.02</v>
      </c>
      <c r="BQ222" s="62">
        <f t="shared" si="9"/>
        <v>281.01</v>
      </c>
      <c r="BR222" s="64" t="str">
        <f t="shared" si="10"/>
        <v>NO</v>
      </c>
      <c r="BS222" s="9" t="e">
        <f t="shared" si="11"/>
        <v>#N/A</v>
      </c>
    </row>
    <row r="223" spans="1:71" x14ac:dyDescent="0.25">
      <c r="A223">
        <v>219</v>
      </c>
      <c r="B223" s="52" t="s">
        <v>1399</v>
      </c>
      <c r="C223" s="48" t="s">
        <v>1399</v>
      </c>
      <c r="D223" s="80">
        <v>121.26</v>
      </c>
      <c r="E223" s="98" t="s">
        <v>2186</v>
      </c>
      <c r="F223" s="84" t="s">
        <v>17</v>
      </c>
      <c r="G223" s="84">
        <v>105515018</v>
      </c>
      <c r="H223" s="87">
        <v>4408699</v>
      </c>
      <c r="I223" s="196">
        <v>4408699</v>
      </c>
      <c r="J223" s="87">
        <v>4408699</v>
      </c>
      <c r="K223" s="47" t="s">
        <v>16</v>
      </c>
      <c r="L223" s="47" t="s">
        <v>1398</v>
      </c>
      <c r="M223" s="38"/>
      <c r="N223" s="38"/>
      <c r="O223" s="50">
        <v>86.23</v>
      </c>
      <c r="P223" s="50">
        <v>676.33</v>
      </c>
      <c r="Q223" s="50">
        <v>640.59</v>
      </c>
      <c r="R223" s="50">
        <v>441.83</v>
      </c>
      <c r="S223" s="50">
        <v>228.7</v>
      </c>
      <c r="T223" s="50">
        <v>127.44</v>
      </c>
      <c r="U223" s="50">
        <v>244.82</v>
      </c>
      <c r="V223" s="51">
        <v>383.14</v>
      </c>
      <c r="W223" s="51">
        <v>303.89</v>
      </c>
      <c r="X223" s="51">
        <v>273.32</v>
      </c>
      <c r="Y223" s="51">
        <v>166.67</v>
      </c>
      <c r="Z223" s="51">
        <v>93.34</v>
      </c>
      <c r="AA223" s="51">
        <v>80</v>
      </c>
      <c r="AB223" s="51">
        <v>380.19</v>
      </c>
      <c r="AC223" s="51">
        <v>234.83</v>
      </c>
      <c r="AD223" s="51">
        <v>98.78</v>
      </c>
      <c r="AE223" s="51">
        <v>97.51</v>
      </c>
      <c r="AF223" s="51">
        <v>121.26</v>
      </c>
      <c r="AG223" s="51">
        <v>255.01</v>
      </c>
      <c r="AH223" s="51">
        <v>284.76</v>
      </c>
      <c r="AI223" s="51">
        <v>313.3</v>
      </c>
      <c r="AJ223" s="51">
        <v>262.82</v>
      </c>
      <c r="AK223" s="51">
        <v>184.62</v>
      </c>
      <c r="AL223" s="51">
        <v>163.74</v>
      </c>
      <c r="AM223" s="51">
        <v>83.87</v>
      </c>
      <c r="AN223" s="51">
        <v>154.33000000000001</v>
      </c>
      <c r="AO223" s="51">
        <v>161.02000000000001</v>
      </c>
      <c r="AP223" s="135">
        <v>130.69</v>
      </c>
      <c r="AQ223" s="51">
        <v>235.15</v>
      </c>
      <c r="AR223" s="51">
        <v>285.27</v>
      </c>
      <c r="AS223" s="51">
        <v>554.99</v>
      </c>
      <c r="AT223" s="51">
        <v>234.99</v>
      </c>
      <c r="AU223" s="51">
        <v>328.32</v>
      </c>
      <c r="AV223" s="51">
        <v>195.16</v>
      </c>
      <c r="AW223" s="51">
        <v>182.48</v>
      </c>
      <c r="AX223" s="51">
        <v>126.92</v>
      </c>
      <c r="AY223" s="51">
        <v>83.54</v>
      </c>
      <c r="AZ223" s="51">
        <v>328.34</v>
      </c>
      <c r="BA223" s="51">
        <v>150.02000000000001</v>
      </c>
      <c r="BB223" s="51">
        <v>145.88</v>
      </c>
      <c r="BC223" s="51">
        <v>160.13999999999999</v>
      </c>
      <c r="BD223" s="51">
        <v>276.75</v>
      </c>
      <c r="BE223" s="51">
        <v>346.22</v>
      </c>
      <c r="BF223" s="51">
        <v>327.69</v>
      </c>
      <c r="BG223" s="51">
        <v>331.41</v>
      </c>
      <c r="BH223" s="51">
        <v>364.59</v>
      </c>
      <c r="BI223" s="51">
        <v>296.55</v>
      </c>
      <c r="BJ223" s="51">
        <v>150.01</v>
      </c>
      <c r="BK223" s="51">
        <v>78.17</v>
      </c>
      <c r="BL223" s="51">
        <v>402.35</v>
      </c>
      <c r="BM223" s="51"/>
      <c r="BN223" s="9"/>
      <c r="BO223" s="62">
        <v>80</v>
      </c>
      <c r="BP223" s="62">
        <v>810.19</v>
      </c>
      <c r="BQ223" s="62">
        <f t="shared" si="9"/>
        <v>445.09500000000003</v>
      </c>
      <c r="BR223" s="64" t="str">
        <f t="shared" si="10"/>
        <v>NO</v>
      </c>
      <c r="BS223" s="9" t="e">
        <f t="shared" si="11"/>
        <v>#N/A</v>
      </c>
    </row>
    <row r="224" spans="1:71" x14ac:dyDescent="0.25">
      <c r="A224">
        <v>220</v>
      </c>
      <c r="B224" s="52" t="s">
        <v>1397</v>
      </c>
      <c r="C224" s="48" t="s">
        <v>1397</v>
      </c>
      <c r="D224" s="80">
        <v>37.200000000000003</v>
      </c>
      <c r="E224" s="98" t="s">
        <v>2186</v>
      </c>
      <c r="F224" s="84" t="s">
        <v>17</v>
      </c>
      <c r="G224" s="84">
        <v>105515018</v>
      </c>
      <c r="H224" s="87">
        <v>4562254</v>
      </c>
      <c r="I224" s="196">
        <v>4562254</v>
      </c>
      <c r="J224" s="87">
        <v>6533880</v>
      </c>
      <c r="K224" s="47" t="s">
        <v>16</v>
      </c>
      <c r="L224" s="47" t="s">
        <v>1396</v>
      </c>
      <c r="M224" s="38"/>
      <c r="N224" s="38"/>
      <c r="O224" s="50">
        <v>114.14</v>
      </c>
      <c r="P224" s="50">
        <v>256.75</v>
      </c>
      <c r="Q224" s="50">
        <v>45.42</v>
      </c>
      <c r="R224" s="50">
        <v>56.99</v>
      </c>
      <c r="S224" s="50">
        <v>76.819999999999993</v>
      </c>
      <c r="T224" s="50">
        <v>67.569999999999993</v>
      </c>
      <c r="U224" s="50">
        <v>146.84</v>
      </c>
      <c r="V224" s="51">
        <v>196.14</v>
      </c>
      <c r="W224" s="51">
        <v>237.33</v>
      </c>
      <c r="X224" s="51">
        <v>178.94</v>
      </c>
      <c r="Y224" s="51">
        <v>79.040000000000006</v>
      </c>
      <c r="Z224" s="51">
        <v>38.4</v>
      </c>
      <c r="AA224" s="51">
        <v>40.28</v>
      </c>
      <c r="AB224" s="51">
        <v>33.44</v>
      </c>
      <c r="AC224" s="51">
        <v>52.67</v>
      </c>
      <c r="AD224" s="51">
        <v>40.369999999999997</v>
      </c>
      <c r="AE224" s="51">
        <v>45.3</v>
      </c>
      <c r="AF224" s="51">
        <v>37.200000000000003</v>
      </c>
      <c r="AG224" s="51">
        <v>46.93</v>
      </c>
      <c r="AH224" s="51">
        <v>36.99</v>
      </c>
      <c r="AI224" s="51">
        <v>103.9</v>
      </c>
      <c r="AJ224" s="51">
        <v>221.78</v>
      </c>
      <c r="AK224" s="51">
        <v>125.09</v>
      </c>
      <c r="AL224" s="51">
        <v>68.73</v>
      </c>
      <c r="AM224" s="51">
        <v>37.08</v>
      </c>
      <c r="AN224" s="51">
        <v>46.85</v>
      </c>
      <c r="AO224" s="51">
        <v>59.24</v>
      </c>
      <c r="AP224" s="135">
        <v>46.46</v>
      </c>
      <c r="AQ224" s="51">
        <v>56.16</v>
      </c>
      <c r="AR224" s="51">
        <v>69.41</v>
      </c>
      <c r="AS224" s="51">
        <v>138.59</v>
      </c>
      <c r="AT224" s="51">
        <v>175.69</v>
      </c>
      <c r="AU224" s="51">
        <v>187.09</v>
      </c>
      <c r="AV224" s="51">
        <v>66.209999999999994</v>
      </c>
      <c r="AW224" s="51">
        <v>50.87</v>
      </c>
      <c r="AX224" s="51">
        <v>105.51</v>
      </c>
      <c r="AY224" s="51">
        <v>30.95</v>
      </c>
      <c r="AZ224" s="51">
        <v>48.56</v>
      </c>
      <c r="BA224" s="51">
        <v>117.92</v>
      </c>
      <c r="BB224" s="51">
        <v>76.150000000000006</v>
      </c>
      <c r="BC224" s="51">
        <v>89.67</v>
      </c>
      <c r="BD224" s="51">
        <v>72.37</v>
      </c>
      <c r="BE224" s="51">
        <v>103.4</v>
      </c>
      <c r="BF224" s="51">
        <v>121.76</v>
      </c>
      <c r="BG224" s="51">
        <v>124.71</v>
      </c>
      <c r="BH224" s="51">
        <v>138.33000000000001</v>
      </c>
      <c r="BI224" s="51">
        <v>102.3</v>
      </c>
      <c r="BJ224" s="51">
        <v>83.09</v>
      </c>
      <c r="BK224" s="51">
        <v>36.99</v>
      </c>
      <c r="BL224" s="51"/>
      <c r="BM224" s="51"/>
      <c r="BN224" s="9"/>
      <c r="BO224" s="62">
        <v>23.75</v>
      </c>
      <c r="BP224" s="62">
        <v>455.79</v>
      </c>
      <c r="BQ224" s="62">
        <f t="shared" si="9"/>
        <v>239.77</v>
      </c>
      <c r="BR224" s="64" t="str">
        <f t="shared" si="10"/>
        <v>YES</v>
      </c>
      <c r="BS224" s="9" t="e">
        <f t="shared" si="11"/>
        <v>#N/A</v>
      </c>
    </row>
    <row r="225" spans="1:71" x14ac:dyDescent="0.25">
      <c r="A225">
        <v>221</v>
      </c>
      <c r="B225" s="52" t="s">
        <v>1395</v>
      </c>
      <c r="C225" s="48" t="s">
        <v>1395</v>
      </c>
      <c r="D225" s="80">
        <v>10.55</v>
      </c>
      <c r="E225" s="98" t="s">
        <v>4988</v>
      </c>
      <c r="F225" s="84" t="s">
        <v>1381</v>
      </c>
      <c r="G225" s="84">
        <v>106814471</v>
      </c>
      <c r="H225" s="87" t="s">
        <v>1968</v>
      </c>
      <c r="I225" s="196" t="s">
        <v>1968</v>
      </c>
      <c r="J225" s="87" t="s">
        <v>1968</v>
      </c>
      <c r="K225" s="47" t="s">
        <v>1380</v>
      </c>
      <c r="L225" s="47" t="s">
        <v>1340</v>
      </c>
      <c r="M225" s="38"/>
      <c r="N225" s="38"/>
      <c r="O225" s="50">
        <v>43.91</v>
      </c>
      <c r="P225" s="50">
        <v>67.83</v>
      </c>
      <c r="Q225" s="50">
        <v>22.97</v>
      </c>
      <c r="R225" s="50">
        <v>9.5500000000000007</v>
      </c>
      <c r="S225" s="50">
        <v>9.5500000000000007</v>
      </c>
      <c r="T225" s="50">
        <v>10.55</v>
      </c>
      <c r="U225" s="50">
        <v>9.5500000000000007</v>
      </c>
      <c r="V225" s="51">
        <v>9.5500000000000007</v>
      </c>
      <c r="W225" s="51">
        <v>10.19</v>
      </c>
      <c r="X225" s="51">
        <v>9.5500000000000007</v>
      </c>
      <c r="Y225" s="51">
        <v>9.5500000000000007</v>
      </c>
      <c r="Z225" s="51">
        <v>9.5500000000000007</v>
      </c>
      <c r="AA225" s="51">
        <v>34.119999999999997</v>
      </c>
      <c r="AB225" s="51">
        <v>74.25</v>
      </c>
      <c r="AC225" s="51">
        <v>44.64</v>
      </c>
      <c r="AD225" s="51">
        <v>79.39</v>
      </c>
      <c r="AE225" s="51">
        <v>93.46</v>
      </c>
      <c r="AF225" s="51">
        <v>10.55</v>
      </c>
      <c r="AG225" s="51">
        <v>9.5500000000000007</v>
      </c>
      <c r="AH225" s="51">
        <v>9.5500000000000007</v>
      </c>
      <c r="AI225" s="51">
        <v>9.5500000000000007</v>
      </c>
      <c r="AJ225" s="51">
        <v>9.5500000000000007</v>
      </c>
      <c r="AK225" s="51">
        <v>9.5500000000000007</v>
      </c>
      <c r="AL225" s="51">
        <v>9.5500000000000007</v>
      </c>
      <c r="AM225" s="51">
        <v>94.04</v>
      </c>
      <c r="AN225" s="51">
        <v>84.74</v>
      </c>
      <c r="AO225" s="51">
        <v>193.73</v>
      </c>
      <c r="AP225" s="135">
        <v>21.59</v>
      </c>
      <c r="AQ225" s="51">
        <v>9.5500000000000007</v>
      </c>
      <c r="AR225" s="51">
        <v>10.55</v>
      </c>
      <c r="AS225" s="51">
        <v>9.5500000000000007</v>
      </c>
      <c r="AT225" s="51">
        <v>9.5500000000000007</v>
      </c>
      <c r="AU225" s="51">
        <v>9.5500000000000007</v>
      </c>
      <c r="AV225" s="51">
        <v>9.5500000000000007</v>
      </c>
      <c r="AW225" s="51">
        <v>9.5500000000000007</v>
      </c>
      <c r="AX225" s="51">
        <v>9.5500000000000007</v>
      </c>
      <c r="AY225" s="51">
        <v>9.5500000000000007</v>
      </c>
      <c r="AZ225" s="51">
        <v>171.51</v>
      </c>
      <c r="BA225" s="51">
        <v>93.7</v>
      </c>
      <c r="BB225" s="51">
        <v>41.79</v>
      </c>
      <c r="BC225" s="51">
        <v>20.63</v>
      </c>
      <c r="BD225" s="51">
        <v>11.4</v>
      </c>
      <c r="BE225" s="51">
        <v>9.5500000000000007</v>
      </c>
      <c r="BF225" s="51">
        <v>9.5500000000000007</v>
      </c>
      <c r="BG225" s="51">
        <v>9.5500000000000007</v>
      </c>
      <c r="BH225" s="51">
        <v>9.5500000000000007</v>
      </c>
      <c r="BI225" s="51">
        <v>10.66</v>
      </c>
      <c r="BJ225" s="51">
        <v>31.18</v>
      </c>
      <c r="BK225" s="51">
        <v>65.959999999999994</v>
      </c>
      <c r="BL225" s="51">
        <v>85.81</v>
      </c>
      <c r="BM225" s="51"/>
      <c r="BN225" s="9"/>
      <c r="BO225" s="62">
        <v>9.5500000000000007</v>
      </c>
      <c r="BP225" s="62">
        <v>94.04</v>
      </c>
      <c r="BQ225" s="62">
        <f t="shared" si="9"/>
        <v>51.795000000000002</v>
      </c>
      <c r="BR225" s="64" t="str">
        <f t="shared" si="10"/>
        <v>YES</v>
      </c>
      <c r="BS225" s="9" t="e">
        <f t="shared" si="11"/>
        <v>#N/A</v>
      </c>
    </row>
    <row r="226" spans="1:71" x14ac:dyDescent="0.25">
      <c r="A226">
        <v>222</v>
      </c>
      <c r="B226" s="52" t="s">
        <v>1394</v>
      </c>
      <c r="C226" s="48" t="s">
        <v>1394</v>
      </c>
      <c r="D226" s="80">
        <v>273.72000000000003</v>
      </c>
      <c r="E226" s="98" t="s">
        <v>4988</v>
      </c>
      <c r="F226" s="84" t="s">
        <v>1381</v>
      </c>
      <c r="G226" s="84">
        <v>106814471</v>
      </c>
      <c r="H226" s="87" t="s">
        <v>1969</v>
      </c>
      <c r="I226" s="196" t="s">
        <v>1969</v>
      </c>
      <c r="J226" s="87" t="s">
        <v>1969</v>
      </c>
      <c r="K226" s="47" t="s">
        <v>1380</v>
      </c>
      <c r="L226" s="47" t="s">
        <v>1255</v>
      </c>
      <c r="M226" s="38"/>
      <c r="N226" s="38"/>
      <c r="O226" s="50">
        <v>383.09</v>
      </c>
      <c r="P226" s="50">
        <v>558.33000000000004</v>
      </c>
      <c r="Q226" s="50">
        <v>392.64</v>
      </c>
      <c r="R226" s="50">
        <v>456.73</v>
      </c>
      <c r="S226" s="50">
        <v>356.88</v>
      </c>
      <c r="T226" s="50">
        <v>244.45</v>
      </c>
      <c r="U226" s="50">
        <v>297.04000000000002</v>
      </c>
      <c r="V226" s="51">
        <v>359.07</v>
      </c>
      <c r="W226" s="51">
        <v>325.3</v>
      </c>
      <c r="X226" s="51">
        <v>332.1</v>
      </c>
      <c r="Y226" s="51">
        <v>272.33999999999997</v>
      </c>
      <c r="Z226" s="51">
        <v>214.16</v>
      </c>
      <c r="AA226" s="51">
        <v>249.29</v>
      </c>
      <c r="AB226" s="51">
        <v>265.55</v>
      </c>
      <c r="AC226" s="51">
        <v>299.77999999999997</v>
      </c>
      <c r="AD226" s="51">
        <v>292.58999999999997</v>
      </c>
      <c r="AE226" s="51">
        <v>320.68</v>
      </c>
      <c r="AF226" s="51">
        <v>273.72000000000003</v>
      </c>
      <c r="AG226" s="51">
        <v>238.72</v>
      </c>
      <c r="AH226" s="51">
        <v>243.3</v>
      </c>
      <c r="AI226" s="51">
        <v>240.7</v>
      </c>
      <c r="AJ226" s="51">
        <v>292.39999999999998</v>
      </c>
      <c r="AK226" s="51">
        <v>241.25</v>
      </c>
      <c r="AL226" s="51">
        <v>245.91</v>
      </c>
      <c r="AM226" s="51">
        <v>379.05</v>
      </c>
      <c r="AN226" s="51">
        <v>432.02</v>
      </c>
      <c r="AO226" s="51">
        <v>377.9</v>
      </c>
      <c r="AP226" s="135">
        <v>362.07</v>
      </c>
      <c r="AQ226" s="51">
        <v>290.18</v>
      </c>
      <c r="AR226" s="51">
        <v>334.9</v>
      </c>
      <c r="AS226" s="51">
        <v>319.49</v>
      </c>
      <c r="AT226" s="51">
        <v>214.39</v>
      </c>
      <c r="AU226" s="51">
        <v>265.10000000000002</v>
      </c>
      <c r="AV226" s="51">
        <v>294.77999999999997</v>
      </c>
      <c r="AW226" s="51">
        <v>255.85</v>
      </c>
      <c r="AX226" s="51">
        <v>243.59</v>
      </c>
      <c r="AY226" s="51">
        <v>491.55</v>
      </c>
      <c r="AZ226" s="51">
        <v>859.4</v>
      </c>
      <c r="BA226" s="51">
        <v>605.75</v>
      </c>
      <c r="BB226" s="51">
        <v>374.54</v>
      </c>
      <c r="BC226" s="51">
        <v>0</v>
      </c>
      <c r="BD226" s="51">
        <v>0</v>
      </c>
      <c r="BE226" s="51">
        <v>0</v>
      </c>
      <c r="BF226" s="51">
        <v>0</v>
      </c>
      <c r="BG226" s="51">
        <v>0</v>
      </c>
      <c r="BH226" s="51">
        <v>0</v>
      </c>
      <c r="BI226" s="51">
        <v>0</v>
      </c>
      <c r="BJ226" s="51">
        <v>0</v>
      </c>
      <c r="BK226" s="51">
        <v>0</v>
      </c>
      <c r="BL226" s="51">
        <v>0</v>
      </c>
      <c r="BM226" s="51"/>
      <c r="BN226" s="9"/>
      <c r="BO226" s="62">
        <v>214.16</v>
      </c>
      <c r="BP226" s="62">
        <v>859.4</v>
      </c>
      <c r="BQ226" s="62">
        <f t="shared" si="9"/>
        <v>536.78</v>
      </c>
      <c r="BR226" s="64" t="str">
        <f t="shared" si="10"/>
        <v>NO</v>
      </c>
      <c r="BS226" s="9" t="e">
        <f t="shared" si="11"/>
        <v>#N/A</v>
      </c>
    </row>
    <row r="227" spans="1:71" x14ac:dyDescent="0.25">
      <c r="A227">
        <v>223</v>
      </c>
      <c r="B227" s="52" t="s">
        <v>1393</v>
      </c>
      <c r="C227" s="48" t="s">
        <v>1393</v>
      </c>
      <c r="D227" s="80">
        <v>12.75</v>
      </c>
      <c r="E227" s="98" t="s">
        <v>2186</v>
      </c>
      <c r="F227" s="84" t="s">
        <v>1381</v>
      </c>
      <c r="G227" s="84">
        <v>106814471</v>
      </c>
      <c r="H227" s="87" t="s">
        <v>1970</v>
      </c>
      <c r="I227" s="196" t="s">
        <v>1970</v>
      </c>
      <c r="J227" s="87" t="s">
        <v>1970</v>
      </c>
      <c r="K227" s="47" t="s">
        <v>1380</v>
      </c>
      <c r="L227" s="47" t="s">
        <v>1392</v>
      </c>
      <c r="M227" s="38"/>
      <c r="N227" s="38"/>
      <c r="O227" s="50">
        <v>59.99</v>
      </c>
      <c r="P227" s="50">
        <v>177.2</v>
      </c>
      <c r="Q227" s="50">
        <v>72.38</v>
      </c>
      <c r="R227" s="50">
        <v>65.08</v>
      </c>
      <c r="S227" s="50">
        <v>16.72</v>
      </c>
      <c r="T227" s="50">
        <v>11.6</v>
      </c>
      <c r="U227" s="50">
        <v>10.7</v>
      </c>
      <c r="V227" s="51">
        <v>10.84</v>
      </c>
      <c r="W227" s="51">
        <v>10.82</v>
      </c>
      <c r="X227" s="51">
        <v>10.220000000000001</v>
      </c>
      <c r="Y227" s="51">
        <v>10.18</v>
      </c>
      <c r="Z227" s="51">
        <v>11.25</v>
      </c>
      <c r="AA227" s="51">
        <v>41.32</v>
      </c>
      <c r="AB227" s="51">
        <v>64.69</v>
      </c>
      <c r="AC227" s="51">
        <v>56.53</v>
      </c>
      <c r="AD227" s="51">
        <v>18.13</v>
      </c>
      <c r="AE227" s="51">
        <v>24.86</v>
      </c>
      <c r="AF227" s="51">
        <v>12.75</v>
      </c>
      <c r="AG227" s="51">
        <v>11.19</v>
      </c>
      <c r="AH227" s="51">
        <v>11.98</v>
      </c>
      <c r="AI227" s="51">
        <v>11.44</v>
      </c>
      <c r="AJ227" s="51">
        <v>11.49</v>
      </c>
      <c r="AK227" s="51">
        <v>11.49</v>
      </c>
      <c r="AL227" s="51">
        <v>13.35</v>
      </c>
      <c r="AM227" s="51">
        <v>66.3</v>
      </c>
      <c r="AN227" s="51">
        <v>49.65</v>
      </c>
      <c r="AO227" s="51">
        <v>67.52</v>
      </c>
      <c r="AP227" s="135">
        <v>22.93</v>
      </c>
      <c r="AQ227" s="51">
        <v>12.45</v>
      </c>
      <c r="AR227" s="51">
        <v>12.78</v>
      </c>
      <c r="AS227" s="51">
        <v>12.31</v>
      </c>
      <c r="AT227" s="51">
        <v>11.16</v>
      </c>
      <c r="AU227" s="51">
        <v>11.35</v>
      </c>
      <c r="AV227" s="51">
        <v>12.14</v>
      </c>
      <c r="AW227" s="51">
        <v>11.83</v>
      </c>
      <c r="AX227" s="51">
        <v>23.67</v>
      </c>
      <c r="AY227" s="51">
        <v>80.38</v>
      </c>
      <c r="AZ227" s="51">
        <v>123.59</v>
      </c>
      <c r="BA227" s="51">
        <v>83.99</v>
      </c>
      <c r="BB227" s="51">
        <v>28.25</v>
      </c>
      <c r="BC227" s="51">
        <v>20.63</v>
      </c>
      <c r="BD227" s="51">
        <v>12.67</v>
      </c>
      <c r="BE227" s="51">
        <v>11.02</v>
      </c>
      <c r="BF227" s="51">
        <v>10.84</v>
      </c>
      <c r="BG227" s="51">
        <v>11.17</v>
      </c>
      <c r="BH227" s="51">
        <v>10.92</v>
      </c>
      <c r="BI227" s="51">
        <v>19.010000000000002</v>
      </c>
      <c r="BJ227" s="51">
        <v>65.430000000000007</v>
      </c>
      <c r="BK227" s="51">
        <v>114.22</v>
      </c>
      <c r="BL227" s="51">
        <v>74.98</v>
      </c>
      <c r="BM227" s="51"/>
      <c r="BN227" s="9"/>
      <c r="BO227" s="62">
        <v>10.18</v>
      </c>
      <c r="BP227" s="62">
        <v>177.2</v>
      </c>
      <c r="BQ227" s="62">
        <f t="shared" si="9"/>
        <v>93.69</v>
      </c>
      <c r="BR227" s="64" t="str">
        <f t="shared" si="10"/>
        <v>YES</v>
      </c>
      <c r="BS227" s="9" t="e">
        <f t="shared" si="11"/>
        <v>#N/A</v>
      </c>
    </row>
    <row r="228" spans="1:71" x14ac:dyDescent="0.25">
      <c r="A228">
        <v>224</v>
      </c>
      <c r="B228" s="52" t="s">
        <v>1391</v>
      </c>
      <c r="C228" s="48" t="s">
        <v>1391</v>
      </c>
      <c r="D228" s="80">
        <v>10.55</v>
      </c>
      <c r="E228" s="98" t="s">
        <v>4988</v>
      </c>
      <c r="F228" s="84" t="s">
        <v>1381</v>
      </c>
      <c r="G228" s="84">
        <v>106814471</v>
      </c>
      <c r="H228" s="87" t="s">
        <v>1971</v>
      </c>
      <c r="I228" s="196" t="s">
        <v>1971</v>
      </c>
      <c r="J228" s="87" t="s">
        <v>1971</v>
      </c>
      <c r="K228" s="47" t="s">
        <v>1380</v>
      </c>
      <c r="L228" s="47" t="s">
        <v>1336</v>
      </c>
      <c r="M228" s="38"/>
      <c r="N228" s="38"/>
      <c r="O228" s="50">
        <v>9.5500000000000007</v>
      </c>
      <c r="P228" s="50">
        <v>9.5500000000000007</v>
      </c>
      <c r="Q228" s="50">
        <v>9.5500000000000007</v>
      </c>
      <c r="R228" s="50">
        <v>9.5500000000000007</v>
      </c>
      <c r="S228" s="50">
        <v>9.5500000000000007</v>
      </c>
      <c r="T228" s="50">
        <v>10.55</v>
      </c>
      <c r="U228" s="50">
        <v>9.5500000000000007</v>
      </c>
      <c r="V228" s="51">
        <v>9.5500000000000007</v>
      </c>
      <c r="W228" s="51">
        <v>9.5500000000000007</v>
      </c>
      <c r="X228" s="51">
        <v>9.5500000000000007</v>
      </c>
      <c r="Y228" s="51">
        <v>9.5500000000000007</v>
      </c>
      <c r="Z228" s="51">
        <v>9.5500000000000007</v>
      </c>
      <c r="AA228" s="51">
        <v>9.5500000000000007</v>
      </c>
      <c r="AB228" s="51">
        <v>9.5500000000000007</v>
      </c>
      <c r="AC228" s="51">
        <v>9.5500000000000007</v>
      </c>
      <c r="AD228" s="51">
        <v>9.5500000000000007</v>
      </c>
      <c r="AE228" s="51">
        <v>9.5500000000000007</v>
      </c>
      <c r="AF228" s="51">
        <v>10.55</v>
      </c>
      <c r="AG228" s="51">
        <v>9.5500000000000007</v>
      </c>
      <c r="AH228" s="51">
        <v>9.5500000000000007</v>
      </c>
      <c r="AI228" s="51">
        <v>9.5500000000000007</v>
      </c>
      <c r="AJ228" s="51">
        <v>9.5500000000000007</v>
      </c>
      <c r="AK228" s="51">
        <v>9.5500000000000007</v>
      </c>
      <c r="AL228" s="51">
        <v>9.5500000000000007</v>
      </c>
      <c r="AM228" s="51">
        <v>9.5500000000000007</v>
      </c>
      <c r="AN228" s="51">
        <v>9.5500000000000007</v>
      </c>
      <c r="AO228" s="51">
        <v>9.5500000000000007</v>
      </c>
      <c r="AP228" s="135">
        <v>9.5500000000000007</v>
      </c>
      <c r="AQ228" s="51">
        <v>9.5500000000000007</v>
      </c>
      <c r="AR228" s="51">
        <v>10.55</v>
      </c>
      <c r="AS228" s="51">
        <v>9.5500000000000007</v>
      </c>
      <c r="AT228" s="51">
        <v>9.5500000000000007</v>
      </c>
      <c r="AU228" s="51">
        <v>9.5500000000000007</v>
      </c>
      <c r="AV228" s="51">
        <v>9.5500000000000007</v>
      </c>
      <c r="AW228" s="51">
        <v>9.5500000000000007</v>
      </c>
      <c r="AX228" s="51">
        <v>9.5500000000000007</v>
      </c>
      <c r="AY228" s="51">
        <v>10.18</v>
      </c>
      <c r="AZ228" s="51">
        <v>9.5500000000000007</v>
      </c>
      <c r="BA228" s="51">
        <v>9.5500000000000007</v>
      </c>
      <c r="BB228" s="51">
        <v>9.5500000000000007</v>
      </c>
      <c r="BC228" s="51">
        <v>9.5500000000000007</v>
      </c>
      <c r="BD228" s="51">
        <v>10.55</v>
      </c>
      <c r="BE228" s="51">
        <v>9.5500000000000007</v>
      </c>
      <c r="BF228" s="51">
        <v>9.5500000000000007</v>
      </c>
      <c r="BG228" s="51">
        <v>9.5500000000000007</v>
      </c>
      <c r="BH228" s="51">
        <v>9.5500000000000007</v>
      </c>
      <c r="BI228" s="51">
        <v>9.5500000000000007</v>
      </c>
      <c r="BJ228" s="51">
        <v>9.5500000000000007</v>
      </c>
      <c r="BK228" s="51">
        <v>9.5500000000000007</v>
      </c>
      <c r="BL228" s="51">
        <v>9.5500000000000007</v>
      </c>
      <c r="BM228" s="51"/>
      <c r="BN228" s="9"/>
      <c r="BO228" s="62">
        <v>9.5500000000000007</v>
      </c>
      <c r="BP228" s="62">
        <v>10.55</v>
      </c>
      <c r="BQ228" s="62">
        <f t="shared" si="9"/>
        <v>10.050000000000001</v>
      </c>
      <c r="BR228" s="64" t="str">
        <f t="shared" si="10"/>
        <v>YES</v>
      </c>
      <c r="BS228" s="9" t="e">
        <f t="shared" si="11"/>
        <v>#N/A</v>
      </c>
    </row>
    <row r="229" spans="1:71" x14ac:dyDescent="0.25">
      <c r="A229">
        <v>225</v>
      </c>
      <c r="B229" s="52" t="s">
        <v>1390</v>
      </c>
      <c r="C229" s="48" t="s">
        <v>1390</v>
      </c>
      <c r="D229" s="80">
        <v>13.85</v>
      </c>
      <c r="E229" s="98" t="s">
        <v>4988</v>
      </c>
      <c r="F229" s="84" t="s">
        <v>1381</v>
      </c>
      <c r="G229" s="84">
        <v>106814471</v>
      </c>
      <c r="H229" s="87" t="s">
        <v>1972</v>
      </c>
      <c r="I229" s="196" t="s">
        <v>1972</v>
      </c>
      <c r="J229" s="87" t="s">
        <v>1972</v>
      </c>
      <c r="K229" s="47" t="s">
        <v>1380</v>
      </c>
      <c r="L229" s="47" t="s">
        <v>1389</v>
      </c>
      <c r="M229" s="38"/>
      <c r="N229" s="38"/>
      <c r="O229" s="50">
        <v>154.29</v>
      </c>
      <c r="P229" s="50">
        <v>325.2</v>
      </c>
      <c r="Q229" s="50">
        <v>173.04</v>
      </c>
      <c r="R229" s="50">
        <v>210.4</v>
      </c>
      <c r="S229" s="50">
        <v>22.58</v>
      </c>
      <c r="T229" s="50">
        <v>14.22</v>
      </c>
      <c r="U229" s="50">
        <v>9.5500000000000007</v>
      </c>
      <c r="V229" s="51">
        <v>9.5500000000000007</v>
      </c>
      <c r="W229" s="51">
        <v>9.5500000000000007</v>
      </c>
      <c r="X229" s="51">
        <v>9.5500000000000007</v>
      </c>
      <c r="Y229" s="51">
        <v>9.5500000000000007</v>
      </c>
      <c r="Z229" s="51">
        <v>19.16</v>
      </c>
      <c r="AA229" s="51">
        <v>45.51</v>
      </c>
      <c r="AB229" s="51">
        <v>60.19</v>
      </c>
      <c r="AC229" s="51">
        <v>42.26</v>
      </c>
      <c r="AD229" s="51">
        <v>31.61</v>
      </c>
      <c r="AE229" s="51">
        <v>33.44</v>
      </c>
      <c r="AF229" s="51">
        <v>13.85</v>
      </c>
      <c r="AG229" s="51">
        <v>9.5500000000000007</v>
      </c>
      <c r="AH229" s="51">
        <v>9.5500000000000007</v>
      </c>
      <c r="AI229" s="51">
        <v>9.5500000000000007</v>
      </c>
      <c r="AJ229" s="51">
        <v>9.5500000000000007</v>
      </c>
      <c r="AK229" s="51">
        <v>10.199999999999999</v>
      </c>
      <c r="AL229" s="51">
        <v>9.5500000000000007</v>
      </c>
      <c r="AM229" s="51">
        <v>33.51</v>
      </c>
      <c r="AN229" s="51">
        <v>71.849999999999994</v>
      </c>
      <c r="AO229" s="51">
        <v>19.82</v>
      </c>
      <c r="AP229" s="135">
        <v>9.5500000000000007</v>
      </c>
      <c r="AQ229" s="51">
        <v>9.5500000000000007</v>
      </c>
      <c r="AR229" s="51">
        <v>10.55</v>
      </c>
      <c r="AS229" s="51">
        <v>10.24</v>
      </c>
      <c r="AT229" s="51">
        <v>9.5500000000000007</v>
      </c>
      <c r="AU229" s="51">
        <v>9.5500000000000007</v>
      </c>
      <c r="AV229" s="51">
        <v>9.5500000000000007</v>
      </c>
      <c r="AW229" s="51">
        <v>18.670000000000002</v>
      </c>
      <c r="AX229" s="51">
        <v>10.09</v>
      </c>
      <c r="AY229" s="51">
        <v>27.1</v>
      </c>
      <c r="AZ229" s="51">
        <v>186.07</v>
      </c>
      <c r="BA229" s="51">
        <v>58.75</v>
      </c>
      <c r="BB229" s="51">
        <v>15.35</v>
      </c>
      <c r="BC229" s="51">
        <v>10.1</v>
      </c>
      <c r="BD229" s="51">
        <v>10.55</v>
      </c>
      <c r="BE229" s="51">
        <v>9.5500000000000007</v>
      </c>
      <c r="BF229" s="51">
        <v>9.5500000000000007</v>
      </c>
      <c r="BG229" s="51">
        <v>9.5500000000000007</v>
      </c>
      <c r="BH229" s="51">
        <v>9.5500000000000007</v>
      </c>
      <c r="BI229" s="51">
        <v>9.5500000000000007</v>
      </c>
      <c r="BJ229" s="51">
        <v>14.36</v>
      </c>
      <c r="BK229" s="51">
        <v>10.18</v>
      </c>
      <c r="BL229" s="51">
        <v>13.16</v>
      </c>
      <c r="BM229" s="51"/>
      <c r="BN229" s="9"/>
      <c r="BO229" s="62">
        <v>9.5500000000000007</v>
      </c>
      <c r="BP229" s="62">
        <v>325.2</v>
      </c>
      <c r="BQ229" s="62">
        <f t="shared" si="9"/>
        <v>167.375</v>
      </c>
      <c r="BR229" s="64" t="str">
        <f t="shared" si="10"/>
        <v>YES</v>
      </c>
      <c r="BS229" s="9" t="e">
        <f t="shared" si="11"/>
        <v>#N/A</v>
      </c>
    </row>
    <row r="230" spans="1:71" x14ac:dyDescent="0.25">
      <c r="A230">
        <v>226</v>
      </c>
      <c r="B230" s="52" t="s">
        <v>1388</v>
      </c>
      <c r="C230" s="48" t="s">
        <v>1388</v>
      </c>
      <c r="D230" s="80">
        <v>254.45</v>
      </c>
      <c r="E230" s="98" t="s">
        <v>4988</v>
      </c>
      <c r="F230" s="84" t="s">
        <v>1381</v>
      </c>
      <c r="G230" s="84">
        <v>106814471</v>
      </c>
      <c r="H230" s="87" t="s">
        <v>1973</v>
      </c>
      <c r="I230" s="196" t="s">
        <v>1973</v>
      </c>
      <c r="J230" s="87" t="s">
        <v>1973</v>
      </c>
      <c r="K230" s="47" t="s">
        <v>1380</v>
      </c>
      <c r="L230" s="47" t="s">
        <v>1387</v>
      </c>
      <c r="M230" s="38"/>
      <c r="N230" s="38"/>
      <c r="O230" s="50">
        <v>321.68</v>
      </c>
      <c r="P230" s="50">
        <v>552.44000000000005</v>
      </c>
      <c r="Q230" s="50">
        <v>204.15</v>
      </c>
      <c r="R230" s="50">
        <v>298.42</v>
      </c>
      <c r="S230" s="50">
        <v>9.5500000000000007</v>
      </c>
      <c r="T230" s="50">
        <v>10.55</v>
      </c>
      <c r="U230" s="50">
        <v>9.5500000000000007</v>
      </c>
      <c r="V230" s="51">
        <v>9.5500000000000007</v>
      </c>
      <c r="W230" s="51">
        <v>9.5500000000000007</v>
      </c>
      <c r="X230" s="51">
        <v>9.5500000000000007</v>
      </c>
      <c r="Y230" s="51">
        <v>9.5500000000000007</v>
      </c>
      <c r="Z230" s="51">
        <v>9.5500000000000007</v>
      </c>
      <c r="AA230" s="51">
        <v>9.5500000000000007</v>
      </c>
      <c r="AB230" s="51">
        <v>93.38</v>
      </c>
      <c r="AC230" s="51">
        <v>218.3</v>
      </c>
      <c r="AD230" s="51">
        <v>334.87</v>
      </c>
      <c r="AE230" s="51">
        <v>367.23</v>
      </c>
      <c r="AF230" s="51">
        <v>254.45</v>
      </c>
      <c r="AG230" s="51">
        <v>184.99</v>
      </c>
      <c r="AH230" s="51">
        <v>119.12</v>
      </c>
      <c r="AI230" s="51">
        <v>139.30000000000001</v>
      </c>
      <c r="AJ230" s="51">
        <v>170.72</v>
      </c>
      <c r="AK230" s="51">
        <v>150.88999999999999</v>
      </c>
      <c r="AL230" s="51">
        <v>9.5500000000000007</v>
      </c>
      <c r="AM230" s="51">
        <v>9.5500000000000007</v>
      </c>
      <c r="AN230" s="51">
        <v>9.5500000000000007</v>
      </c>
      <c r="AO230" s="51">
        <v>9.5500000000000007</v>
      </c>
      <c r="AP230" s="135">
        <v>9.5500000000000007</v>
      </c>
      <c r="AQ230" s="51">
        <v>9.5500000000000007</v>
      </c>
      <c r="AR230" s="51">
        <v>10.55</v>
      </c>
      <c r="AS230" s="51">
        <v>9.5500000000000007</v>
      </c>
      <c r="AT230" s="51">
        <v>9.5500000000000007</v>
      </c>
      <c r="AU230" s="51">
        <v>9.5500000000000007</v>
      </c>
      <c r="AV230" s="51">
        <v>9.5500000000000007</v>
      </c>
      <c r="AW230" s="51">
        <v>9.5500000000000007</v>
      </c>
      <c r="AX230" s="51">
        <v>9.5500000000000007</v>
      </c>
      <c r="AY230" s="51">
        <v>9.5500000000000007</v>
      </c>
      <c r="AZ230" s="51">
        <v>9.5500000000000007</v>
      </c>
      <c r="BA230" s="51">
        <v>9.5500000000000007</v>
      </c>
      <c r="BB230" s="51">
        <v>9.5500000000000007</v>
      </c>
      <c r="BC230" s="51">
        <v>9.5500000000000007</v>
      </c>
      <c r="BD230" s="51">
        <v>10.55</v>
      </c>
      <c r="BE230" s="51">
        <v>9.5500000000000007</v>
      </c>
      <c r="BF230" s="51">
        <v>9.5500000000000007</v>
      </c>
      <c r="BG230" s="51">
        <v>9.5500000000000007</v>
      </c>
      <c r="BH230" s="51">
        <v>9.5500000000000007</v>
      </c>
      <c r="BI230" s="51">
        <v>9.5500000000000007</v>
      </c>
      <c r="BJ230" s="51">
        <v>9.5500000000000007</v>
      </c>
      <c r="BK230" s="51">
        <v>9.5500000000000007</v>
      </c>
      <c r="BL230" s="51">
        <v>9.5500000000000007</v>
      </c>
      <c r="BM230" s="51"/>
      <c r="BN230" s="9"/>
      <c r="BO230" s="62">
        <v>9.5500000000000007</v>
      </c>
      <c r="BP230" s="62">
        <v>552.44000000000005</v>
      </c>
      <c r="BQ230" s="62">
        <f t="shared" si="9"/>
        <v>280.995</v>
      </c>
      <c r="BR230" s="64" t="str">
        <f t="shared" si="10"/>
        <v>YES</v>
      </c>
      <c r="BS230" s="9" t="e">
        <f t="shared" si="11"/>
        <v>#N/A</v>
      </c>
    </row>
    <row r="231" spans="1:71" x14ac:dyDescent="0.25">
      <c r="A231">
        <v>227</v>
      </c>
      <c r="B231" s="52" t="s">
        <v>1386</v>
      </c>
      <c r="C231" s="48" t="s">
        <v>1386</v>
      </c>
      <c r="D231" s="80">
        <v>159.75</v>
      </c>
      <c r="E231" s="98" t="s">
        <v>2186</v>
      </c>
      <c r="F231" s="84" t="s">
        <v>1381</v>
      </c>
      <c r="G231" s="84">
        <v>106814471</v>
      </c>
      <c r="H231" s="87" t="s">
        <v>1974</v>
      </c>
      <c r="I231" s="196" t="s">
        <v>1974</v>
      </c>
      <c r="J231" s="87">
        <v>3001812</v>
      </c>
      <c r="K231" s="47" t="s">
        <v>1380</v>
      </c>
      <c r="L231" s="47" t="s">
        <v>1344</v>
      </c>
      <c r="M231" s="38"/>
      <c r="N231" s="38"/>
      <c r="O231" s="50">
        <v>209.11</v>
      </c>
      <c r="P231" s="50">
        <v>211.9</v>
      </c>
      <c r="Q231" s="50">
        <v>180.36</v>
      </c>
      <c r="R231" s="50">
        <v>189.13</v>
      </c>
      <c r="S231" s="50">
        <v>251.97</v>
      </c>
      <c r="T231" s="50">
        <v>182.05</v>
      </c>
      <c r="U231" s="50">
        <v>229.64</v>
      </c>
      <c r="V231" s="51">
        <v>163.38999999999999</v>
      </c>
      <c r="W231" s="51">
        <v>194.8</v>
      </c>
      <c r="X231" s="51">
        <v>194.82</v>
      </c>
      <c r="Y231" s="51">
        <v>177.99</v>
      </c>
      <c r="Z231" s="51">
        <v>140.68</v>
      </c>
      <c r="AA231" s="51">
        <v>180.96</v>
      </c>
      <c r="AB231" s="51">
        <v>165.96</v>
      </c>
      <c r="AC231" s="51">
        <v>193.32</v>
      </c>
      <c r="AD231" s="51">
        <v>156.59</v>
      </c>
      <c r="AE231" s="51">
        <v>181.04</v>
      </c>
      <c r="AF231" s="51">
        <v>159.75</v>
      </c>
      <c r="AG231" s="51">
        <v>151.55000000000001</v>
      </c>
      <c r="AH231" s="51">
        <v>174.51</v>
      </c>
      <c r="AI231" s="51">
        <v>190.94</v>
      </c>
      <c r="AJ231" s="51">
        <v>210.85</v>
      </c>
      <c r="AK231" s="51">
        <v>176.71</v>
      </c>
      <c r="AL231" s="51">
        <v>174.94</v>
      </c>
      <c r="AM231" s="51">
        <v>192.41</v>
      </c>
      <c r="AN231" s="51">
        <v>185.7</v>
      </c>
      <c r="AO231" s="51">
        <v>211.34</v>
      </c>
      <c r="AP231" s="135">
        <v>218.25</v>
      </c>
      <c r="AQ231" s="51">
        <v>178.51</v>
      </c>
      <c r="AR231" s="51">
        <v>184.63</v>
      </c>
      <c r="AS231" s="51">
        <v>178.98</v>
      </c>
      <c r="AT231" s="51">
        <v>141.47</v>
      </c>
      <c r="AU231" s="51">
        <v>159.88</v>
      </c>
      <c r="AV231" s="51">
        <v>182.63</v>
      </c>
      <c r="AW231" s="51">
        <v>141.25</v>
      </c>
      <c r="AX231" s="51">
        <v>144.76</v>
      </c>
      <c r="AY231" s="51">
        <v>171.89</v>
      </c>
      <c r="AZ231" s="51">
        <v>146.63999999999999</v>
      </c>
      <c r="BA231" s="51">
        <v>170.09</v>
      </c>
      <c r="BB231" s="51">
        <v>181.08</v>
      </c>
      <c r="BC231" s="51">
        <v>150.79</v>
      </c>
      <c r="BD231" s="51">
        <v>121.72</v>
      </c>
      <c r="BE231" s="51">
        <v>112.06</v>
      </c>
      <c r="BF231" s="51">
        <v>124.96</v>
      </c>
      <c r="BG231" s="51">
        <v>72.67</v>
      </c>
      <c r="BH231" s="51">
        <v>0</v>
      </c>
      <c r="BI231" s="51">
        <v>0</v>
      </c>
      <c r="BJ231" s="51">
        <v>0</v>
      </c>
      <c r="BK231" s="51">
        <v>0</v>
      </c>
      <c r="BL231" s="51">
        <v>0</v>
      </c>
      <c r="BM231" s="51"/>
      <c r="BN231" s="9"/>
      <c r="BO231" s="62">
        <v>121.72</v>
      </c>
      <c r="BP231" s="62">
        <v>406.51</v>
      </c>
      <c r="BQ231" s="62">
        <f t="shared" si="9"/>
        <v>264.11500000000001</v>
      </c>
      <c r="BR231" s="64" t="str">
        <f t="shared" si="10"/>
        <v>NO</v>
      </c>
      <c r="BS231" s="9" t="e">
        <f t="shared" si="11"/>
        <v>#N/A</v>
      </c>
    </row>
    <row r="232" spans="1:71" x14ac:dyDescent="0.25">
      <c r="A232">
        <v>228</v>
      </c>
      <c r="B232" s="52" t="s">
        <v>1385</v>
      </c>
      <c r="C232" s="48" t="s">
        <v>1385</v>
      </c>
      <c r="D232" s="80">
        <v>10.55</v>
      </c>
      <c r="E232" s="98" t="s">
        <v>4988</v>
      </c>
      <c r="F232" s="84" t="s">
        <v>1381</v>
      </c>
      <c r="G232" s="84">
        <v>106814471</v>
      </c>
      <c r="H232" s="87">
        <v>3010153</v>
      </c>
      <c r="I232" s="196">
        <v>3010153</v>
      </c>
      <c r="J232" s="87">
        <v>3010153</v>
      </c>
      <c r="K232" s="47" t="s">
        <v>1380</v>
      </c>
      <c r="L232" s="47" t="s">
        <v>1342</v>
      </c>
      <c r="M232" s="38"/>
      <c r="N232" s="38"/>
      <c r="O232" s="50">
        <v>9.5500000000000007</v>
      </c>
      <c r="P232" s="50">
        <v>9.5500000000000007</v>
      </c>
      <c r="Q232" s="50">
        <v>9.5500000000000007</v>
      </c>
      <c r="R232" s="50">
        <v>9.5500000000000007</v>
      </c>
      <c r="S232" s="50">
        <v>9.5500000000000007</v>
      </c>
      <c r="T232" s="50">
        <v>10.55</v>
      </c>
      <c r="U232" s="50">
        <v>9.5500000000000007</v>
      </c>
      <c r="V232" s="51">
        <v>9.5500000000000007</v>
      </c>
      <c r="W232" s="51">
        <v>9.5500000000000007</v>
      </c>
      <c r="X232" s="51">
        <v>9.5500000000000007</v>
      </c>
      <c r="Y232" s="51">
        <v>9.5500000000000007</v>
      </c>
      <c r="Z232" s="51">
        <v>9.5500000000000007</v>
      </c>
      <c r="AA232" s="51">
        <v>9.5500000000000007</v>
      </c>
      <c r="AB232" s="51">
        <v>9.5500000000000007</v>
      </c>
      <c r="AC232" s="51">
        <v>9.5500000000000007</v>
      </c>
      <c r="AD232" s="51">
        <v>9.5500000000000007</v>
      </c>
      <c r="AE232" s="51">
        <v>9.5500000000000007</v>
      </c>
      <c r="AF232" s="51">
        <v>10.55</v>
      </c>
      <c r="AG232" s="51">
        <v>9.5500000000000007</v>
      </c>
      <c r="AH232" s="51">
        <v>9.5500000000000007</v>
      </c>
      <c r="AI232" s="51">
        <v>9.5500000000000007</v>
      </c>
      <c r="AJ232" s="51">
        <v>9.5500000000000007</v>
      </c>
      <c r="AK232" s="51">
        <v>9.5500000000000007</v>
      </c>
      <c r="AL232" s="51">
        <v>9.5500000000000007</v>
      </c>
      <c r="AM232" s="51">
        <v>9.5500000000000007</v>
      </c>
      <c r="AN232" s="51">
        <v>9.5500000000000007</v>
      </c>
      <c r="AO232" s="51">
        <v>9.5500000000000007</v>
      </c>
      <c r="AP232" s="135">
        <v>9.5500000000000007</v>
      </c>
      <c r="AQ232" s="51">
        <v>9.5500000000000007</v>
      </c>
      <c r="AR232" s="51">
        <v>10.55</v>
      </c>
      <c r="AS232" s="51">
        <v>9.5500000000000007</v>
      </c>
      <c r="AT232" s="51">
        <v>9.5500000000000007</v>
      </c>
      <c r="AU232" s="51">
        <v>9.5500000000000007</v>
      </c>
      <c r="AV232" s="51">
        <v>9.5500000000000007</v>
      </c>
      <c r="AW232" s="51">
        <v>9.5500000000000007</v>
      </c>
      <c r="AX232" s="51">
        <v>9.5500000000000007</v>
      </c>
      <c r="AY232" s="51">
        <v>9.5500000000000007</v>
      </c>
      <c r="AZ232" s="51">
        <v>75.06</v>
      </c>
      <c r="BA232" s="51">
        <v>16.670000000000002</v>
      </c>
      <c r="BB232" s="51">
        <v>9.5500000000000007</v>
      </c>
      <c r="BC232" s="51">
        <v>9.5500000000000007</v>
      </c>
      <c r="BD232" s="51">
        <v>10.55</v>
      </c>
      <c r="BE232" s="51">
        <v>9.5500000000000007</v>
      </c>
      <c r="BF232" s="51">
        <v>9.5500000000000007</v>
      </c>
      <c r="BG232" s="51">
        <v>9.5500000000000007</v>
      </c>
      <c r="BH232" s="51">
        <v>9.5500000000000007</v>
      </c>
      <c r="BI232" s="51">
        <v>9.5500000000000007</v>
      </c>
      <c r="BJ232" s="51">
        <v>9.5500000000000007</v>
      </c>
      <c r="BK232" s="51">
        <v>9.5500000000000007</v>
      </c>
      <c r="BL232" s="51">
        <v>9.5500000000000007</v>
      </c>
      <c r="BM232" s="51"/>
      <c r="BN232" s="9"/>
      <c r="BO232" s="62">
        <v>9.5500000000000007</v>
      </c>
      <c r="BP232" s="62">
        <v>10.55</v>
      </c>
      <c r="BQ232" s="62">
        <f t="shared" si="9"/>
        <v>10.050000000000001</v>
      </c>
      <c r="BR232" s="64" t="str">
        <f t="shared" si="10"/>
        <v>YES</v>
      </c>
      <c r="BS232" s="9" t="e">
        <f t="shared" si="11"/>
        <v>#N/A</v>
      </c>
    </row>
    <row r="233" spans="1:71" x14ac:dyDescent="0.25">
      <c r="A233">
        <v>229</v>
      </c>
      <c r="B233" s="52" t="s">
        <v>1384</v>
      </c>
      <c r="C233" s="48" t="s">
        <v>1384</v>
      </c>
      <c r="D233" s="80">
        <v>40</v>
      </c>
      <c r="E233" s="98" t="s">
        <v>4988</v>
      </c>
      <c r="F233" s="84" t="s">
        <v>1381</v>
      </c>
      <c r="G233" s="84">
        <v>106814471</v>
      </c>
      <c r="H233" s="87" t="s">
        <v>1975</v>
      </c>
      <c r="I233" s="196" t="s">
        <v>1975</v>
      </c>
      <c r="J233" s="87" t="s">
        <v>1975</v>
      </c>
      <c r="K233" s="47" t="s">
        <v>1380</v>
      </c>
      <c r="L233" s="47" t="s">
        <v>1383</v>
      </c>
      <c r="M233" s="38"/>
      <c r="N233" s="38"/>
      <c r="O233" s="50">
        <v>6168.67</v>
      </c>
      <c r="P233" s="50">
        <v>7497.73</v>
      </c>
      <c r="Q233" s="50">
        <v>5512.55</v>
      </c>
      <c r="R233" s="50">
        <v>5124.57</v>
      </c>
      <c r="S233" s="50">
        <v>375</v>
      </c>
      <c r="T233" s="50">
        <v>376</v>
      </c>
      <c r="U233" s="50">
        <v>375</v>
      </c>
      <c r="V233" s="51">
        <v>375</v>
      </c>
      <c r="W233" s="51">
        <v>375</v>
      </c>
      <c r="X233" s="51">
        <v>375</v>
      </c>
      <c r="Y233" s="51">
        <v>375</v>
      </c>
      <c r="Z233" s="51">
        <v>375</v>
      </c>
      <c r="AA233" s="51">
        <v>375</v>
      </c>
      <c r="AB233" s="51">
        <v>40</v>
      </c>
      <c r="AC233" s="51">
        <v>40</v>
      </c>
      <c r="AD233" s="51">
        <v>40</v>
      </c>
      <c r="AE233" s="51">
        <v>41</v>
      </c>
      <c r="AF233" s="51">
        <v>40</v>
      </c>
      <c r="AG233" s="51">
        <v>40</v>
      </c>
      <c r="AH233" s="51">
        <v>40</v>
      </c>
      <c r="AI233" s="51">
        <v>40</v>
      </c>
      <c r="AJ233" s="51">
        <v>40</v>
      </c>
      <c r="AK233" s="51">
        <v>40</v>
      </c>
      <c r="AL233" s="51">
        <v>40</v>
      </c>
      <c r="AM233" s="51">
        <v>51.66</v>
      </c>
      <c r="AN233" s="51">
        <v>40.700000000000003</v>
      </c>
      <c r="AO233" s="51">
        <v>1570.31</v>
      </c>
      <c r="AP233" s="135">
        <v>40</v>
      </c>
      <c r="AQ233" s="51">
        <v>40</v>
      </c>
      <c r="AR233" s="51">
        <v>41</v>
      </c>
      <c r="AS233" s="51">
        <v>40</v>
      </c>
      <c r="AT233" s="51">
        <v>40</v>
      </c>
      <c r="AU233" s="51">
        <v>135.24</v>
      </c>
      <c r="AV233" s="51">
        <v>40</v>
      </c>
      <c r="AW233" s="51">
        <v>40</v>
      </c>
      <c r="AX233" s="51">
        <v>40</v>
      </c>
      <c r="AY233" s="51">
        <v>40</v>
      </c>
      <c r="AZ233" s="51">
        <v>2462.0700000000002</v>
      </c>
      <c r="BA233" s="51">
        <v>2151.64</v>
      </c>
      <c r="BB233" s="51">
        <v>40</v>
      </c>
      <c r="BC233" s="51">
        <v>40</v>
      </c>
      <c r="BD233" s="51">
        <v>41</v>
      </c>
      <c r="BE233" s="51">
        <v>40</v>
      </c>
      <c r="BF233" s="51">
        <v>40</v>
      </c>
      <c r="BG233" s="51">
        <v>40</v>
      </c>
      <c r="BH233" s="51">
        <v>40</v>
      </c>
      <c r="BI233" s="51">
        <v>40</v>
      </c>
      <c r="BJ233" s="51">
        <v>919.92</v>
      </c>
      <c r="BK233" s="51">
        <v>2658.35</v>
      </c>
      <c r="BL233" s="51">
        <v>2011.06</v>
      </c>
      <c r="BM233" s="51"/>
      <c r="BN233" s="9"/>
      <c r="BO233" s="62">
        <v>40</v>
      </c>
      <c r="BP233" s="62">
        <v>7497.73</v>
      </c>
      <c r="BQ233" s="62">
        <f t="shared" si="9"/>
        <v>3768.8649999999998</v>
      </c>
      <c r="BR233" s="64" t="str">
        <f t="shared" si="10"/>
        <v>YES</v>
      </c>
      <c r="BS233" s="9" t="e">
        <f t="shared" si="11"/>
        <v>#N/A</v>
      </c>
    </row>
    <row r="234" spans="1:71" x14ac:dyDescent="0.25">
      <c r="A234">
        <v>230</v>
      </c>
      <c r="B234" s="52" t="s">
        <v>1382</v>
      </c>
      <c r="C234" s="48" t="s">
        <v>1382</v>
      </c>
      <c r="D234" s="80">
        <v>247.29</v>
      </c>
      <c r="E234" s="98" t="s">
        <v>4988</v>
      </c>
      <c r="F234" s="84" t="s">
        <v>1381</v>
      </c>
      <c r="G234" s="84">
        <v>106814471</v>
      </c>
      <c r="H234" s="87" t="s">
        <v>1976</v>
      </c>
      <c r="I234" s="196" t="s">
        <v>1976</v>
      </c>
      <c r="J234" s="87" t="s">
        <v>1976</v>
      </c>
      <c r="K234" s="47" t="s">
        <v>1380</v>
      </c>
      <c r="L234" s="47" t="s">
        <v>1379</v>
      </c>
      <c r="M234" s="38"/>
      <c r="N234" s="38"/>
      <c r="O234" s="50">
        <v>322.41000000000003</v>
      </c>
      <c r="P234" s="50">
        <v>344.19</v>
      </c>
      <c r="Q234" s="50">
        <v>263.93</v>
      </c>
      <c r="R234" s="50">
        <v>278.92</v>
      </c>
      <c r="S234" s="50">
        <v>344.5</v>
      </c>
      <c r="T234" s="50">
        <v>266.48</v>
      </c>
      <c r="U234" s="50">
        <v>248.65</v>
      </c>
      <c r="V234" s="51">
        <v>332.68</v>
      </c>
      <c r="W234" s="51">
        <v>327.85</v>
      </c>
      <c r="X234" s="51">
        <v>342.1</v>
      </c>
      <c r="Y234" s="51">
        <v>284.38</v>
      </c>
      <c r="Z234" s="51">
        <v>261.63</v>
      </c>
      <c r="AA234" s="51">
        <v>275.06</v>
      </c>
      <c r="AB234" s="51">
        <v>284.68</v>
      </c>
      <c r="AC234" s="51">
        <v>251.01</v>
      </c>
      <c r="AD234" s="51">
        <v>241.13</v>
      </c>
      <c r="AE234" s="51">
        <v>309.05</v>
      </c>
      <c r="AF234" s="51">
        <v>247.29</v>
      </c>
      <c r="AG234" s="51">
        <v>270.52</v>
      </c>
      <c r="AH234" s="51">
        <v>257.3</v>
      </c>
      <c r="AI234" s="51">
        <v>252.67</v>
      </c>
      <c r="AJ234" s="51">
        <v>278.16000000000003</v>
      </c>
      <c r="AK234" s="51">
        <v>287.08</v>
      </c>
      <c r="AL234" s="51">
        <v>275.69</v>
      </c>
      <c r="AM234" s="51">
        <v>337.44</v>
      </c>
      <c r="AN234" s="51">
        <v>350.39</v>
      </c>
      <c r="AO234" s="51">
        <v>358.82</v>
      </c>
      <c r="AP234" s="135">
        <v>338.65</v>
      </c>
      <c r="AQ234" s="51">
        <v>340.93</v>
      </c>
      <c r="AR234" s="51">
        <v>345.32</v>
      </c>
      <c r="AS234" s="51">
        <v>366.33</v>
      </c>
      <c r="AT234" s="51">
        <v>265.33999999999997</v>
      </c>
      <c r="AU234" s="51">
        <v>287.35000000000002</v>
      </c>
      <c r="AV234" s="51">
        <v>326.54000000000002</v>
      </c>
      <c r="AW234" s="51">
        <v>248.43</v>
      </c>
      <c r="AX234" s="51">
        <v>241.96</v>
      </c>
      <c r="AY234" s="51">
        <v>332.97</v>
      </c>
      <c r="AZ234" s="51">
        <v>309.20999999999998</v>
      </c>
      <c r="BA234" s="51">
        <v>311.20999999999998</v>
      </c>
      <c r="BB234" s="51">
        <v>315.85000000000002</v>
      </c>
      <c r="BC234" s="51">
        <v>278.74</v>
      </c>
      <c r="BD234" s="51">
        <v>216.76</v>
      </c>
      <c r="BE234" s="51">
        <v>202.4</v>
      </c>
      <c r="BF234" s="51">
        <v>208.62</v>
      </c>
      <c r="BG234" s="51">
        <v>264.64999999999998</v>
      </c>
      <c r="BH234" s="51">
        <v>228.13</v>
      </c>
      <c r="BI234" s="51">
        <v>235.92</v>
      </c>
      <c r="BJ234" s="51">
        <v>328.02</v>
      </c>
      <c r="BK234" s="51">
        <v>329.2</v>
      </c>
      <c r="BL234" s="51">
        <v>282.56</v>
      </c>
      <c r="BM234" s="51"/>
      <c r="BN234" s="9"/>
      <c r="BO234" s="62">
        <v>216.76</v>
      </c>
      <c r="BP234" s="62">
        <v>463.07</v>
      </c>
      <c r="BQ234" s="62">
        <f t="shared" si="9"/>
        <v>339.91499999999996</v>
      </c>
      <c r="BR234" s="64" t="str">
        <f t="shared" si="10"/>
        <v>YES</v>
      </c>
      <c r="BS234" s="9" t="e">
        <f t="shared" si="11"/>
        <v>#N/A</v>
      </c>
    </row>
    <row r="235" spans="1:71" x14ac:dyDescent="0.25">
      <c r="A235">
        <v>231</v>
      </c>
      <c r="B235" s="52" t="s">
        <v>1378</v>
      </c>
      <c r="C235" s="48" t="s">
        <v>1378</v>
      </c>
      <c r="D235" s="80">
        <v>58.45</v>
      </c>
      <c r="E235" s="98" t="s">
        <v>4988</v>
      </c>
      <c r="F235" s="84" t="s">
        <v>1348</v>
      </c>
      <c r="G235" s="84">
        <v>106814472</v>
      </c>
      <c r="H235" s="87">
        <v>3047655</v>
      </c>
      <c r="I235" s="196">
        <v>3047655</v>
      </c>
      <c r="J235" s="87">
        <v>3047655</v>
      </c>
      <c r="K235" s="47" t="s">
        <v>1347</v>
      </c>
      <c r="L235" s="47" t="s">
        <v>1164</v>
      </c>
      <c r="M235" s="38"/>
      <c r="N235" s="38"/>
      <c r="O235" s="50">
        <v>75.34</v>
      </c>
      <c r="P235" s="50">
        <v>180.47</v>
      </c>
      <c r="Q235" s="50">
        <v>78.48</v>
      </c>
      <c r="R235" s="50">
        <v>100.52</v>
      </c>
      <c r="S235" s="50">
        <v>61.68</v>
      </c>
      <c r="T235" s="50">
        <v>52.51</v>
      </c>
      <c r="U235" s="50">
        <v>45.85</v>
      </c>
      <c r="V235" s="51">
        <v>50.75</v>
      </c>
      <c r="W235" s="51">
        <v>39.47</v>
      </c>
      <c r="X235" s="51">
        <v>48.87</v>
      </c>
      <c r="Y235" s="51">
        <v>52.61</v>
      </c>
      <c r="Z235" s="51">
        <v>57.59</v>
      </c>
      <c r="AA235" s="51">
        <v>84.47</v>
      </c>
      <c r="AB235" s="51">
        <v>91.7</v>
      </c>
      <c r="AC235" s="51">
        <v>72</v>
      </c>
      <c r="AD235" s="51">
        <v>63.46</v>
      </c>
      <c r="AE235" s="51">
        <v>72.63</v>
      </c>
      <c r="AF235" s="51">
        <v>58.45</v>
      </c>
      <c r="AG235" s="51">
        <v>45.19</v>
      </c>
      <c r="AH235" s="51">
        <v>38.159999999999997</v>
      </c>
      <c r="AI235" s="51">
        <v>42.93</v>
      </c>
      <c r="AJ235" s="51">
        <v>54.86</v>
      </c>
      <c r="AK235" s="51">
        <v>65.06</v>
      </c>
      <c r="AL235" s="51">
        <v>89.39</v>
      </c>
      <c r="AM235" s="51">
        <v>257.36</v>
      </c>
      <c r="AN235" s="51">
        <v>313.87</v>
      </c>
      <c r="AO235" s="51">
        <v>273.70999999999998</v>
      </c>
      <c r="AP235" s="135">
        <v>251.7</v>
      </c>
      <c r="AQ235" s="51">
        <v>200.26</v>
      </c>
      <c r="AR235" s="51">
        <v>185.37</v>
      </c>
      <c r="AS235" s="51">
        <v>130.77000000000001</v>
      </c>
      <c r="AT235" s="51">
        <v>105.54</v>
      </c>
      <c r="AU235" s="51">
        <v>82.31</v>
      </c>
      <c r="AV235" s="51">
        <v>87.99</v>
      </c>
      <c r="AW235" s="51">
        <v>111.6</v>
      </c>
      <c r="AX235" s="51">
        <v>212.64</v>
      </c>
      <c r="AY235" s="51">
        <v>539.80999999999995</v>
      </c>
      <c r="AZ235" s="51">
        <v>627.67999999999995</v>
      </c>
      <c r="BA235" s="51">
        <v>414.78</v>
      </c>
      <c r="BB235" s="51">
        <v>176.57</v>
      </c>
      <c r="BC235" s="51">
        <v>108.69</v>
      </c>
      <c r="BD235" s="51">
        <v>98.38</v>
      </c>
      <c r="BE235" s="51">
        <v>30.57</v>
      </c>
      <c r="BF235" s="51">
        <v>97.5</v>
      </c>
      <c r="BG235" s="51">
        <v>196.95</v>
      </c>
      <c r="BH235" s="51">
        <v>101.65</v>
      </c>
      <c r="BI235" s="51">
        <v>77.41</v>
      </c>
      <c r="BJ235" s="51">
        <v>144.15</v>
      </c>
      <c r="BK235" s="51">
        <v>141.80000000000001</v>
      </c>
      <c r="BL235" s="51">
        <v>136.35</v>
      </c>
      <c r="BM235" s="51"/>
      <c r="BN235" s="9"/>
      <c r="BO235" s="62">
        <v>21.15</v>
      </c>
      <c r="BP235" s="62">
        <v>627.67999999999995</v>
      </c>
      <c r="BQ235" s="62">
        <f t="shared" si="9"/>
        <v>324.41499999999996</v>
      </c>
      <c r="BR235" s="64" t="str">
        <f t="shared" si="10"/>
        <v>YES</v>
      </c>
      <c r="BS235" s="9" t="e">
        <f t="shared" si="11"/>
        <v>#N/A</v>
      </c>
    </row>
    <row r="236" spans="1:71" x14ac:dyDescent="0.25">
      <c r="A236">
        <v>232</v>
      </c>
      <c r="B236" s="52" t="s">
        <v>1377</v>
      </c>
      <c r="C236" s="48" t="s">
        <v>1377</v>
      </c>
      <c r="D236" s="80">
        <v>10.55</v>
      </c>
      <c r="E236" s="98" t="s">
        <v>2186</v>
      </c>
      <c r="F236" s="84" t="s">
        <v>1348</v>
      </c>
      <c r="G236" s="84">
        <v>106814472</v>
      </c>
      <c r="H236" s="87" t="s">
        <v>1977</v>
      </c>
      <c r="I236" s="196" t="s">
        <v>1977</v>
      </c>
      <c r="J236" s="87" t="s">
        <v>1977</v>
      </c>
      <c r="K236" s="47" t="s">
        <v>1347</v>
      </c>
      <c r="L236" s="47" t="s">
        <v>1376</v>
      </c>
      <c r="M236" s="38"/>
      <c r="N236" s="38"/>
      <c r="O236" s="50">
        <v>9.5500000000000007</v>
      </c>
      <c r="P236" s="50">
        <v>9.5500000000000007</v>
      </c>
      <c r="Q236" s="50">
        <v>9.5500000000000007</v>
      </c>
      <c r="R236" s="50">
        <v>9.5500000000000007</v>
      </c>
      <c r="S236" s="50">
        <v>9.5500000000000007</v>
      </c>
      <c r="T236" s="50">
        <v>10.55</v>
      </c>
      <c r="U236" s="50">
        <v>9.5500000000000007</v>
      </c>
      <c r="V236" s="51">
        <v>9.5500000000000007</v>
      </c>
      <c r="W236" s="51">
        <v>9.5500000000000007</v>
      </c>
      <c r="X236" s="51">
        <v>9.5500000000000007</v>
      </c>
      <c r="Y236" s="51">
        <v>9.5500000000000007</v>
      </c>
      <c r="Z236" s="51">
        <v>9.5500000000000007</v>
      </c>
      <c r="AA236" s="51">
        <v>9.5500000000000007</v>
      </c>
      <c r="AB236" s="51">
        <v>9.5500000000000007</v>
      </c>
      <c r="AC236" s="51">
        <v>9.5500000000000007</v>
      </c>
      <c r="AD236" s="51">
        <v>9.5500000000000007</v>
      </c>
      <c r="AE236" s="51">
        <v>9.5500000000000007</v>
      </c>
      <c r="AF236" s="51">
        <v>10.55</v>
      </c>
      <c r="AG236" s="51">
        <v>9.5500000000000007</v>
      </c>
      <c r="AH236" s="51">
        <v>9.5500000000000007</v>
      </c>
      <c r="AI236" s="51">
        <v>9.5500000000000007</v>
      </c>
      <c r="AJ236" s="51">
        <v>9.5500000000000007</v>
      </c>
      <c r="AK236" s="51">
        <v>9.5500000000000007</v>
      </c>
      <c r="AL236" s="51">
        <v>9.5500000000000007</v>
      </c>
      <c r="AM236" s="51">
        <v>9.5500000000000007</v>
      </c>
      <c r="AN236" s="51">
        <v>9.5500000000000007</v>
      </c>
      <c r="AO236" s="51">
        <v>9.5500000000000007</v>
      </c>
      <c r="AP236" s="135">
        <v>9.5500000000000007</v>
      </c>
      <c r="AQ236" s="51">
        <v>9.5500000000000007</v>
      </c>
      <c r="AR236" s="51">
        <v>10.55</v>
      </c>
      <c r="AS236" s="51">
        <v>9.5500000000000007</v>
      </c>
      <c r="AT236" s="51">
        <v>9.5500000000000007</v>
      </c>
      <c r="AU236" s="51">
        <v>9.5500000000000007</v>
      </c>
      <c r="AV236" s="51">
        <v>9.5500000000000007</v>
      </c>
      <c r="AW236" s="51">
        <v>9.5500000000000007</v>
      </c>
      <c r="AX236" s="51">
        <v>9.5500000000000007</v>
      </c>
      <c r="AY236" s="51">
        <v>9.5500000000000007</v>
      </c>
      <c r="AZ236" s="51">
        <v>9.5500000000000007</v>
      </c>
      <c r="BA236" s="51">
        <v>9.5500000000000007</v>
      </c>
      <c r="BB236" s="51">
        <v>9.5500000000000007</v>
      </c>
      <c r="BC236" s="51">
        <v>9.5500000000000007</v>
      </c>
      <c r="BD236" s="51">
        <v>10.55</v>
      </c>
      <c r="BE236" s="51">
        <v>9.5500000000000007</v>
      </c>
      <c r="BF236" s="51">
        <v>9.5500000000000007</v>
      </c>
      <c r="BG236" s="51">
        <v>9.5500000000000007</v>
      </c>
      <c r="BH236" s="51">
        <v>9.5500000000000007</v>
      </c>
      <c r="BI236" s="51">
        <v>9.5500000000000007</v>
      </c>
      <c r="BJ236" s="51">
        <v>9.5500000000000007</v>
      </c>
      <c r="BK236" s="51">
        <v>9.5500000000000007</v>
      </c>
      <c r="BL236" s="51">
        <v>9.5500000000000007</v>
      </c>
      <c r="BM236" s="51"/>
      <c r="BN236" s="9"/>
      <c r="BO236" s="62">
        <v>9.5500000000000007</v>
      </c>
      <c r="BP236" s="62">
        <v>157.80000000000001</v>
      </c>
      <c r="BQ236" s="62">
        <f t="shared" si="9"/>
        <v>83.675000000000011</v>
      </c>
      <c r="BR236" s="64" t="str">
        <f t="shared" si="10"/>
        <v>YES</v>
      </c>
      <c r="BS236" s="9" t="e">
        <f t="shared" si="11"/>
        <v>#N/A</v>
      </c>
    </row>
    <row r="237" spans="1:71" x14ac:dyDescent="0.25">
      <c r="A237">
        <v>233</v>
      </c>
      <c r="B237" s="52" t="s">
        <v>1375</v>
      </c>
      <c r="C237" s="48" t="s">
        <v>1375</v>
      </c>
      <c r="D237" s="80">
        <v>31.47</v>
      </c>
      <c r="E237" s="98" t="s">
        <v>4988</v>
      </c>
      <c r="F237" s="84" t="s">
        <v>1348</v>
      </c>
      <c r="G237" s="84">
        <v>106814472</v>
      </c>
      <c r="H237" s="87">
        <v>3005537</v>
      </c>
      <c r="I237" s="196">
        <v>3005537</v>
      </c>
      <c r="J237" s="87">
        <v>3005537</v>
      </c>
      <c r="K237" s="47" t="s">
        <v>1347</v>
      </c>
      <c r="L237" s="47" t="s">
        <v>1374</v>
      </c>
      <c r="M237" s="38"/>
      <c r="N237" s="38"/>
      <c r="O237" s="50">
        <v>62.18</v>
      </c>
      <c r="P237" s="50">
        <v>134.63</v>
      </c>
      <c r="Q237" s="50">
        <v>63.84</v>
      </c>
      <c r="R237" s="50">
        <v>75.12</v>
      </c>
      <c r="S237" s="50">
        <v>51.91</v>
      </c>
      <c r="T237" s="50">
        <v>39.92</v>
      </c>
      <c r="U237" s="50">
        <v>34.9</v>
      </c>
      <c r="V237" s="51">
        <v>40.450000000000003</v>
      </c>
      <c r="W237" s="51">
        <v>40.74</v>
      </c>
      <c r="X237" s="51">
        <v>47.54</v>
      </c>
      <c r="Y237" s="51">
        <v>31.71</v>
      </c>
      <c r="Z237" s="51">
        <v>29.33</v>
      </c>
      <c r="AA237" s="51">
        <v>39.520000000000003</v>
      </c>
      <c r="AB237" s="51">
        <v>44.43</v>
      </c>
      <c r="AC237" s="51">
        <v>53.56</v>
      </c>
      <c r="AD237" s="51">
        <v>42.02</v>
      </c>
      <c r="AE237" s="51">
        <v>42.62</v>
      </c>
      <c r="AF237" s="51">
        <v>31.47</v>
      </c>
      <c r="AG237" s="51">
        <v>33.130000000000003</v>
      </c>
      <c r="AH237" s="51">
        <v>35.119999999999997</v>
      </c>
      <c r="AI237" s="51">
        <v>31.59</v>
      </c>
      <c r="AJ237" s="51">
        <v>36.090000000000003</v>
      </c>
      <c r="AK237" s="51">
        <v>29.56</v>
      </c>
      <c r="AL237" s="51">
        <v>31.09</v>
      </c>
      <c r="AM237" s="51">
        <v>50.54</v>
      </c>
      <c r="AN237" s="51">
        <v>59.67</v>
      </c>
      <c r="AO237" s="51">
        <v>45.5</v>
      </c>
      <c r="AP237" s="135">
        <v>28.95</v>
      </c>
      <c r="AQ237" s="51">
        <v>26.95</v>
      </c>
      <c r="AR237" s="51">
        <v>10.55</v>
      </c>
      <c r="AS237" s="51">
        <v>9.5500000000000007</v>
      </c>
      <c r="AT237" s="51">
        <v>9.5500000000000007</v>
      </c>
      <c r="AU237" s="51">
        <v>9.5500000000000007</v>
      </c>
      <c r="AV237" s="51">
        <v>9.5500000000000007</v>
      </c>
      <c r="AW237" s="51">
        <v>9.5500000000000007</v>
      </c>
      <c r="AX237" s="51">
        <v>12.81</v>
      </c>
      <c r="AY237" s="51">
        <v>25.85</v>
      </c>
      <c r="AZ237" s="51">
        <v>115.71</v>
      </c>
      <c r="BA237" s="51">
        <v>81.400000000000006</v>
      </c>
      <c r="BB237" s="51">
        <v>55.98</v>
      </c>
      <c r="BC237" s="51">
        <v>43.89</v>
      </c>
      <c r="BD237" s="51">
        <v>33.89</v>
      </c>
      <c r="BE237" s="51">
        <v>27.25</v>
      </c>
      <c r="BF237" s="51">
        <v>27.14</v>
      </c>
      <c r="BG237" s="51">
        <v>29.05</v>
      </c>
      <c r="BH237" s="51">
        <v>26.5</v>
      </c>
      <c r="BI237" s="51">
        <v>34.58</v>
      </c>
      <c r="BJ237" s="51">
        <v>81.66</v>
      </c>
      <c r="BK237" s="51">
        <v>99.18</v>
      </c>
      <c r="BL237" s="51">
        <v>87.16</v>
      </c>
      <c r="BM237" s="51"/>
      <c r="BN237" s="9"/>
      <c r="BO237" s="62">
        <v>29.33</v>
      </c>
      <c r="BP237" s="62">
        <v>136.25</v>
      </c>
      <c r="BQ237" s="62">
        <f t="shared" si="9"/>
        <v>82.789999999999992</v>
      </c>
      <c r="BR237" s="64" t="str">
        <f t="shared" si="10"/>
        <v>YES</v>
      </c>
      <c r="BS237" s="9" t="e">
        <f t="shared" si="11"/>
        <v>#N/A</v>
      </c>
    </row>
    <row r="238" spans="1:71" x14ac:dyDescent="0.25">
      <c r="A238">
        <v>234</v>
      </c>
      <c r="B238" s="52" t="s">
        <v>1373</v>
      </c>
      <c r="C238" s="48" t="s">
        <v>1373</v>
      </c>
      <c r="D238" s="80">
        <v>39.18</v>
      </c>
      <c r="E238" s="98" t="s">
        <v>4988</v>
      </c>
      <c r="F238" s="84" t="s">
        <v>1348</v>
      </c>
      <c r="G238" s="84">
        <v>106814472</v>
      </c>
      <c r="H238" s="87" t="s">
        <v>1978</v>
      </c>
      <c r="I238" s="196" t="s">
        <v>1978</v>
      </c>
      <c r="J238" s="87" t="s">
        <v>1978</v>
      </c>
      <c r="K238" s="47" t="s">
        <v>1347</v>
      </c>
      <c r="L238" s="47" t="s">
        <v>1372</v>
      </c>
      <c r="M238" s="38"/>
      <c r="N238" s="38"/>
      <c r="O238" s="50">
        <v>51.95</v>
      </c>
      <c r="P238" s="50">
        <v>152.97</v>
      </c>
      <c r="Q238" s="50">
        <v>76.650000000000006</v>
      </c>
      <c r="R238" s="50">
        <v>75.709999999999994</v>
      </c>
      <c r="S238" s="50">
        <v>31.05</v>
      </c>
      <c r="T238" s="50">
        <v>27.86</v>
      </c>
      <c r="U238" s="50">
        <v>25.68</v>
      </c>
      <c r="V238" s="51">
        <v>45.6</v>
      </c>
      <c r="W238" s="51">
        <v>38.200000000000003</v>
      </c>
      <c r="X238" s="51">
        <v>38.21</v>
      </c>
      <c r="Y238" s="51">
        <v>31.08</v>
      </c>
      <c r="Z238" s="51">
        <v>31.59</v>
      </c>
      <c r="AA238" s="51">
        <v>55.7</v>
      </c>
      <c r="AB238" s="51">
        <v>98.45</v>
      </c>
      <c r="AC238" s="51">
        <v>58.91</v>
      </c>
      <c r="AD238" s="51">
        <v>40.18</v>
      </c>
      <c r="AE238" s="51">
        <v>46.3</v>
      </c>
      <c r="AF238" s="51">
        <v>39.18</v>
      </c>
      <c r="AG238" s="51">
        <v>44.64</v>
      </c>
      <c r="AH238" s="51">
        <v>40.590000000000003</v>
      </c>
      <c r="AI238" s="51">
        <v>33.479999999999997</v>
      </c>
      <c r="AJ238" s="51">
        <v>39.97</v>
      </c>
      <c r="AK238" s="51">
        <v>43.76</v>
      </c>
      <c r="AL238" s="51">
        <v>42.5</v>
      </c>
      <c r="AM238" s="51">
        <v>80.17</v>
      </c>
      <c r="AN238" s="51">
        <v>92.61</v>
      </c>
      <c r="AO238" s="51">
        <v>74.12</v>
      </c>
      <c r="AP238" s="135">
        <v>64.400000000000006</v>
      </c>
      <c r="AQ238" s="51">
        <v>49.43</v>
      </c>
      <c r="AR238" s="51">
        <v>49.23</v>
      </c>
      <c r="AS238" s="51">
        <v>48.12</v>
      </c>
      <c r="AT238" s="51">
        <v>36.9</v>
      </c>
      <c r="AU238" s="51">
        <v>45.63</v>
      </c>
      <c r="AV238" s="51">
        <v>47.15</v>
      </c>
      <c r="AW238" s="51">
        <v>38.06</v>
      </c>
      <c r="AX238" s="51">
        <v>45.93</v>
      </c>
      <c r="AY238" s="51">
        <v>81</v>
      </c>
      <c r="AZ238" s="51">
        <v>110.85</v>
      </c>
      <c r="BA238" s="51">
        <v>69.75</v>
      </c>
      <c r="BB238" s="51">
        <v>52.75</v>
      </c>
      <c r="BC238" s="51">
        <v>42.23</v>
      </c>
      <c r="BD238" s="51">
        <v>35.58</v>
      </c>
      <c r="BE238" s="51">
        <v>29.83</v>
      </c>
      <c r="BF238" s="51">
        <v>32.29</v>
      </c>
      <c r="BG238" s="51">
        <v>37.71</v>
      </c>
      <c r="BH238" s="51">
        <v>34.29</v>
      </c>
      <c r="BI238" s="51">
        <v>40.14</v>
      </c>
      <c r="BJ238" s="51">
        <v>68.44</v>
      </c>
      <c r="BK238" s="51">
        <v>65.33</v>
      </c>
      <c r="BL238" s="51">
        <v>64.150000000000006</v>
      </c>
      <c r="BM238" s="51"/>
      <c r="BN238" s="9"/>
      <c r="BO238" s="62">
        <v>25.68</v>
      </c>
      <c r="BP238" s="62">
        <v>152.97</v>
      </c>
      <c r="BQ238" s="62">
        <f t="shared" si="9"/>
        <v>89.325000000000003</v>
      </c>
      <c r="BR238" s="64" t="str">
        <f t="shared" si="10"/>
        <v>YES</v>
      </c>
      <c r="BS238" s="9" t="e">
        <f t="shared" si="11"/>
        <v>#N/A</v>
      </c>
    </row>
    <row r="239" spans="1:71" x14ac:dyDescent="0.25">
      <c r="A239">
        <v>235</v>
      </c>
      <c r="B239" s="52" t="s">
        <v>1371</v>
      </c>
      <c r="C239" s="48" t="s">
        <v>1371</v>
      </c>
      <c r="D239" s="80">
        <v>10.55</v>
      </c>
      <c r="E239" s="98" t="s">
        <v>4988</v>
      </c>
      <c r="F239" s="84" t="s">
        <v>1348</v>
      </c>
      <c r="G239" s="84">
        <v>106814472</v>
      </c>
      <c r="H239" s="87" t="s">
        <v>1979</v>
      </c>
      <c r="I239" s="196" t="s">
        <v>1979</v>
      </c>
      <c r="J239" s="87" t="s">
        <v>1979</v>
      </c>
      <c r="K239" s="47" t="s">
        <v>1347</v>
      </c>
      <c r="L239" s="47" t="s">
        <v>1370</v>
      </c>
      <c r="M239" s="38"/>
      <c r="N239" s="38"/>
      <c r="O239" s="50">
        <v>9.5500000000000007</v>
      </c>
      <c r="P239" s="50">
        <v>89.44</v>
      </c>
      <c r="Q239" s="50">
        <v>38.22</v>
      </c>
      <c r="R239" s="50">
        <v>72.760000000000005</v>
      </c>
      <c r="S239" s="50">
        <v>9.5500000000000007</v>
      </c>
      <c r="T239" s="50">
        <v>10.55</v>
      </c>
      <c r="U239" s="50">
        <v>9.5500000000000007</v>
      </c>
      <c r="V239" s="51">
        <v>9.5500000000000007</v>
      </c>
      <c r="W239" s="51">
        <v>9.5500000000000007</v>
      </c>
      <c r="X239" s="51">
        <v>9.5500000000000007</v>
      </c>
      <c r="Y239" s="51">
        <v>9.5500000000000007</v>
      </c>
      <c r="Z239" s="51">
        <v>9.5500000000000007</v>
      </c>
      <c r="AA239" s="51">
        <v>70.680000000000007</v>
      </c>
      <c r="AB239" s="51">
        <v>255.99</v>
      </c>
      <c r="AC239" s="51">
        <v>9.5500000000000007</v>
      </c>
      <c r="AD239" s="51">
        <v>9.5500000000000007</v>
      </c>
      <c r="AE239" s="51">
        <v>9.5500000000000007</v>
      </c>
      <c r="AF239" s="51">
        <v>10.55</v>
      </c>
      <c r="AG239" s="51">
        <v>9.5500000000000007</v>
      </c>
      <c r="AH239" s="51">
        <v>9.5500000000000007</v>
      </c>
      <c r="AI239" s="51">
        <v>9.5500000000000007</v>
      </c>
      <c r="AJ239" s="51">
        <v>9.5500000000000007</v>
      </c>
      <c r="AK239" s="51">
        <v>9.5500000000000007</v>
      </c>
      <c r="AL239" s="51">
        <v>9.5500000000000007</v>
      </c>
      <c r="AM239" s="51">
        <v>25.94</v>
      </c>
      <c r="AN239" s="51">
        <v>135.57</v>
      </c>
      <c r="AO239" s="51">
        <v>9.5500000000000007</v>
      </c>
      <c r="AP239" s="135">
        <v>9.5500000000000007</v>
      </c>
      <c r="AQ239" s="51">
        <v>9.5500000000000007</v>
      </c>
      <c r="AR239" s="51">
        <v>10.55</v>
      </c>
      <c r="AS239" s="51">
        <v>9.5500000000000007</v>
      </c>
      <c r="AT239" s="51">
        <v>9.5500000000000007</v>
      </c>
      <c r="AU239" s="51">
        <v>9.5500000000000007</v>
      </c>
      <c r="AV239" s="51">
        <v>9.5500000000000007</v>
      </c>
      <c r="AW239" s="51">
        <v>9.5500000000000007</v>
      </c>
      <c r="AX239" s="51">
        <v>9.5500000000000007</v>
      </c>
      <c r="AY239" s="51">
        <v>9.5500000000000007</v>
      </c>
      <c r="AZ239" s="51">
        <v>95.08</v>
      </c>
      <c r="BA239" s="51">
        <v>249.71</v>
      </c>
      <c r="BB239" s="51">
        <v>99.83</v>
      </c>
      <c r="BC239" s="51">
        <v>63.28</v>
      </c>
      <c r="BD239" s="51">
        <v>10.55</v>
      </c>
      <c r="BE239" s="51">
        <v>9.5500000000000007</v>
      </c>
      <c r="BF239" s="51">
        <v>9.5500000000000007</v>
      </c>
      <c r="BG239" s="51">
        <v>9.5500000000000007</v>
      </c>
      <c r="BH239" s="51">
        <v>9.5500000000000007</v>
      </c>
      <c r="BI239" s="51">
        <v>9.5500000000000007</v>
      </c>
      <c r="BJ239" s="51">
        <v>43.8</v>
      </c>
      <c r="BK239" s="51">
        <v>257.75</v>
      </c>
      <c r="BL239" s="51">
        <v>107.92</v>
      </c>
      <c r="BM239" s="51"/>
      <c r="BN239" s="9"/>
      <c r="BO239" s="62">
        <v>9.5500000000000007</v>
      </c>
      <c r="BP239" s="62">
        <v>89.44</v>
      </c>
      <c r="BQ239" s="62">
        <f t="shared" si="9"/>
        <v>49.494999999999997</v>
      </c>
      <c r="BR239" s="64" t="str">
        <f t="shared" si="10"/>
        <v>NO</v>
      </c>
      <c r="BS239" s="9" t="e">
        <f t="shared" si="11"/>
        <v>#N/A</v>
      </c>
    </row>
    <row r="240" spans="1:71" x14ac:dyDescent="0.25">
      <c r="A240">
        <v>236</v>
      </c>
      <c r="B240" s="52" t="s">
        <v>1369</v>
      </c>
      <c r="C240" s="48" t="s">
        <v>1369</v>
      </c>
      <c r="D240" s="80">
        <v>104.15</v>
      </c>
      <c r="E240" s="98" t="s">
        <v>4988</v>
      </c>
      <c r="F240" s="84" t="s">
        <v>1348</v>
      </c>
      <c r="G240" s="84">
        <v>106814472</v>
      </c>
      <c r="H240" s="87">
        <v>3021034</v>
      </c>
      <c r="I240" s="196">
        <v>3021034</v>
      </c>
      <c r="J240" s="87">
        <v>3021034</v>
      </c>
      <c r="K240" s="47" t="s">
        <v>1347</v>
      </c>
      <c r="L240" s="47" t="s">
        <v>1368</v>
      </c>
      <c r="M240" s="38"/>
      <c r="N240" s="38"/>
      <c r="O240" s="50">
        <v>108.23</v>
      </c>
      <c r="P240" s="50">
        <v>107.78</v>
      </c>
      <c r="Q240" s="50">
        <v>88.24</v>
      </c>
      <c r="R240" s="50">
        <v>89.3</v>
      </c>
      <c r="S240" s="50">
        <v>95.57</v>
      </c>
      <c r="T240" s="50">
        <v>70.34</v>
      </c>
      <c r="U240" s="50">
        <v>80.42</v>
      </c>
      <c r="V240" s="51">
        <v>95.16</v>
      </c>
      <c r="W240" s="51">
        <v>89.13</v>
      </c>
      <c r="X240" s="51">
        <v>96.19</v>
      </c>
      <c r="Y240" s="51">
        <v>77.31</v>
      </c>
      <c r="Z240" s="51">
        <v>76.81</v>
      </c>
      <c r="AA240" s="51">
        <v>94.06</v>
      </c>
      <c r="AB240" s="51">
        <v>106.32</v>
      </c>
      <c r="AC240" s="51">
        <v>94.6</v>
      </c>
      <c r="AD240" s="51">
        <v>94.1</v>
      </c>
      <c r="AE240" s="51">
        <v>112.44</v>
      </c>
      <c r="AF240" s="51">
        <v>104.15</v>
      </c>
      <c r="AG240" s="51">
        <v>85.21</v>
      </c>
      <c r="AH240" s="51">
        <v>87.47</v>
      </c>
      <c r="AI240" s="51">
        <v>85.13</v>
      </c>
      <c r="AJ240" s="51">
        <v>100.81</v>
      </c>
      <c r="AK240" s="51">
        <v>89.58</v>
      </c>
      <c r="AL240" s="51">
        <v>83.06</v>
      </c>
      <c r="AM240" s="51">
        <v>99.72</v>
      </c>
      <c r="AN240" s="51">
        <v>86.17</v>
      </c>
      <c r="AO240" s="51">
        <v>106.41</v>
      </c>
      <c r="AP240" s="135">
        <v>101.86</v>
      </c>
      <c r="AQ240" s="51">
        <v>108.89</v>
      </c>
      <c r="AR240" s="51">
        <v>105.77</v>
      </c>
      <c r="AS240" s="51">
        <v>113.55</v>
      </c>
      <c r="AT240" s="51">
        <v>74.44</v>
      </c>
      <c r="AU240" s="51">
        <v>81.099999999999994</v>
      </c>
      <c r="AV240" s="51">
        <v>94.47</v>
      </c>
      <c r="AW240" s="51">
        <v>73.97</v>
      </c>
      <c r="AX240" s="51">
        <v>72.540000000000006</v>
      </c>
      <c r="AY240" s="51">
        <v>100.43</v>
      </c>
      <c r="AZ240" s="51">
        <v>106</v>
      </c>
      <c r="BA240" s="51">
        <v>105.36</v>
      </c>
      <c r="BB240" s="51">
        <v>107.57</v>
      </c>
      <c r="BC240" s="51">
        <v>83.77</v>
      </c>
      <c r="BD240" s="51">
        <v>63.59</v>
      </c>
      <c r="BE240" s="51">
        <v>57.85</v>
      </c>
      <c r="BF240" s="51">
        <v>58.03</v>
      </c>
      <c r="BG240" s="51">
        <v>64.25</v>
      </c>
      <c r="BH240" s="51">
        <v>48.5</v>
      </c>
      <c r="BI240" s="51">
        <v>57.38</v>
      </c>
      <c r="BJ240" s="51">
        <v>63.63</v>
      </c>
      <c r="BK240" s="51">
        <v>67.84</v>
      </c>
      <c r="BL240" s="51">
        <v>78.14</v>
      </c>
      <c r="BM240" s="51"/>
      <c r="BN240" s="9"/>
      <c r="BO240" s="62">
        <v>70.34</v>
      </c>
      <c r="BP240" s="62">
        <v>138.05000000000001</v>
      </c>
      <c r="BQ240" s="62">
        <f t="shared" si="9"/>
        <v>104.19500000000001</v>
      </c>
      <c r="BR240" s="64" t="str">
        <f t="shared" si="10"/>
        <v>NO</v>
      </c>
      <c r="BS240" s="9" t="e">
        <f t="shared" si="11"/>
        <v>#N/A</v>
      </c>
    </row>
    <row r="241" spans="1:71" x14ac:dyDescent="0.25">
      <c r="A241">
        <v>237</v>
      </c>
      <c r="B241" s="52" t="s">
        <v>1367</v>
      </c>
      <c r="C241" s="48" t="s">
        <v>1367</v>
      </c>
      <c r="D241" s="80">
        <v>89.28</v>
      </c>
      <c r="E241" s="98" t="s">
        <v>4988</v>
      </c>
      <c r="F241" s="84" t="s">
        <v>1348</v>
      </c>
      <c r="G241" s="84">
        <v>106814472</v>
      </c>
      <c r="H241" s="87">
        <v>3021035</v>
      </c>
      <c r="I241" s="196">
        <v>3021035</v>
      </c>
      <c r="J241" s="87">
        <v>3021035</v>
      </c>
      <c r="K241" s="47" t="s">
        <v>1347</v>
      </c>
      <c r="L241" s="47" t="s">
        <v>1366</v>
      </c>
      <c r="M241" s="38"/>
      <c r="N241" s="38"/>
      <c r="O241" s="50">
        <v>93.61</v>
      </c>
      <c r="P241" s="50">
        <v>95.34</v>
      </c>
      <c r="Q241" s="50">
        <v>80.92</v>
      </c>
      <c r="R241" s="50">
        <v>88.71</v>
      </c>
      <c r="S241" s="50">
        <v>93.61</v>
      </c>
      <c r="T241" s="50">
        <v>60.37</v>
      </c>
      <c r="U241" s="50">
        <v>61.98</v>
      </c>
      <c r="V241" s="51">
        <v>86.79</v>
      </c>
      <c r="W241" s="51">
        <v>66.84</v>
      </c>
      <c r="X241" s="51">
        <v>78.19</v>
      </c>
      <c r="Y241" s="51">
        <v>74.14</v>
      </c>
      <c r="Z241" s="51">
        <v>71.72</v>
      </c>
      <c r="AA241" s="51">
        <v>76.08</v>
      </c>
      <c r="AB241" s="51">
        <v>104.07</v>
      </c>
      <c r="AC241" s="51">
        <v>80.92</v>
      </c>
      <c r="AD241" s="51">
        <v>74.489999999999995</v>
      </c>
      <c r="AE241" s="51">
        <v>94.07</v>
      </c>
      <c r="AF241" s="51">
        <v>89.28</v>
      </c>
      <c r="AG241" s="51">
        <v>92.89</v>
      </c>
      <c r="AH241" s="51">
        <v>84.42</v>
      </c>
      <c r="AI241" s="51">
        <v>85.13</v>
      </c>
      <c r="AJ241" s="51">
        <v>102.76</v>
      </c>
      <c r="AK241" s="51">
        <v>90.87</v>
      </c>
      <c r="AL241" s="51">
        <v>83.06</v>
      </c>
      <c r="AM241" s="51">
        <v>105.39</v>
      </c>
      <c r="AN241" s="51">
        <v>116.96</v>
      </c>
      <c r="AO241" s="51">
        <v>127.69</v>
      </c>
      <c r="AP241" s="135">
        <v>111.22</v>
      </c>
      <c r="AQ241" s="51">
        <v>113.24</v>
      </c>
      <c r="AR241" s="51">
        <v>117.68</v>
      </c>
      <c r="AS241" s="51">
        <v>127.33</v>
      </c>
      <c r="AT241" s="51">
        <v>88.38</v>
      </c>
      <c r="AU241" s="51">
        <v>86.52</v>
      </c>
      <c r="AV241" s="51">
        <v>101.6</v>
      </c>
      <c r="AW241" s="51">
        <v>72.260000000000005</v>
      </c>
      <c r="AX241" s="51">
        <v>79.599999999999994</v>
      </c>
      <c r="AY241" s="51">
        <v>100.43</v>
      </c>
      <c r="AZ241" s="51">
        <v>113.89</v>
      </c>
      <c r="BA241" s="51">
        <v>101.47</v>
      </c>
      <c r="BB241" s="51">
        <v>94.03</v>
      </c>
      <c r="BC241" s="51">
        <v>72.14</v>
      </c>
      <c r="BD241" s="51">
        <v>52.98</v>
      </c>
      <c r="BE241" s="51">
        <v>53.43</v>
      </c>
      <c r="BF241" s="51">
        <v>62.75</v>
      </c>
      <c r="BG241" s="51">
        <v>64.8</v>
      </c>
      <c r="BH241" s="51">
        <v>53.08</v>
      </c>
      <c r="BI241" s="51">
        <v>68.510000000000005</v>
      </c>
      <c r="BJ241" s="51">
        <v>78.05</v>
      </c>
      <c r="BK241" s="51">
        <v>70.97</v>
      </c>
      <c r="BL241" s="51">
        <v>57.83</v>
      </c>
      <c r="BM241" s="51"/>
      <c r="BN241" s="9"/>
      <c r="BO241" s="62">
        <v>60.37</v>
      </c>
      <c r="BP241" s="62">
        <v>125.48</v>
      </c>
      <c r="BQ241" s="62">
        <f t="shared" si="9"/>
        <v>92.924999999999997</v>
      </c>
      <c r="BR241" s="64" t="str">
        <f t="shared" si="10"/>
        <v>YES</v>
      </c>
      <c r="BS241" s="9" t="e">
        <f t="shared" si="11"/>
        <v>#N/A</v>
      </c>
    </row>
    <row r="242" spans="1:71" x14ac:dyDescent="0.25">
      <c r="A242">
        <v>238</v>
      </c>
      <c r="B242" s="52" t="s">
        <v>1365</v>
      </c>
      <c r="C242" s="48" t="s">
        <v>1365</v>
      </c>
      <c r="D242" s="80">
        <v>2248.52</v>
      </c>
      <c r="E242" s="98" t="s">
        <v>4988</v>
      </c>
      <c r="F242" s="84" t="s">
        <v>1348</v>
      </c>
      <c r="G242" s="84">
        <v>106814472</v>
      </c>
      <c r="H242" s="87">
        <v>3049065</v>
      </c>
      <c r="I242" s="196">
        <v>3049065</v>
      </c>
      <c r="J242" s="87">
        <v>3049065</v>
      </c>
      <c r="K242" s="47" t="s">
        <v>1347</v>
      </c>
      <c r="L242" s="47" t="s">
        <v>1364</v>
      </c>
      <c r="M242" s="38"/>
      <c r="N242" s="38"/>
      <c r="O242" s="50">
        <v>7038.01</v>
      </c>
      <c r="P242" s="50">
        <v>9280.07</v>
      </c>
      <c r="Q242" s="50">
        <v>6395.61</v>
      </c>
      <c r="R242" s="50">
        <v>7045.07</v>
      </c>
      <c r="S242" s="50">
        <v>6894.26</v>
      </c>
      <c r="T242" s="50">
        <v>4548.2700000000004</v>
      </c>
      <c r="U242" s="50">
        <v>4555.41</v>
      </c>
      <c r="V242" s="51">
        <v>5082.5</v>
      </c>
      <c r="W242" s="51">
        <v>4149.43</v>
      </c>
      <c r="X242" s="51">
        <v>5332.05</v>
      </c>
      <c r="Y242" s="51">
        <v>4684.13</v>
      </c>
      <c r="Z242" s="51">
        <v>4815.24</v>
      </c>
      <c r="AA242" s="51">
        <v>6203.68</v>
      </c>
      <c r="AB242" s="51">
        <v>6794.09</v>
      </c>
      <c r="AC242" s="51">
        <v>6066.59</v>
      </c>
      <c r="AD242" s="51">
        <v>5143.91</v>
      </c>
      <c r="AE242" s="51">
        <v>5271.82</v>
      </c>
      <c r="AF242" s="51">
        <v>2248.52</v>
      </c>
      <c r="AG242" s="51">
        <v>1774.73</v>
      </c>
      <c r="AH242" s="51">
        <v>1963.55</v>
      </c>
      <c r="AI242" s="51">
        <v>2211.7800000000002</v>
      </c>
      <c r="AJ242" s="51">
        <v>2953.51</v>
      </c>
      <c r="AK242" s="51">
        <v>2464.36</v>
      </c>
      <c r="AL242" s="51">
        <v>3013.05</v>
      </c>
      <c r="AM242" s="51">
        <v>4303.5</v>
      </c>
      <c r="AN242" s="51">
        <v>4440.72</v>
      </c>
      <c r="AO242" s="51">
        <v>4127.05</v>
      </c>
      <c r="AP242" s="135">
        <v>3763.86</v>
      </c>
      <c r="AQ242" s="51">
        <v>3325.33</v>
      </c>
      <c r="AR242" s="51">
        <v>2660.35</v>
      </c>
      <c r="AS242" s="51">
        <v>3266.05</v>
      </c>
      <c r="AT242" s="51">
        <v>2206.6799999999998</v>
      </c>
      <c r="AU242" s="51">
        <v>2239.7199999999998</v>
      </c>
      <c r="AV242" s="51">
        <v>3234.63</v>
      </c>
      <c r="AW242" s="51">
        <v>2602.8000000000002</v>
      </c>
      <c r="AX242" s="51">
        <v>3098.17</v>
      </c>
      <c r="AY242" s="51">
        <v>5635.25</v>
      </c>
      <c r="AZ242" s="51">
        <v>6288.52</v>
      </c>
      <c r="BA242" s="51">
        <v>6233.76</v>
      </c>
      <c r="BB242" s="51">
        <v>6326.95</v>
      </c>
      <c r="BC242" s="51">
        <v>3111.83</v>
      </c>
      <c r="BD242" s="51">
        <v>2250.56</v>
      </c>
      <c r="BE242" s="51">
        <v>1900.2</v>
      </c>
      <c r="BF242" s="51">
        <v>2122.9299999999998</v>
      </c>
      <c r="BG242" s="51">
        <v>2614.73</v>
      </c>
      <c r="BH242" s="51">
        <v>2381.4899999999998</v>
      </c>
      <c r="BI242" s="51">
        <v>2869.38</v>
      </c>
      <c r="BJ242" s="51">
        <v>4141.12</v>
      </c>
      <c r="BK242" s="51">
        <v>4648.45</v>
      </c>
      <c r="BL242" s="51">
        <v>3756.38</v>
      </c>
      <c r="BM242" s="51"/>
      <c r="BN242" s="9"/>
      <c r="BO242" s="62">
        <v>2248.52</v>
      </c>
      <c r="BP242" s="62">
        <v>9280.07</v>
      </c>
      <c r="BQ242" s="62">
        <f t="shared" si="9"/>
        <v>5764.2950000000001</v>
      </c>
      <c r="BR242" s="64" t="str">
        <f t="shared" si="10"/>
        <v>YES</v>
      </c>
      <c r="BS242" s="9" t="e">
        <f t="shared" si="11"/>
        <v>#N/A</v>
      </c>
    </row>
    <row r="243" spans="1:71" x14ac:dyDescent="0.25">
      <c r="A243">
        <v>239</v>
      </c>
      <c r="B243" s="52" t="s">
        <v>1363</v>
      </c>
      <c r="C243" s="48" t="s">
        <v>1363</v>
      </c>
      <c r="D243" s="80">
        <v>1412.28</v>
      </c>
      <c r="E243" s="98" t="s">
        <v>4988</v>
      </c>
      <c r="F243" s="84" t="s">
        <v>1348</v>
      </c>
      <c r="G243" s="84">
        <v>106814472</v>
      </c>
      <c r="H243" s="87">
        <v>3046898</v>
      </c>
      <c r="I243" s="196">
        <v>3046898</v>
      </c>
      <c r="J243" s="87">
        <v>3046898</v>
      </c>
      <c r="K243" s="47" t="s">
        <v>1347</v>
      </c>
      <c r="L243" s="47" t="s">
        <v>1362</v>
      </c>
      <c r="M243" s="38"/>
      <c r="N243" s="38"/>
      <c r="O243" s="50">
        <v>1275.6199999999999</v>
      </c>
      <c r="P243" s="50">
        <v>1710.9</v>
      </c>
      <c r="Q243" s="50">
        <v>1375.99</v>
      </c>
      <c r="R243" s="50">
        <v>1648.24</v>
      </c>
      <c r="S243" s="50">
        <v>1940.42</v>
      </c>
      <c r="T243" s="50">
        <v>1350</v>
      </c>
      <c r="U243" s="50">
        <v>1300.68</v>
      </c>
      <c r="V243" s="51">
        <v>1609.76</v>
      </c>
      <c r="W243" s="51">
        <v>1261.74</v>
      </c>
      <c r="X243" s="51">
        <v>1741.6</v>
      </c>
      <c r="Y243" s="51">
        <v>1480.57</v>
      </c>
      <c r="Z243" s="51">
        <v>1219.6600000000001</v>
      </c>
      <c r="AA243" s="51">
        <v>1402.44</v>
      </c>
      <c r="AB243" s="51">
        <v>1496.04</v>
      </c>
      <c r="AC243" s="51">
        <v>1590.37</v>
      </c>
      <c r="AD243" s="51">
        <v>1606.12</v>
      </c>
      <c r="AE243" s="51">
        <v>1753.86</v>
      </c>
      <c r="AF243" s="51">
        <v>1412.28</v>
      </c>
      <c r="AG243" s="51">
        <v>1430.64</v>
      </c>
      <c r="AH243" s="51">
        <v>1441.87</v>
      </c>
      <c r="AI243" s="51">
        <v>1519.91</v>
      </c>
      <c r="AJ243" s="51">
        <v>1758.45</v>
      </c>
      <c r="AK243" s="51">
        <v>1588.87</v>
      </c>
      <c r="AL243" s="51">
        <v>1643.15</v>
      </c>
      <c r="AM243" s="51">
        <v>1877.87</v>
      </c>
      <c r="AN243" s="51">
        <v>2046</v>
      </c>
      <c r="AO243" s="51">
        <v>2120.61</v>
      </c>
      <c r="AP243" s="135">
        <v>2125.31</v>
      </c>
      <c r="AQ243" s="51">
        <v>2095.02</v>
      </c>
      <c r="AR243" s="51">
        <v>1935.84</v>
      </c>
      <c r="AS243" s="51">
        <v>1786.55</v>
      </c>
      <c r="AT243" s="51">
        <v>1209.1199999999999</v>
      </c>
      <c r="AU243" s="51">
        <v>1032.96</v>
      </c>
      <c r="AV243" s="51">
        <v>1842.12</v>
      </c>
      <c r="AW243" s="51">
        <v>1437.73</v>
      </c>
      <c r="AX243" s="51">
        <v>1412.69</v>
      </c>
      <c r="AY243" s="51">
        <v>1996.47</v>
      </c>
      <c r="AZ243" s="51">
        <v>2262.46</v>
      </c>
      <c r="BA243" s="51">
        <v>2139.9499999999998</v>
      </c>
      <c r="BB243" s="51">
        <v>2051.15</v>
      </c>
      <c r="BC243" s="51">
        <v>1714.95</v>
      </c>
      <c r="BD243" s="51">
        <v>1378.07</v>
      </c>
      <c r="BE243" s="51">
        <v>1131.99</v>
      </c>
      <c r="BF243" s="51">
        <v>1085.0999999999999</v>
      </c>
      <c r="BG243" s="51">
        <v>1374.97</v>
      </c>
      <c r="BH243" s="51">
        <v>1062.0999999999999</v>
      </c>
      <c r="BI243" s="51">
        <v>1376.13</v>
      </c>
      <c r="BJ243" s="51">
        <v>1955.23</v>
      </c>
      <c r="BK243" s="51">
        <v>1982.62</v>
      </c>
      <c r="BL243" s="51">
        <v>1575.39</v>
      </c>
      <c r="BM243" s="51"/>
      <c r="BN243" s="9"/>
      <c r="BO243" s="62">
        <v>1219.6600000000001</v>
      </c>
      <c r="BP243" s="62">
        <v>2262.46</v>
      </c>
      <c r="BQ243" s="62">
        <f t="shared" si="9"/>
        <v>1741.06</v>
      </c>
      <c r="BR243" s="64" t="str">
        <f t="shared" si="10"/>
        <v>YES</v>
      </c>
      <c r="BS243" s="9" t="e">
        <f t="shared" si="11"/>
        <v>#N/A</v>
      </c>
    </row>
    <row r="244" spans="1:71" x14ac:dyDescent="0.25">
      <c r="A244">
        <v>240</v>
      </c>
      <c r="B244" s="52" t="s">
        <v>1361</v>
      </c>
      <c r="C244" s="48" t="s">
        <v>1361</v>
      </c>
      <c r="D244" s="80">
        <v>106.35</v>
      </c>
      <c r="E244" s="98" t="s">
        <v>4988</v>
      </c>
      <c r="F244" s="84" t="s">
        <v>1348</v>
      </c>
      <c r="G244" s="84">
        <v>106814472</v>
      </c>
      <c r="H244" s="87" t="s">
        <v>1980</v>
      </c>
      <c r="I244" s="196" t="s">
        <v>1980</v>
      </c>
      <c r="J244" s="87" t="s">
        <v>1980</v>
      </c>
      <c r="K244" s="47" t="s">
        <v>1347</v>
      </c>
      <c r="L244" s="47" t="s">
        <v>1360</v>
      </c>
      <c r="M244" s="38"/>
      <c r="N244" s="38"/>
      <c r="O244" s="50">
        <v>150.66999999999999</v>
      </c>
      <c r="P244" s="50">
        <v>169.49</v>
      </c>
      <c r="Q244" s="50">
        <v>130.72999999999999</v>
      </c>
      <c r="R244" s="50">
        <v>131.22999999999999</v>
      </c>
      <c r="S244" s="50">
        <v>149.16999999999999</v>
      </c>
      <c r="T244" s="50">
        <v>123.21</v>
      </c>
      <c r="U244" s="50">
        <v>128.91</v>
      </c>
      <c r="V244" s="51">
        <v>149.68</v>
      </c>
      <c r="W244" s="51">
        <v>141.61000000000001</v>
      </c>
      <c r="X244" s="51">
        <v>147.16</v>
      </c>
      <c r="Y244" s="51">
        <v>137.99</v>
      </c>
      <c r="Z244" s="51">
        <v>126.07</v>
      </c>
      <c r="AA244" s="51">
        <v>134.91999999999999</v>
      </c>
      <c r="AB244" s="51">
        <v>140.4</v>
      </c>
      <c r="AC244" s="51">
        <v>127.82</v>
      </c>
      <c r="AD244" s="51">
        <v>109.41</v>
      </c>
      <c r="AE244" s="51">
        <v>119.79</v>
      </c>
      <c r="AF244" s="51">
        <v>106.35</v>
      </c>
      <c r="AG244" s="51">
        <v>112.62</v>
      </c>
      <c r="AH244" s="51">
        <v>119.12</v>
      </c>
      <c r="AI244" s="51">
        <v>121.66</v>
      </c>
      <c r="AJ244" s="51">
        <v>146.77000000000001</v>
      </c>
      <c r="AK244" s="51">
        <v>127.66</v>
      </c>
      <c r="AL244" s="51">
        <v>122.34</v>
      </c>
      <c r="AM244" s="51">
        <v>140.07</v>
      </c>
      <c r="AN244" s="51">
        <v>149.18</v>
      </c>
      <c r="AO244" s="51">
        <v>142.36000000000001</v>
      </c>
      <c r="AP244" s="135">
        <v>144</v>
      </c>
      <c r="AQ244" s="51">
        <v>153.85</v>
      </c>
      <c r="AR244" s="51">
        <v>157.85</v>
      </c>
      <c r="AS244" s="51">
        <v>161.77000000000001</v>
      </c>
      <c r="AT244" s="51">
        <v>119.48</v>
      </c>
      <c r="AU244" s="51">
        <v>126.8</v>
      </c>
      <c r="AV244" s="51">
        <v>153.46</v>
      </c>
      <c r="AW244" s="51">
        <v>120.16</v>
      </c>
      <c r="AX244" s="51">
        <v>117.07</v>
      </c>
      <c r="AY244" s="51">
        <v>144.94</v>
      </c>
      <c r="AZ244" s="51">
        <v>146.63999999999999</v>
      </c>
      <c r="BA244" s="51">
        <v>134.49</v>
      </c>
      <c r="BB244" s="51">
        <v>141.1</v>
      </c>
      <c r="BC244" s="51">
        <v>122.54</v>
      </c>
      <c r="BD244" s="51">
        <v>100.5</v>
      </c>
      <c r="BE244" s="51">
        <v>92.89</v>
      </c>
      <c r="BF244" s="51">
        <v>97.93</v>
      </c>
      <c r="BG244" s="51">
        <v>124.37</v>
      </c>
      <c r="BH244" s="51">
        <v>110.82</v>
      </c>
      <c r="BI244" s="51">
        <v>120.79</v>
      </c>
      <c r="BJ244" s="51">
        <v>165.18</v>
      </c>
      <c r="BK244" s="51">
        <v>111.71</v>
      </c>
      <c r="BL244" s="51">
        <v>93.03</v>
      </c>
      <c r="BM244" s="51"/>
      <c r="BN244" s="9"/>
      <c r="BO244" s="62">
        <v>40</v>
      </c>
      <c r="BP244" s="62">
        <v>2330.36</v>
      </c>
      <c r="BQ244" s="62">
        <f t="shared" si="9"/>
        <v>1185.18</v>
      </c>
      <c r="BR244" s="64" t="str">
        <f t="shared" si="10"/>
        <v>YES</v>
      </c>
      <c r="BS244" s="9" t="e">
        <f t="shared" si="11"/>
        <v>#N/A</v>
      </c>
    </row>
    <row r="245" spans="1:71" x14ac:dyDescent="0.25">
      <c r="A245">
        <v>241</v>
      </c>
      <c r="B245" s="52" t="s">
        <v>1359</v>
      </c>
      <c r="C245" s="48" t="s">
        <v>1359</v>
      </c>
      <c r="D245" s="80">
        <v>1324.75</v>
      </c>
      <c r="E245" s="98" t="s">
        <v>4988</v>
      </c>
      <c r="F245" s="84" t="s">
        <v>1348</v>
      </c>
      <c r="G245" s="84">
        <v>106814472</v>
      </c>
      <c r="H245" s="87">
        <v>3054643</v>
      </c>
      <c r="I245" s="196">
        <v>3054643</v>
      </c>
      <c r="J245" s="87">
        <v>3054643</v>
      </c>
      <c r="K245" s="47" t="s">
        <v>1347</v>
      </c>
      <c r="L245" s="47" t="s">
        <v>1358</v>
      </c>
      <c r="M245" s="38"/>
      <c r="N245" s="38"/>
      <c r="O245" s="50">
        <v>2357.61</v>
      </c>
      <c r="P245" s="50">
        <v>3616.54</v>
      </c>
      <c r="Q245" s="50">
        <v>2072.87</v>
      </c>
      <c r="R245" s="50">
        <v>2457.6999999999998</v>
      </c>
      <c r="S245" s="50">
        <v>2451.71</v>
      </c>
      <c r="T245" s="50">
        <v>1186.31</v>
      </c>
      <c r="U245" s="50">
        <v>1195.19</v>
      </c>
      <c r="V245" s="51">
        <v>1533.4</v>
      </c>
      <c r="W245" s="51">
        <v>1230.8800000000001</v>
      </c>
      <c r="X245" s="51">
        <v>1543.44</v>
      </c>
      <c r="Y245" s="51">
        <v>1417.91</v>
      </c>
      <c r="Z245" s="51">
        <v>1254.29</v>
      </c>
      <c r="AA245" s="51">
        <v>1743.38</v>
      </c>
      <c r="AB245" s="51">
        <v>2300.04</v>
      </c>
      <c r="AC245" s="51">
        <v>1789.98</v>
      </c>
      <c r="AD245" s="51">
        <v>1569.63</v>
      </c>
      <c r="AE245" s="51">
        <v>1687.66</v>
      </c>
      <c r="AF245" s="51">
        <v>1324.75</v>
      </c>
      <c r="AG245" s="51">
        <v>1327.77</v>
      </c>
      <c r="AH245" s="51">
        <v>1332.91</v>
      </c>
      <c r="AI245" s="51">
        <v>1264.45</v>
      </c>
      <c r="AJ245" s="51">
        <v>1719.65</v>
      </c>
      <c r="AK245" s="51">
        <v>1505.46</v>
      </c>
      <c r="AL245" s="51">
        <v>1537.27</v>
      </c>
      <c r="AM245" s="51">
        <v>2510.7600000000002</v>
      </c>
      <c r="AN245" s="51">
        <v>2425.16</v>
      </c>
      <c r="AO245" s="51">
        <v>2027.6</v>
      </c>
      <c r="AP245" s="135">
        <v>1889.47</v>
      </c>
      <c r="AQ245" s="51">
        <v>1583.02</v>
      </c>
      <c r="AR245" s="51">
        <v>1926.65</v>
      </c>
      <c r="AS245" s="51">
        <v>1829.57</v>
      </c>
      <c r="AT245" s="51">
        <v>1290.33</v>
      </c>
      <c r="AU245" s="51">
        <v>1347.66</v>
      </c>
      <c r="AV245" s="51">
        <v>2138.88</v>
      </c>
      <c r="AW245" s="51">
        <v>1700.5</v>
      </c>
      <c r="AX245" s="51">
        <v>1917.86</v>
      </c>
      <c r="AY245" s="51">
        <v>2914.55</v>
      </c>
      <c r="AZ245" s="51">
        <v>3725.23</v>
      </c>
      <c r="BA245" s="51">
        <v>2447.9</v>
      </c>
      <c r="BB245" s="51">
        <v>2703.34</v>
      </c>
      <c r="BC245" s="51">
        <v>1707.02</v>
      </c>
      <c r="BD245" s="51">
        <v>1635.58</v>
      </c>
      <c r="BE245" s="51">
        <v>1283.4100000000001</v>
      </c>
      <c r="BF245" s="51">
        <v>1424.39</v>
      </c>
      <c r="BG245" s="51">
        <v>1605.46</v>
      </c>
      <c r="BH245" s="51">
        <v>1406.49</v>
      </c>
      <c r="BI245" s="51">
        <v>1811.81</v>
      </c>
      <c r="BJ245" s="51">
        <v>2692.03</v>
      </c>
      <c r="BK245" s="51">
        <v>2706.53</v>
      </c>
      <c r="BL245" s="51">
        <v>2403.19</v>
      </c>
      <c r="BM245" s="51"/>
      <c r="BN245" s="9"/>
      <c r="BO245" s="62">
        <v>1161.3499999999999</v>
      </c>
      <c r="BP245" s="62">
        <v>3616.54</v>
      </c>
      <c r="BQ245" s="62">
        <f t="shared" si="9"/>
        <v>2388.9449999999997</v>
      </c>
      <c r="BR245" s="64" t="str">
        <f t="shared" si="10"/>
        <v>YES</v>
      </c>
      <c r="BS245" s="9" t="e">
        <f t="shared" si="11"/>
        <v>#N/A</v>
      </c>
    </row>
    <row r="246" spans="1:71" x14ac:dyDescent="0.25">
      <c r="A246">
        <v>242</v>
      </c>
      <c r="B246" s="52" t="s">
        <v>1357</v>
      </c>
      <c r="C246" s="48" t="s">
        <v>1357</v>
      </c>
      <c r="D246" s="80">
        <v>21.01</v>
      </c>
      <c r="E246" s="98" t="s">
        <v>2186</v>
      </c>
      <c r="F246" s="84" t="s">
        <v>1348</v>
      </c>
      <c r="G246" s="84">
        <v>106814472</v>
      </c>
      <c r="H246" s="87" t="s">
        <v>1981</v>
      </c>
      <c r="I246" s="196" t="s">
        <v>1981</v>
      </c>
      <c r="J246" s="87" t="s">
        <v>1981</v>
      </c>
      <c r="K246" s="47" t="s">
        <v>1347</v>
      </c>
      <c r="L246" s="47" t="s">
        <v>1356</v>
      </c>
      <c r="M246" s="38"/>
      <c r="N246" s="38"/>
      <c r="O246" s="50">
        <v>1502.97</v>
      </c>
      <c r="P246" s="50">
        <v>2223.4299999999998</v>
      </c>
      <c r="Q246" s="50">
        <v>1336.93</v>
      </c>
      <c r="R246" s="50">
        <v>1898.89</v>
      </c>
      <c r="S246" s="50">
        <v>531.87</v>
      </c>
      <c r="T246" s="50">
        <v>49.63</v>
      </c>
      <c r="U246" s="50">
        <v>50.63</v>
      </c>
      <c r="V246" s="51">
        <v>53.16</v>
      </c>
      <c r="W246" s="51">
        <v>51.15</v>
      </c>
      <c r="X246" s="51">
        <v>53.64</v>
      </c>
      <c r="Y246" s="51">
        <v>50.48</v>
      </c>
      <c r="Z246" s="51">
        <v>49.32</v>
      </c>
      <c r="AA246" s="51">
        <v>349.81</v>
      </c>
      <c r="AB246" s="51">
        <v>1064.71</v>
      </c>
      <c r="AC246" s="51">
        <v>896.21</v>
      </c>
      <c r="AD246" s="51">
        <v>576.25</v>
      </c>
      <c r="AE246" s="51">
        <v>212.89</v>
      </c>
      <c r="AF246" s="51">
        <v>21.01</v>
      </c>
      <c r="AG246" s="51">
        <v>26</v>
      </c>
      <c r="AH246" s="51">
        <v>24.16</v>
      </c>
      <c r="AI246" s="51">
        <v>24.04</v>
      </c>
      <c r="AJ246" s="51">
        <v>27.03</v>
      </c>
      <c r="AK246" s="51">
        <v>24.39</v>
      </c>
      <c r="AL246" s="51">
        <v>24.12</v>
      </c>
      <c r="AM246" s="51">
        <v>1113.01</v>
      </c>
      <c r="AN246" s="51">
        <v>1766.74</v>
      </c>
      <c r="AO246" s="51">
        <v>1417.65</v>
      </c>
      <c r="AP246" s="135">
        <v>952.04</v>
      </c>
      <c r="AQ246" s="51">
        <v>37.83</v>
      </c>
      <c r="AR246" s="51">
        <v>27.66</v>
      </c>
      <c r="AS246" s="51">
        <v>28.15</v>
      </c>
      <c r="AT246" s="51">
        <v>22.42</v>
      </c>
      <c r="AU246" s="51">
        <v>23.38</v>
      </c>
      <c r="AV246" s="51">
        <v>69.19</v>
      </c>
      <c r="AW246" s="51">
        <v>22.66</v>
      </c>
      <c r="AX246" s="51">
        <v>22.04</v>
      </c>
      <c r="AY246" s="51">
        <v>888.31</v>
      </c>
      <c r="AZ246" s="51">
        <v>2450.5100000000002</v>
      </c>
      <c r="BA246" s="51">
        <v>1144.3399999999999</v>
      </c>
      <c r="BB246" s="51">
        <v>214.61</v>
      </c>
      <c r="BC246" s="51">
        <v>22.84</v>
      </c>
      <c r="BD246" s="51">
        <v>21.16</v>
      </c>
      <c r="BE246" s="51">
        <v>19.510000000000002</v>
      </c>
      <c r="BF246" s="51">
        <v>20.28</v>
      </c>
      <c r="BG246" s="51">
        <v>23.09</v>
      </c>
      <c r="BH246" s="51">
        <v>21.01</v>
      </c>
      <c r="BI246" s="51">
        <v>72.959999999999994</v>
      </c>
      <c r="BJ246" s="51">
        <v>1174.07</v>
      </c>
      <c r="BK246" s="51">
        <v>1741.32</v>
      </c>
      <c r="BL246" s="51">
        <v>1496.42</v>
      </c>
      <c r="BM246" s="51"/>
      <c r="BN246" s="9"/>
      <c r="BO246" s="62">
        <v>21.01</v>
      </c>
      <c r="BP246" s="62">
        <v>2223.4299999999998</v>
      </c>
      <c r="BQ246" s="62">
        <f t="shared" si="9"/>
        <v>1122.22</v>
      </c>
      <c r="BR246" s="64" t="str">
        <f t="shared" si="10"/>
        <v>YES</v>
      </c>
      <c r="BS246" s="9" t="e">
        <f t="shared" si="11"/>
        <v>#N/A</v>
      </c>
    </row>
    <row r="247" spans="1:71" x14ac:dyDescent="0.25">
      <c r="A247">
        <v>243</v>
      </c>
      <c r="B247" s="52" t="s">
        <v>1355</v>
      </c>
      <c r="C247" s="48" t="s">
        <v>1355</v>
      </c>
      <c r="D247" s="80">
        <v>1865.24</v>
      </c>
      <c r="E247" s="98" t="s">
        <v>4988</v>
      </c>
      <c r="F247" s="84" t="s">
        <v>1348</v>
      </c>
      <c r="G247" s="84">
        <v>106814472</v>
      </c>
      <c r="H247" s="87">
        <v>3049123</v>
      </c>
      <c r="I247" s="196">
        <v>3049123</v>
      </c>
      <c r="J247" s="87">
        <v>3049123</v>
      </c>
      <c r="K247" s="47" t="s">
        <v>1347</v>
      </c>
      <c r="L247" s="47" t="s">
        <v>1354</v>
      </c>
      <c r="M247" s="38"/>
      <c r="N247" s="38"/>
      <c r="O247" s="50">
        <v>3647.08</v>
      </c>
      <c r="P247" s="50">
        <v>4604.76</v>
      </c>
      <c r="Q247" s="50">
        <v>2985.53</v>
      </c>
      <c r="R247" s="50">
        <v>3188.63</v>
      </c>
      <c r="S247" s="50">
        <v>2642.74</v>
      </c>
      <c r="T247" s="50">
        <v>1778</v>
      </c>
      <c r="U247" s="50">
        <v>1813.6</v>
      </c>
      <c r="V247" s="51">
        <v>1763.4</v>
      </c>
      <c r="W247" s="51">
        <v>1351.69</v>
      </c>
      <c r="X247" s="51">
        <v>2144.8000000000002</v>
      </c>
      <c r="Y247" s="51">
        <v>2010.73</v>
      </c>
      <c r="Z247" s="51">
        <v>1847.45</v>
      </c>
      <c r="AA247" s="51">
        <v>3042.02</v>
      </c>
      <c r="AB247" s="51">
        <v>4009.77</v>
      </c>
      <c r="AC247" s="51">
        <v>3876.48</v>
      </c>
      <c r="AD247" s="51">
        <v>3615.46</v>
      </c>
      <c r="AE247" s="51">
        <v>3652.74</v>
      </c>
      <c r="AF247" s="51">
        <v>1865.24</v>
      </c>
      <c r="AG247" s="51">
        <v>1444.12</v>
      </c>
      <c r="AH247" s="51">
        <v>1335.87</v>
      </c>
      <c r="AI247" s="51">
        <v>1457.5</v>
      </c>
      <c r="AJ247" s="51">
        <v>1678.68</v>
      </c>
      <c r="AK247" s="51">
        <v>1687.7</v>
      </c>
      <c r="AL247" s="51">
        <v>1854.25</v>
      </c>
      <c r="AM247" s="51">
        <v>4093.13</v>
      </c>
      <c r="AN247" s="51">
        <v>4975.78</v>
      </c>
      <c r="AO247" s="51">
        <v>4265.3599999999997</v>
      </c>
      <c r="AP247" s="135">
        <v>3147.65</v>
      </c>
      <c r="AQ247" s="51">
        <v>2359.13</v>
      </c>
      <c r="AR247" s="51">
        <v>2092.4</v>
      </c>
      <c r="AS247" s="51">
        <v>1747.62</v>
      </c>
      <c r="AT247" s="51">
        <v>968.4</v>
      </c>
      <c r="AU247" s="51">
        <v>992.99</v>
      </c>
      <c r="AV247" s="51">
        <v>1500.06</v>
      </c>
      <c r="AW247" s="51">
        <v>1121.3699999999999</v>
      </c>
      <c r="AX247" s="51">
        <v>1079.92</v>
      </c>
      <c r="AY247" s="51">
        <v>2398.66</v>
      </c>
      <c r="AZ247" s="51">
        <v>4721.21</v>
      </c>
      <c r="BA247" s="51">
        <v>3691.56</v>
      </c>
      <c r="BB247" s="51">
        <v>2770.52</v>
      </c>
      <c r="BC247" s="51">
        <v>1655.47</v>
      </c>
      <c r="BD247" s="51">
        <v>1145.19</v>
      </c>
      <c r="BE247" s="51">
        <v>818.05</v>
      </c>
      <c r="BF247" s="51">
        <v>923.79</v>
      </c>
      <c r="BG247" s="51">
        <v>1241.9000000000001</v>
      </c>
      <c r="BH247" s="51">
        <v>1111.3</v>
      </c>
      <c r="BI247" s="51">
        <v>1417.11</v>
      </c>
      <c r="BJ247" s="51">
        <v>2243.02</v>
      </c>
      <c r="BK247" s="51">
        <v>2591.2800000000002</v>
      </c>
      <c r="BL247" s="51">
        <v>2032.78</v>
      </c>
      <c r="BM247" s="51"/>
      <c r="BN247" s="9"/>
      <c r="BO247" s="62">
        <v>1351.69</v>
      </c>
      <c r="BP247" s="62">
        <v>4975.78</v>
      </c>
      <c r="BQ247" s="62">
        <f t="shared" si="9"/>
        <v>3163.7349999999997</v>
      </c>
      <c r="BR247" s="64" t="str">
        <f t="shared" si="10"/>
        <v>YES</v>
      </c>
      <c r="BS247" s="9" t="e">
        <f t="shared" si="11"/>
        <v>#N/A</v>
      </c>
    </row>
    <row r="248" spans="1:71" x14ac:dyDescent="0.25">
      <c r="A248">
        <v>244</v>
      </c>
      <c r="B248" s="52" t="s">
        <v>1353</v>
      </c>
      <c r="C248" s="48" t="s">
        <v>1353</v>
      </c>
      <c r="D248" s="80">
        <v>89187.16</v>
      </c>
      <c r="E248" s="98" t="s">
        <v>2186</v>
      </c>
      <c r="F248" s="84" t="s">
        <v>1348</v>
      </c>
      <c r="G248" s="84">
        <v>106814472</v>
      </c>
      <c r="H248" s="87" t="s">
        <v>1982</v>
      </c>
      <c r="I248" s="196" t="s">
        <v>1982</v>
      </c>
      <c r="J248" s="87" t="s">
        <v>1982</v>
      </c>
      <c r="K248" s="47" t="s">
        <v>1347</v>
      </c>
      <c r="L248" s="47" t="s">
        <v>1352</v>
      </c>
      <c r="M248" s="38"/>
      <c r="N248" s="38"/>
      <c r="O248" s="50">
        <v>138510.47</v>
      </c>
      <c r="P248" s="50">
        <v>173019.61</v>
      </c>
      <c r="Q248" s="50">
        <v>112720.45</v>
      </c>
      <c r="R248" s="50">
        <v>120847.42</v>
      </c>
      <c r="S248" s="50">
        <v>114576.06</v>
      </c>
      <c r="T248" s="50">
        <v>77159.649999999994</v>
      </c>
      <c r="U248" s="50">
        <v>85243.15</v>
      </c>
      <c r="V248" s="51">
        <v>108485.57</v>
      </c>
      <c r="W248" s="51">
        <v>90032.72</v>
      </c>
      <c r="X248" s="51">
        <v>104711.34</v>
      </c>
      <c r="Y248" s="51">
        <v>94768.28</v>
      </c>
      <c r="Z248" s="51">
        <v>85631.09</v>
      </c>
      <c r="AA248" s="51">
        <v>117457.77</v>
      </c>
      <c r="AB248" s="51">
        <v>136320.57</v>
      </c>
      <c r="AC248" s="51">
        <v>124825.51</v>
      </c>
      <c r="AD248" s="51">
        <v>111288.7</v>
      </c>
      <c r="AE248" s="51">
        <v>120139.76</v>
      </c>
      <c r="AF248" s="51">
        <v>89187.16</v>
      </c>
      <c r="AG248" s="51">
        <v>90426.71</v>
      </c>
      <c r="AH248" s="51">
        <v>92349.119999999995</v>
      </c>
      <c r="AI248" s="51">
        <v>96307.85</v>
      </c>
      <c r="AJ248" s="51">
        <v>115219.22</v>
      </c>
      <c r="AK248" s="51">
        <v>103142.13</v>
      </c>
      <c r="AL248" s="51">
        <v>102413.49</v>
      </c>
      <c r="AM248" s="51">
        <v>146745.35</v>
      </c>
      <c r="AN248" s="51">
        <v>165713.75</v>
      </c>
      <c r="AO248" s="51">
        <v>158028.73000000001</v>
      </c>
      <c r="AP248" s="135">
        <v>155841.93</v>
      </c>
      <c r="AQ248" s="51">
        <v>119865.65</v>
      </c>
      <c r="AR248" s="51">
        <v>137526.57</v>
      </c>
      <c r="AS248" s="51">
        <v>127641.62</v>
      </c>
      <c r="AT248" s="51">
        <v>87432.82</v>
      </c>
      <c r="AU248" s="51">
        <v>94446.34</v>
      </c>
      <c r="AV248" s="51">
        <v>119534.37</v>
      </c>
      <c r="AW248" s="51">
        <v>93297.85</v>
      </c>
      <c r="AX248" s="51">
        <v>98325.62</v>
      </c>
      <c r="AY248" s="51">
        <v>153526.39000000001</v>
      </c>
      <c r="AZ248" s="51">
        <v>168295.57</v>
      </c>
      <c r="BA248" s="51">
        <v>144753.35</v>
      </c>
      <c r="BB248" s="51">
        <v>127201.98</v>
      </c>
      <c r="BC248" s="51">
        <v>99792.08</v>
      </c>
      <c r="BD248" s="51">
        <v>68056.75</v>
      </c>
      <c r="BE248" s="51">
        <v>53812.959999999999</v>
      </c>
      <c r="BF248" s="51">
        <v>60306.16</v>
      </c>
      <c r="BG248" s="51">
        <v>86121.85</v>
      </c>
      <c r="BH248" s="51">
        <v>71387.600000000006</v>
      </c>
      <c r="BI248" s="51">
        <v>92276.65</v>
      </c>
      <c r="BJ248" s="51">
        <v>129583.46</v>
      </c>
      <c r="BK248" s="51">
        <v>133167.04000000001</v>
      </c>
      <c r="BL248" s="51">
        <v>104644.85</v>
      </c>
      <c r="BM248" s="51"/>
      <c r="BN248" s="9"/>
      <c r="BO248" s="62">
        <v>68056.75</v>
      </c>
      <c r="BP248" s="62">
        <v>173019.61</v>
      </c>
      <c r="BQ248" s="62">
        <f t="shared" si="9"/>
        <v>120538.18</v>
      </c>
      <c r="BR248" s="64" t="str">
        <f t="shared" si="10"/>
        <v>YES</v>
      </c>
      <c r="BS248" s="9" t="e">
        <f t="shared" si="11"/>
        <v>#N/A</v>
      </c>
    </row>
    <row r="249" spans="1:71" x14ac:dyDescent="0.25">
      <c r="A249">
        <v>245</v>
      </c>
      <c r="B249" s="52" t="s">
        <v>1351</v>
      </c>
      <c r="C249" s="48" t="s">
        <v>1351</v>
      </c>
      <c r="D249" s="80">
        <v>803.91</v>
      </c>
      <c r="E249" s="98" t="s">
        <v>4988</v>
      </c>
      <c r="F249" s="84" t="s">
        <v>1348</v>
      </c>
      <c r="G249" s="84">
        <v>106814472</v>
      </c>
      <c r="H249" s="87">
        <v>3054593</v>
      </c>
      <c r="I249" s="196">
        <v>3054593</v>
      </c>
      <c r="J249" s="87">
        <v>3054593</v>
      </c>
      <c r="K249" s="47" t="s">
        <v>1347</v>
      </c>
      <c r="L249" s="47" t="s">
        <v>1350</v>
      </c>
      <c r="M249" s="38"/>
      <c r="N249" s="38"/>
      <c r="O249" s="50">
        <v>1234.69</v>
      </c>
      <c r="P249" s="50">
        <v>1784.25</v>
      </c>
      <c r="Q249" s="50">
        <v>1142.97</v>
      </c>
      <c r="R249" s="50">
        <v>1173.29</v>
      </c>
      <c r="S249" s="50">
        <v>980.52</v>
      </c>
      <c r="T249" s="50">
        <v>594.26</v>
      </c>
      <c r="U249" s="50">
        <v>491.78</v>
      </c>
      <c r="V249" s="51">
        <v>477.51</v>
      </c>
      <c r="W249" s="51">
        <v>446.89</v>
      </c>
      <c r="X249" s="51">
        <v>735.29</v>
      </c>
      <c r="Y249" s="51">
        <v>790.97</v>
      </c>
      <c r="Z249" s="51">
        <v>812.71</v>
      </c>
      <c r="AA249" s="51">
        <v>1066.8</v>
      </c>
      <c r="AB249" s="51">
        <v>1310.3699999999999</v>
      </c>
      <c r="AC249" s="51">
        <v>1062.83</v>
      </c>
      <c r="AD249" s="51">
        <v>987.34</v>
      </c>
      <c r="AE249" s="51">
        <v>1030.54</v>
      </c>
      <c r="AF249" s="51">
        <v>803.91</v>
      </c>
      <c r="AG249" s="51">
        <v>572.05999999999995</v>
      </c>
      <c r="AH249" s="51">
        <v>433.83</v>
      </c>
      <c r="AI249" s="51">
        <v>589.63</v>
      </c>
      <c r="AJ249" s="51">
        <v>882.06</v>
      </c>
      <c r="AK249" s="51">
        <v>898.28</v>
      </c>
      <c r="AL249" s="51">
        <v>944.21</v>
      </c>
      <c r="AM249" s="51">
        <v>1297.1300000000001</v>
      </c>
      <c r="AN249" s="51">
        <v>1139.48</v>
      </c>
      <c r="AO249" s="51">
        <v>1207.06</v>
      </c>
      <c r="AP249" s="135">
        <v>1131.31</v>
      </c>
      <c r="AQ249" s="51">
        <v>1060.26</v>
      </c>
      <c r="AR249" s="51">
        <v>836.31</v>
      </c>
      <c r="AS249" s="51">
        <v>744.46</v>
      </c>
      <c r="AT249" s="51">
        <v>475.01</v>
      </c>
      <c r="AU249" s="51">
        <v>488.79</v>
      </c>
      <c r="AV249" s="51">
        <v>794.57</v>
      </c>
      <c r="AW249" s="51">
        <v>541.48</v>
      </c>
      <c r="AX249" s="51">
        <v>663.33</v>
      </c>
      <c r="AY249" s="51">
        <v>1258.74</v>
      </c>
      <c r="AZ249" s="51">
        <v>1413.83</v>
      </c>
      <c r="BA249" s="51">
        <v>1169.58</v>
      </c>
      <c r="BB249" s="51">
        <v>1102.57</v>
      </c>
      <c r="BC249" s="51">
        <v>886.9</v>
      </c>
      <c r="BD249" s="51">
        <v>479.83</v>
      </c>
      <c r="BE249" s="51">
        <v>367.23</v>
      </c>
      <c r="BF249" s="51">
        <v>445.86</v>
      </c>
      <c r="BG249" s="51">
        <v>628.62</v>
      </c>
      <c r="BH249" s="51">
        <v>542.92999999999995</v>
      </c>
      <c r="BI249" s="51">
        <v>750.96</v>
      </c>
      <c r="BJ249" s="51">
        <v>1210.1300000000001</v>
      </c>
      <c r="BK249" s="51">
        <v>1088.8499999999999</v>
      </c>
      <c r="BL249" s="51">
        <v>1071.79</v>
      </c>
      <c r="BM249" s="51"/>
      <c r="BN249" s="9"/>
      <c r="BO249" s="62">
        <v>420.01</v>
      </c>
      <c r="BP249" s="62">
        <v>1784.25</v>
      </c>
      <c r="BQ249" s="62">
        <f t="shared" si="9"/>
        <v>1102.1300000000001</v>
      </c>
      <c r="BR249" s="64" t="str">
        <f t="shared" si="10"/>
        <v>YES</v>
      </c>
      <c r="BS249" s="9" t="e">
        <f t="shared" si="11"/>
        <v>#N/A</v>
      </c>
    </row>
    <row r="250" spans="1:71" x14ac:dyDescent="0.25">
      <c r="A250">
        <v>246</v>
      </c>
      <c r="B250" s="52" t="s">
        <v>1349</v>
      </c>
      <c r="C250" s="48" t="s">
        <v>1349</v>
      </c>
      <c r="D250" s="80">
        <v>15.51</v>
      </c>
      <c r="E250" s="98" t="s">
        <v>4988</v>
      </c>
      <c r="F250" s="84" t="s">
        <v>1348</v>
      </c>
      <c r="G250" s="84">
        <v>106814472</v>
      </c>
      <c r="H250" s="87" t="s">
        <v>1983</v>
      </c>
      <c r="I250" s="196" t="s">
        <v>1983</v>
      </c>
      <c r="J250" s="87" t="s">
        <v>1983</v>
      </c>
      <c r="K250" s="47" t="s">
        <v>1347</v>
      </c>
      <c r="L250" s="47" t="s">
        <v>1346</v>
      </c>
      <c r="M250" s="38"/>
      <c r="N250" s="38"/>
      <c r="O250" s="50">
        <v>16.86</v>
      </c>
      <c r="P250" s="50">
        <v>20.68</v>
      </c>
      <c r="Q250" s="50">
        <v>16.87</v>
      </c>
      <c r="R250" s="50">
        <v>18.41</v>
      </c>
      <c r="S250" s="50">
        <v>16.07</v>
      </c>
      <c r="T250" s="50">
        <v>15.27</v>
      </c>
      <c r="U250" s="50">
        <v>13.58</v>
      </c>
      <c r="V250" s="51">
        <v>15.34</v>
      </c>
      <c r="W250" s="51">
        <v>14.01</v>
      </c>
      <c r="X250" s="51">
        <v>14.22</v>
      </c>
      <c r="Y250" s="51">
        <v>14.62</v>
      </c>
      <c r="Z250" s="51">
        <v>15.77</v>
      </c>
      <c r="AA250" s="51">
        <v>17.940000000000001</v>
      </c>
      <c r="AB250" s="51">
        <v>17.989999999999998</v>
      </c>
      <c r="AC250" s="51">
        <v>17.28</v>
      </c>
      <c r="AD250" s="51">
        <v>16.29</v>
      </c>
      <c r="AE250" s="51">
        <v>16.29</v>
      </c>
      <c r="AF250" s="51">
        <v>15.51</v>
      </c>
      <c r="AG250" s="51">
        <v>14.48</v>
      </c>
      <c r="AH250" s="51">
        <v>13.81</v>
      </c>
      <c r="AI250" s="51">
        <v>13.96</v>
      </c>
      <c r="AJ250" s="51">
        <v>16.02</v>
      </c>
      <c r="AK250" s="51">
        <v>16</v>
      </c>
      <c r="AL250" s="51">
        <v>16.52</v>
      </c>
      <c r="AM250" s="51">
        <v>17.12</v>
      </c>
      <c r="AN250" s="51">
        <v>20.29</v>
      </c>
      <c r="AO250" s="51">
        <v>18.36</v>
      </c>
      <c r="AP250" s="135">
        <v>17.579999999999998</v>
      </c>
      <c r="AQ250" s="51">
        <v>18.98</v>
      </c>
      <c r="AR250" s="51">
        <v>17.989999999999998</v>
      </c>
      <c r="AS250" s="51">
        <v>17.13</v>
      </c>
      <c r="AT250" s="51">
        <v>14.38</v>
      </c>
      <c r="AU250" s="51">
        <v>14.36</v>
      </c>
      <c r="AV250" s="51">
        <v>16.03</v>
      </c>
      <c r="AW250" s="51">
        <v>14.11</v>
      </c>
      <c r="AX250" s="51">
        <v>14.98</v>
      </c>
      <c r="AY250" s="51">
        <v>17.07</v>
      </c>
      <c r="AZ250" s="51">
        <v>19.260000000000002</v>
      </c>
      <c r="BA250" s="51">
        <v>17.97</v>
      </c>
      <c r="BB250" s="51">
        <v>14.71</v>
      </c>
      <c r="BC250" s="51">
        <v>11.77</v>
      </c>
      <c r="BD250" s="51">
        <v>11.82</v>
      </c>
      <c r="BE250" s="51">
        <v>10.66</v>
      </c>
      <c r="BF250" s="51">
        <v>10.41</v>
      </c>
      <c r="BG250" s="51">
        <v>11.17</v>
      </c>
      <c r="BH250" s="51">
        <v>10.92</v>
      </c>
      <c r="BI250" s="51">
        <v>11.22</v>
      </c>
      <c r="BJ250" s="51">
        <v>12.55</v>
      </c>
      <c r="BK250" s="51">
        <v>12.68</v>
      </c>
      <c r="BL250" s="51">
        <v>12.71</v>
      </c>
      <c r="BM250" s="51"/>
      <c r="BN250" s="9"/>
      <c r="BO250" s="62">
        <v>12.96</v>
      </c>
      <c r="BP250" s="62">
        <v>20.68</v>
      </c>
      <c r="BQ250" s="62">
        <f t="shared" si="9"/>
        <v>16.82</v>
      </c>
      <c r="BR250" s="64" t="str">
        <f t="shared" si="10"/>
        <v>NO</v>
      </c>
      <c r="BS250" s="9" t="e">
        <f t="shared" si="11"/>
        <v>#N/A</v>
      </c>
    </row>
    <row r="251" spans="1:71" x14ac:dyDescent="0.25">
      <c r="A251">
        <v>247</v>
      </c>
      <c r="B251" s="52" t="s">
        <v>1345</v>
      </c>
      <c r="C251" s="48" t="s">
        <v>1345</v>
      </c>
      <c r="D251" s="80">
        <v>1937.01</v>
      </c>
      <c r="E251" s="98" t="s">
        <v>4988</v>
      </c>
      <c r="F251" s="84" t="s">
        <v>1239</v>
      </c>
      <c r="G251" s="84">
        <v>106813882</v>
      </c>
      <c r="H251" s="87">
        <v>4374295</v>
      </c>
      <c r="I251" s="196">
        <v>6207385</v>
      </c>
      <c r="J251" s="87">
        <v>6207385</v>
      </c>
      <c r="K251" s="47" t="s">
        <v>1238</v>
      </c>
      <c r="L251" s="47" t="s">
        <v>1344</v>
      </c>
      <c r="M251" s="38"/>
      <c r="N251" s="38"/>
      <c r="O251" s="50">
        <v>1653.4</v>
      </c>
      <c r="P251" s="50">
        <v>2118.5500000000002</v>
      </c>
      <c r="Q251" s="50">
        <v>1660.8</v>
      </c>
      <c r="R251" s="50">
        <v>1770.8</v>
      </c>
      <c r="S251" s="50">
        <v>1869.41</v>
      </c>
      <c r="T251" s="50">
        <v>1969.52</v>
      </c>
      <c r="U251" s="50">
        <v>2433.4799999999996</v>
      </c>
      <c r="V251" s="51">
        <v>2382.9599999999996</v>
      </c>
      <c r="W251" s="51">
        <v>2477.6799999999998</v>
      </c>
      <c r="X251" s="51">
        <v>2542.58</v>
      </c>
      <c r="Y251" s="51">
        <v>2071.4699999999998</v>
      </c>
      <c r="Z251" s="51">
        <v>1719.36</v>
      </c>
      <c r="AA251" s="51">
        <v>1789.58</v>
      </c>
      <c r="AB251" s="51">
        <v>1652.16</v>
      </c>
      <c r="AC251" s="51">
        <v>1554.59</v>
      </c>
      <c r="AD251" s="51">
        <v>1676.93</v>
      </c>
      <c r="AE251" s="51">
        <v>1912.91</v>
      </c>
      <c r="AF251" s="51">
        <v>1937.01</v>
      </c>
      <c r="AG251" s="51">
        <v>2331.91</v>
      </c>
      <c r="AH251" s="51">
        <v>2489.73</v>
      </c>
      <c r="AI251" s="51">
        <v>2523.12</v>
      </c>
      <c r="AJ251" s="51">
        <v>2591.14</v>
      </c>
      <c r="AK251" s="51">
        <v>2046.8</v>
      </c>
      <c r="AL251" s="51">
        <v>1873.73</v>
      </c>
      <c r="AM251" s="51">
        <v>1627.57</v>
      </c>
      <c r="AN251" s="51">
        <v>1574.35</v>
      </c>
      <c r="AO251" s="51">
        <v>1665.29</v>
      </c>
      <c r="AP251" s="135">
        <v>1747.78</v>
      </c>
      <c r="AQ251" s="51">
        <v>1792.09</v>
      </c>
      <c r="AR251" s="51">
        <v>1774.89</v>
      </c>
      <c r="AS251" s="51">
        <v>2444.2399999999998</v>
      </c>
      <c r="AT251" s="51">
        <v>2387.4399999999996</v>
      </c>
      <c r="AU251" s="51">
        <v>2560.3199999999997</v>
      </c>
      <c r="AV251" s="51">
        <v>2545.7399999999998</v>
      </c>
      <c r="AW251" s="51">
        <v>1967.58</v>
      </c>
      <c r="AX251" s="51">
        <v>1735.16</v>
      </c>
      <c r="AY251" s="51">
        <v>1432.52</v>
      </c>
      <c r="AZ251" s="51">
        <v>1549.1200000000001</v>
      </c>
      <c r="BA251" s="51">
        <v>1518.64</v>
      </c>
      <c r="BB251" s="51">
        <v>1735.66</v>
      </c>
      <c r="BC251" s="51">
        <v>1722.56</v>
      </c>
      <c r="BD251" s="51">
        <v>1911.99</v>
      </c>
      <c r="BE251" s="51">
        <v>2421.8799999999997</v>
      </c>
      <c r="BF251" s="51">
        <v>2102</v>
      </c>
      <c r="BG251" s="51">
        <v>1176.8800000000001</v>
      </c>
      <c r="BH251" s="51">
        <v>0</v>
      </c>
      <c r="BI251" s="51">
        <v>0</v>
      </c>
      <c r="BJ251" s="51">
        <v>0</v>
      </c>
      <c r="BK251" s="51">
        <v>0</v>
      </c>
      <c r="BL251" s="51">
        <v>0</v>
      </c>
      <c r="BM251" s="51"/>
      <c r="BN251" s="9"/>
      <c r="BO251" s="62">
        <v>1554.59</v>
      </c>
      <c r="BP251" s="62">
        <v>2726.75</v>
      </c>
      <c r="BQ251" s="62">
        <f t="shared" si="9"/>
        <v>2140.67</v>
      </c>
      <c r="BR251" s="64" t="str">
        <f t="shared" si="10"/>
        <v>NO</v>
      </c>
      <c r="BS251" s="9" t="e">
        <f t="shared" si="11"/>
        <v>#N/A</v>
      </c>
    </row>
    <row r="252" spans="1:71" x14ac:dyDescent="0.25">
      <c r="A252">
        <v>248</v>
      </c>
      <c r="B252" s="52" t="s">
        <v>1343</v>
      </c>
      <c r="C252" s="48" t="s">
        <v>1343</v>
      </c>
      <c r="D252" s="80">
        <v>2179.41</v>
      </c>
      <c r="E252" s="98" t="s">
        <v>4988</v>
      </c>
      <c r="F252" s="84" t="s">
        <v>1239</v>
      </c>
      <c r="G252" s="84">
        <v>106813882</v>
      </c>
      <c r="H252" s="87">
        <v>4088808</v>
      </c>
      <c r="I252" s="196">
        <v>6207438</v>
      </c>
      <c r="J252" s="87">
        <v>6207438</v>
      </c>
      <c r="K252" s="47" t="s">
        <v>1238</v>
      </c>
      <c r="L252" s="47" t="s">
        <v>1342</v>
      </c>
      <c r="M252" s="38"/>
      <c r="N252" s="38"/>
      <c r="O252" s="50">
        <v>1581.77</v>
      </c>
      <c r="P252" s="50">
        <v>1588.19</v>
      </c>
      <c r="Q252" s="50">
        <v>1583.36</v>
      </c>
      <c r="R252" s="50">
        <v>1619.06</v>
      </c>
      <c r="S252" s="50">
        <v>2123.14</v>
      </c>
      <c r="T252" s="50">
        <v>2061.86</v>
      </c>
      <c r="U252" s="50">
        <v>2426.9799999999996</v>
      </c>
      <c r="V252" s="51">
        <v>2716.81</v>
      </c>
      <c r="W252" s="51">
        <v>2691.7599999999998</v>
      </c>
      <c r="X252" s="51">
        <v>2799.77</v>
      </c>
      <c r="Y252" s="51">
        <v>2222.6</v>
      </c>
      <c r="Z252" s="51">
        <v>1850.24</v>
      </c>
      <c r="AA252" s="51">
        <v>1742.15</v>
      </c>
      <c r="AB252" s="51">
        <v>1655.52</v>
      </c>
      <c r="AC252" s="51">
        <v>1552.74</v>
      </c>
      <c r="AD252" s="51">
        <v>1750.6200000000001</v>
      </c>
      <c r="AE252" s="51">
        <v>1974.55</v>
      </c>
      <c r="AF252" s="51">
        <v>2179.41</v>
      </c>
      <c r="AG252" s="51">
        <v>2567.48</v>
      </c>
      <c r="AH252" s="51">
        <v>2613.8200000000002</v>
      </c>
      <c r="AI252" s="51">
        <v>2594.7199999999998</v>
      </c>
      <c r="AJ252" s="51">
        <v>2746.2299999999996</v>
      </c>
      <c r="AK252" s="51">
        <v>1982.09</v>
      </c>
      <c r="AL252" s="51">
        <v>1710.96</v>
      </c>
      <c r="AM252" s="51">
        <v>1576.1200000000001</v>
      </c>
      <c r="AN252" s="51">
        <v>1517.26</v>
      </c>
      <c r="AO252" s="51">
        <v>1618.85</v>
      </c>
      <c r="AP252" s="135">
        <v>1794.99</v>
      </c>
      <c r="AQ252" s="51">
        <v>1953.94</v>
      </c>
      <c r="AR252" s="51">
        <v>2010.21</v>
      </c>
      <c r="AS252" s="51">
        <v>2622.64</v>
      </c>
      <c r="AT252" s="51">
        <v>2554.4599999999996</v>
      </c>
      <c r="AU252" s="51">
        <v>2555.41</v>
      </c>
      <c r="AV252" s="51">
        <v>2540.9399999999996</v>
      </c>
      <c r="AW252" s="51">
        <v>1955.4</v>
      </c>
      <c r="AX252" s="51">
        <v>1626.77</v>
      </c>
      <c r="AY252" s="51">
        <v>1579.25</v>
      </c>
      <c r="AZ252" s="51">
        <v>1535.74</v>
      </c>
      <c r="BA252" s="51">
        <v>1551.83</v>
      </c>
      <c r="BB252" s="51">
        <v>1772.21</v>
      </c>
      <c r="BC252" s="51">
        <v>1810.27</v>
      </c>
      <c r="BD252" s="51">
        <v>1993.99</v>
      </c>
      <c r="BE252" s="51">
        <v>2685.31</v>
      </c>
      <c r="BF252" s="51">
        <v>2351.6799999999998</v>
      </c>
      <c r="BG252" s="51">
        <v>2517.08</v>
      </c>
      <c r="BH252" s="51">
        <v>2358.5</v>
      </c>
      <c r="BI252" s="51">
        <v>1873.23</v>
      </c>
      <c r="BJ252" s="51">
        <v>1779.63</v>
      </c>
      <c r="BK252" s="51">
        <v>1479.22</v>
      </c>
      <c r="BL252" s="51">
        <v>1622.35</v>
      </c>
      <c r="BM252" s="51"/>
      <c r="BN252" s="9"/>
      <c r="BO252" s="62">
        <v>1552.74</v>
      </c>
      <c r="BP252" s="62">
        <v>2799.77</v>
      </c>
      <c r="BQ252" s="62">
        <f t="shared" si="9"/>
        <v>2176.2550000000001</v>
      </c>
      <c r="BR252" s="64" t="str">
        <f t="shared" si="10"/>
        <v>NO</v>
      </c>
      <c r="BS252" s="9" t="e">
        <f t="shared" si="11"/>
        <v>#N/A</v>
      </c>
    </row>
    <row r="253" spans="1:71" x14ac:dyDescent="0.25">
      <c r="A253">
        <v>249</v>
      </c>
      <c r="B253" s="52" t="s">
        <v>1341</v>
      </c>
      <c r="C253" s="48" t="s">
        <v>1341</v>
      </c>
      <c r="D253" s="80">
        <v>483.12</v>
      </c>
      <c r="E253" s="98" t="s">
        <v>4988</v>
      </c>
      <c r="F253" s="84" t="s">
        <v>1239</v>
      </c>
      <c r="G253" s="84">
        <v>106813882</v>
      </c>
      <c r="H253" s="87" t="s">
        <v>2138</v>
      </c>
      <c r="I253" s="196">
        <v>6209115</v>
      </c>
      <c r="J253" s="87">
        <v>6209115</v>
      </c>
      <c r="K253" s="47" t="s">
        <v>1238</v>
      </c>
      <c r="L253" s="47" t="s">
        <v>1340</v>
      </c>
      <c r="M253" s="38"/>
      <c r="N253" s="38"/>
      <c r="O253" s="50">
        <v>243.02</v>
      </c>
      <c r="P253" s="50">
        <v>348.98</v>
      </c>
      <c r="Q253" s="50">
        <v>242.07</v>
      </c>
      <c r="R253" s="50">
        <v>253.18</v>
      </c>
      <c r="S253" s="50">
        <v>279.54000000000002</v>
      </c>
      <c r="T253" s="50">
        <v>390.78</v>
      </c>
      <c r="U253" s="50">
        <v>514.04999999999995</v>
      </c>
      <c r="V253" s="51">
        <v>568.91999999999996</v>
      </c>
      <c r="W253" s="51">
        <v>667.5</v>
      </c>
      <c r="X253" s="51">
        <v>622.43000000000006</v>
      </c>
      <c r="Y253" s="51">
        <v>481.53000000000003</v>
      </c>
      <c r="Z253" s="51">
        <v>376.51</v>
      </c>
      <c r="AA253" s="51">
        <v>314.2</v>
      </c>
      <c r="AB253" s="51">
        <v>368.81</v>
      </c>
      <c r="AC253" s="51">
        <v>336.49</v>
      </c>
      <c r="AD253" s="51">
        <v>420.65000000000003</v>
      </c>
      <c r="AE253" s="51">
        <v>435.41</v>
      </c>
      <c r="AF253" s="51">
        <v>483.12</v>
      </c>
      <c r="AG253" s="51">
        <v>635.99</v>
      </c>
      <c r="AH253" s="51">
        <v>685.3</v>
      </c>
      <c r="AI253" s="51">
        <v>659.54</v>
      </c>
      <c r="AJ253" s="51">
        <v>679.57</v>
      </c>
      <c r="AK253" s="51">
        <v>513.63</v>
      </c>
      <c r="AL253" s="51">
        <v>436.75</v>
      </c>
      <c r="AM253" s="51">
        <v>400.27</v>
      </c>
      <c r="AN253" s="51">
        <v>406.71000000000004</v>
      </c>
      <c r="AO253" s="51">
        <v>413.2</v>
      </c>
      <c r="AP253" s="135">
        <v>414.83</v>
      </c>
      <c r="AQ253" s="51">
        <v>440.71000000000004</v>
      </c>
      <c r="AR253" s="51">
        <v>469.06</v>
      </c>
      <c r="AS253" s="51">
        <v>652.03</v>
      </c>
      <c r="AT253" s="51">
        <v>640.71</v>
      </c>
      <c r="AU253" s="51">
        <v>655.06000000000006</v>
      </c>
      <c r="AV253" s="51">
        <v>630.49</v>
      </c>
      <c r="AW253" s="51">
        <v>474.11</v>
      </c>
      <c r="AX253" s="51">
        <v>368.86</v>
      </c>
      <c r="AY253" s="51">
        <v>288.76</v>
      </c>
      <c r="AZ253" s="51">
        <v>291.09000000000003</v>
      </c>
      <c r="BA253" s="51">
        <v>277.19</v>
      </c>
      <c r="BB253" s="51">
        <v>303.19</v>
      </c>
      <c r="BC253" s="51">
        <v>380.25</v>
      </c>
      <c r="BD253" s="51">
        <v>477.75</v>
      </c>
      <c r="BE253" s="51">
        <v>748.02</v>
      </c>
      <c r="BF253" s="51">
        <v>653.6</v>
      </c>
      <c r="BG253" s="51">
        <v>602.04999999999995</v>
      </c>
      <c r="BH253" s="51">
        <v>559.32000000000005</v>
      </c>
      <c r="BI253" s="51">
        <v>430.59000000000003</v>
      </c>
      <c r="BJ253" s="51">
        <v>372.62</v>
      </c>
      <c r="BK253" s="51">
        <v>264.52</v>
      </c>
      <c r="BL253" s="51">
        <v>281.41000000000003</v>
      </c>
      <c r="BM253" s="51"/>
      <c r="BN253" s="9"/>
      <c r="BO253" s="62">
        <v>245.31</v>
      </c>
      <c r="BP253" s="62">
        <v>667.5</v>
      </c>
      <c r="BQ253" s="62">
        <f t="shared" si="9"/>
        <v>456.40499999999997</v>
      </c>
      <c r="BR253" s="64" t="str">
        <f t="shared" si="10"/>
        <v>YES</v>
      </c>
      <c r="BS253" s="9" t="e">
        <f t="shared" si="11"/>
        <v>#N/A</v>
      </c>
    </row>
    <row r="254" spans="1:71" x14ac:dyDescent="0.25">
      <c r="A254">
        <v>250</v>
      </c>
      <c r="B254" s="52" t="s">
        <v>1339</v>
      </c>
      <c r="C254" s="48" t="s">
        <v>1339</v>
      </c>
      <c r="D254" s="80">
        <v>11.99</v>
      </c>
      <c r="E254" s="98" t="s">
        <v>2186</v>
      </c>
      <c r="F254" s="84" t="s">
        <v>1239</v>
      </c>
      <c r="G254" s="84">
        <v>106813882</v>
      </c>
      <c r="H254" s="87">
        <v>4409301</v>
      </c>
      <c r="I254" s="196">
        <v>4409301</v>
      </c>
      <c r="J254" s="87">
        <v>6463130</v>
      </c>
      <c r="K254" s="47" t="s">
        <v>1238</v>
      </c>
      <c r="L254" s="47" t="s">
        <v>1338</v>
      </c>
      <c r="M254" s="38"/>
      <c r="N254" s="38"/>
      <c r="O254" s="50">
        <v>8.75</v>
      </c>
      <c r="P254" s="50">
        <v>8.75</v>
      </c>
      <c r="Q254" s="50">
        <v>8.75</v>
      </c>
      <c r="R254" s="50">
        <v>8.75</v>
      </c>
      <c r="S254" s="50">
        <v>8.75</v>
      </c>
      <c r="T254" s="50">
        <v>8.75</v>
      </c>
      <c r="U254" s="50">
        <v>8.75</v>
      </c>
      <c r="V254" s="51">
        <v>8.75</v>
      </c>
      <c r="W254" s="51">
        <v>8.75</v>
      </c>
      <c r="X254" s="51">
        <v>8.75</v>
      </c>
      <c r="Y254" s="51">
        <v>8.75</v>
      </c>
      <c r="Z254" s="51">
        <v>8.75</v>
      </c>
      <c r="AA254" s="51">
        <v>8.75</v>
      </c>
      <c r="AB254" s="51">
        <v>8.75</v>
      </c>
      <c r="AC254" s="51">
        <v>8.75</v>
      </c>
      <c r="AD254" s="51">
        <v>11.99</v>
      </c>
      <c r="AE254" s="51">
        <v>11.99</v>
      </c>
      <c r="AF254" s="51">
        <v>11.99</v>
      </c>
      <c r="AG254" s="51">
        <v>11.99</v>
      </c>
      <c r="AH254" s="51">
        <v>11.99</v>
      </c>
      <c r="AI254" s="51">
        <v>35.160000000000004</v>
      </c>
      <c r="AJ254" s="51">
        <v>11.99</v>
      </c>
      <c r="AK254" s="51">
        <v>11.99</v>
      </c>
      <c r="AL254" s="51">
        <v>11.99</v>
      </c>
      <c r="AM254" s="51">
        <v>11.99</v>
      </c>
      <c r="AN254" s="51">
        <v>11.99</v>
      </c>
      <c r="AO254" s="51">
        <v>11.99</v>
      </c>
      <c r="AP254" s="135">
        <v>11.99</v>
      </c>
      <c r="AQ254" s="51">
        <v>11.99</v>
      </c>
      <c r="AR254" s="51">
        <v>11.99</v>
      </c>
      <c r="AS254" s="51">
        <v>11.99</v>
      </c>
      <c r="AT254" s="51">
        <v>11.99</v>
      </c>
      <c r="AU254" s="51">
        <v>11.99</v>
      </c>
      <c r="AV254" s="51">
        <v>11.99</v>
      </c>
      <c r="AW254" s="51">
        <v>11.99</v>
      </c>
      <c r="AX254" s="51">
        <v>11.99</v>
      </c>
      <c r="AY254" s="51">
        <v>11.99</v>
      </c>
      <c r="AZ254" s="51">
        <v>11.99</v>
      </c>
      <c r="BA254" s="51">
        <v>11.99</v>
      </c>
      <c r="BB254" s="51">
        <v>11.99</v>
      </c>
      <c r="BC254" s="51">
        <v>11.99</v>
      </c>
      <c r="BD254" s="51">
        <v>11.99</v>
      </c>
      <c r="BE254" s="51">
        <v>11.99</v>
      </c>
      <c r="BF254" s="51">
        <v>11.99</v>
      </c>
      <c r="BG254" s="51">
        <v>11.99</v>
      </c>
      <c r="BH254" s="51">
        <v>11.99</v>
      </c>
      <c r="BI254" s="51">
        <v>11.99</v>
      </c>
      <c r="BJ254" s="51">
        <v>11.99</v>
      </c>
      <c r="BK254" s="51">
        <v>11.99</v>
      </c>
      <c r="BL254" s="51">
        <v>11.99</v>
      </c>
      <c r="BM254" s="51"/>
      <c r="BN254" s="9"/>
      <c r="BO254" s="62">
        <v>8.75</v>
      </c>
      <c r="BP254" s="62">
        <v>11.99</v>
      </c>
      <c r="BQ254" s="62">
        <f t="shared" si="9"/>
        <v>10.370000000000001</v>
      </c>
      <c r="BR254" s="64" t="str">
        <f t="shared" si="10"/>
        <v>YES</v>
      </c>
      <c r="BS254" s="9" t="e">
        <f t="shared" si="11"/>
        <v>#N/A</v>
      </c>
    </row>
    <row r="255" spans="1:71" x14ac:dyDescent="0.25">
      <c r="A255">
        <v>251</v>
      </c>
      <c r="B255" s="52" t="s">
        <v>1337</v>
      </c>
      <c r="C255" s="48" t="s">
        <v>1337</v>
      </c>
      <c r="D255" s="80">
        <v>2623.37</v>
      </c>
      <c r="E255" s="98" t="s">
        <v>4988</v>
      </c>
      <c r="F255" s="84" t="s">
        <v>1239</v>
      </c>
      <c r="G255" s="84">
        <v>106813882</v>
      </c>
      <c r="H255" s="87">
        <v>4028130</v>
      </c>
      <c r="I255" s="196">
        <v>6207767</v>
      </c>
      <c r="J255" s="87">
        <v>6207767</v>
      </c>
      <c r="K255" s="47" t="s">
        <v>1238</v>
      </c>
      <c r="L255" s="47" t="s">
        <v>1336</v>
      </c>
      <c r="M255" s="38"/>
      <c r="N255" s="38"/>
      <c r="O255" s="50">
        <v>2321.85</v>
      </c>
      <c r="P255" s="50">
        <v>2497.21</v>
      </c>
      <c r="Q255" s="50">
        <v>2141.2800000000002</v>
      </c>
      <c r="R255" s="50">
        <v>2215.48</v>
      </c>
      <c r="S255" s="50">
        <v>2620.04</v>
      </c>
      <c r="T255" s="50">
        <v>2400.84</v>
      </c>
      <c r="U255" s="50">
        <v>2881.7799999999997</v>
      </c>
      <c r="V255" s="51">
        <v>2947.5299999999997</v>
      </c>
      <c r="W255" s="51">
        <v>2805.8599999999997</v>
      </c>
      <c r="X255" s="51">
        <v>3053.6899999999996</v>
      </c>
      <c r="Y255" s="51">
        <v>2529.0499999999997</v>
      </c>
      <c r="Z255" s="51">
        <v>2212.8799999999997</v>
      </c>
      <c r="AA255" s="51">
        <v>2495.3599999999997</v>
      </c>
      <c r="AB255" s="51">
        <v>2556.54</v>
      </c>
      <c r="AC255" s="51">
        <v>2329.8199999999997</v>
      </c>
      <c r="AD255" s="51">
        <v>2389.27</v>
      </c>
      <c r="AE255" s="51">
        <v>2561.1</v>
      </c>
      <c r="AF255" s="51">
        <v>2623.37</v>
      </c>
      <c r="AG255" s="51">
        <v>3191.21</v>
      </c>
      <c r="AH255" s="51">
        <v>3102.16</v>
      </c>
      <c r="AI255" s="51">
        <v>3057.1899999999996</v>
      </c>
      <c r="AJ255" s="51">
        <v>3292.7299999999996</v>
      </c>
      <c r="AK255" s="51">
        <v>2581.02</v>
      </c>
      <c r="AL255" s="51">
        <v>2297.16</v>
      </c>
      <c r="AM255" s="51">
        <v>2289.8999999999996</v>
      </c>
      <c r="AN255" s="51">
        <v>2291.9699999999998</v>
      </c>
      <c r="AO255" s="51">
        <v>2247.3199999999997</v>
      </c>
      <c r="AP255" s="135">
        <v>2362.9199999999996</v>
      </c>
      <c r="AQ255" s="51">
        <v>2468.4899999999998</v>
      </c>
      <c r="AR255" s="51">
        <v>2418.9699999999998</v>
      </c>
      <c r="AS255" s="51">
        <v>3127.45</v>
      </c>
      <c r="AT255" s="51">
        <v>2937.1</v>
      </c>
      <c r="AU255" s="51">
        <v>2904.1899999999996</v>
      </c>
      <c r="AV255" s="51">
        <v>3012.79</v>
      </c>
      <c r="AW255" s="51">
        <v>2397.1799999999998</v>
      </c>
      <c r="AX255" s="51">
        <v>2193.9399999999996</v>
      </c>
      <c r="AY255" s="51">
        <v>2030.5</v>
      </c>
      <c r="AZ255" s="51">
        <v>2097.4199999999996</v>
      </c>
      <c r="BA255" s="51">
        <v>2063.8599999999997</v>
      </c>
      <c r="BB255" s="51">
        <v>2223.7999999999997</v>
      </c>
      <c r="BC255" s="51">
        <v>2291.16</v>
      </c>
      <c r="BD255" s="51">
        <v>2440.75</v>
      </c>
      <c r="BE255" s="51">
        <v>3264.6</v>
      </c>
      <c r="BF255" s="51">
        <v>2925.4599999999996</v>
      </c>
      <c r="BG255" s="51">
        <v>3053.64</v>
      </c>
      <c r="BH255" s="51">
        <v>2773.6699999999996</v>
      </c>
      <c r="BI255" s="51">
        <v>2367.7099999999996</v>
      </c>
      <c r="BJ255" s="51">
        <v>2281.7399999999998</v>
      </c>
      <c r="BK255" s="51">
        <v>1989.71</v>
      </c>
      <c r="BL255" s="51">
        <v>2246.75</v>
      </c>
      <c r="BM255" s="51"/>
      <c r="BN255" s="9"/>
      <c r="BO255" s="62">
        <v>2144.52</v>
      </c>
      <c r="BP255" s="62">
        <v>3390.02</v>
      </c>
      <c r="BQ255" s="62">
        <f t="shared" si="9"/>
        <v>2767.27</v>
      </c>
      <c r="BR255" s="64" t="str">
        <f t="shared" si="10"/>
        <v>NO</v>
      </c>
      <c r="BS255" s="9" t="e">
        <f t="shared" si="11"/>
        <v>#N/A</v>
      </c>
    </row>
    <row r="256" spans="1:71" x14ac:dyDescent="0.25">
      <c r="A256">
        <v>252</v>
      </c>
      <c r="B256" s="52" t="s">
        <v>1335</v>
      </c>
      <c r="C256" s="48" t="s">
        <v>1335</v>
      </c>
      <c r="D256" s="80">
        <v>80.47</v>
      </c>
      <c r="E256" s="98" t="s">
        <v>4988</v>
      </c>
      <c r="F256" s="84" t="s">
        <v>1326</v>
      </c>
      <c r="G256" s="84">
        <v>106814193</v>
      </c>
      <c r="H256" s="87" t="s">
        <v>1984</v>
      </c>
      <c r="I256" s="196" t="s">
        <v>1984</v>
      </c>
      <c r="J256" s="87" t="s">
        <v>1984</v>
      </c>
      <c r="K256" s="47" t="s">
        <v>1325</v>
      </c>
      <c r="L256" s="47" t="s">
        <v>1334</v>
      </c>
      <c r="M256" s="38"/>
      <c r="N256" s="38"/>
      <c r="O256" s="50">
        <v>191.57</v>
      </c>
      <c r="P256" s="50">
        <v>445.04</v>
      </c>
      <c r="Q256" s="50">
        <v>208.42</v>
      </c>
      <c r="R256" s="50">
        <v>238.16</v>
      </c>
      <c r="S256" s="50">
        <v>93.61</v>
      </c>
      <c r="T256" s="50">
        <v>69.81</v>
      </c>
      <c r="U256" s="50">
        <v>79.84</v>
      </c>
      <c r="V256" s="51">
        <v>95.16</v>
      </c>
      <c r="W256" s="51">
        <v>84.03</v>
      </c>
      <c r="X256" s="51">
        <v>87.52</v>
      </c>
      <c r="Y256" s="51">
        <v>78.569999999999993</v>
      </c>
      <c r="Z256" s="51">
        <v>79.64</v>
      </c>
      <c r="AA256" s="51">
        <v>128.22</v>
      </c>
      <c r="AB256" s="51">
        <v>256.55</v>
      </c>
      <c r="AC256" s="51">
        <v>196.3</v>
      </c>
      <c r="AD256" s="51">
        <v>108.8</v>
      </c>
      <c r="AE256" s="51">
        <v>104.48</v>
      </c>
      <c r="AF256" s="51">
        <v>80.47</v>
      </c>
      <c r="AG256" s="51">
        <v>72.599999999999994</v>
      </c>
      <c r="AH256" s="51">
        <v>55.2</v>
      </c>
      <c r="AI256" s="51">
        <v>47.97</v>
      </c>
      <c r="AJ256" s="51">
        <v>34.15</v>
      </c>
      <c r="AK256" s="51">
        <v>41.82</v>
      </c>
      <c r="AL256" s="51">
        <v>39.33</v>
      </c>
      <c r="AM256" s="51">
        <v>54.32</v>
      </c>
      <c r="AN256" s="51">
        <v>61.11</v>
      </c>
      <c r="AO256" s="51">
        <v>49.17</v>
      </c>
      <c r="AP256" s="135">
        <v>17.579999999999998</v>
      </c>
      <c r="AQ256" s="51">
        <v>10.28</v>
      </c>
      <c r="AR256" s="51">
        <v>11.29</v>
      </c>
      <c r="AS256" s="51">
        <v>10.24</v>
      </c>
      <c r="AT256" s="51">
        <v>10.09</v>
      </c>
      <c r="AU256" s="51">
        <v>9.5500000000000007</v>
      </c>
      <c r="AV256" s="51">
        <v>10.199999999999999</v>
      </c>
      <c r="AW256" s="51">
        <v>10.119999999999999</v>
      </c>
      <c r="AX256" s="51">
        <v>25.3</v>
      </c>
      <c r="AY256" s="51">
        <v>65.959999999999994</v>
      </c>
      <c r="AZ256" s="51">
        <v>118.13</v>
      </c>
      <c r="BA256" s="51">
        <v>102.77</v>
      </c>
      <c r="BB256" s="51">
        <v>101.76</v>
      </c>
      <c r="BC256" s="51">
        <v>87.09</v>
      </c>
      <c r="BD256" s="51">
        <v>67.83</v>
      </c>
      <c r="BE256" s="51">
        <v>63.75</v>
      </c>
      <c r="BF256" s="51">
        <v>66.180000000000007</v>
      </c>
      <c r="BG256" s="51">
        <v>84.84</v>
      </c>
      <c r="BH256" s="51">
        <v>73.7</v>
      </c>
      <c r="BI256" s="51">
        <v>76.290000000000006</v>
      </c>
      <c r="BJ256" s="51">
        <v>111.7</v>
      </c>
      <c r="BK256" s="51">
        <v>104.82</v>
      </c>
      <c r="BL256" s="51">
        <v>93.03</v>
      </c>
      <c r="BM256" s="51"/>
      <c r="BN256" s="9"/>
      <c r="BO256" s="62">
        <v>39.33</v>
      </c>
      <c r="BP256" s="62">
        <v>445.04</v>
      </c>
      <c r="BQ256" s="62">
        <f t="shared" si="9"/>
        <v>242.185</v>
      </c>
      <c r="BR256" s="64" t="str">
        <f t="shared" si="10"/>
        <v>YES</v>
      </c>
      <c r="BS256" s="9" t="e">
        <f t="shared" si="11"/>
        <v>#N/A</v>
      </c>
    </row>
    <row r="257" spans="1:71" x14ac:dyDescent="0.25">
      <c r="A257">
        <v>253</v>
      </c>
      <c r="B257" s="52" t="s">
        <v>1333</v>
      </c>
      <c r="C257" s="48" t="s">
        <v>1333</v>
      </c>
      <c r="D257" s="80">
        <v>72.760000000000005</v>
      </c>
      <c r="E257" s="98" t="s">
        <v>4988</v>
      </c>
      <c r="F257" s="84" t="s">
        <v>1326</v>
      </c>
      <c r="G257" s="84">
        <v>106814193</v>
      </c>
      <c r="H257" s="87" t="s">
        <v>1985</v>
      </c>
      <c r="I257" s="196" t="s">
        <v>1985</v>
      </c>
      <c r="J257" s="87" t="s">
        <v>1985</v>
      </c>
      <c r="K257" s="47" t="s">
        <v>1325</v>
      </c>
      <c r="L257" s="47" t="s">
        <v>1135</v>
      </c>
      <c r="M257" s="38"/>
      <c r="N257" s="38"/>
      <c r="O257" s="50">
        <v>456.18</v>
      </c>
      <c r="P257" s="50">
        <v>894.93</v>
      </c>
      <c r="Q257" s="50">
        <v>482.32</v>
      </c>
      <c r="R257" s="50">
        <v>586.1</v>
      </c>
      <c r="S257" s="50">
        <v>85.79</v>
      </c>
      <c r="T257" s="50">
        <v>56.18</v>
      </c>
      <c r="U257" s="50">
        <v>62.55</v>
      </c>
      <c r="V257" s="51">
        <v>88.08</v>
      </c>
      <c r="W257" s="51">
        <v>84.67</v>
      </c>
      <c r="X257" s="51">
        <v>86.19</v>
      </c>
      <c r="Y257" s="51">
        <v>75.41</v>
      </c>
      <c r="Z257" s="51">
        <v>57.03</v>
      </c>
      <c r="AA257" s="51">
        <v>405.12</v>
      </c>
      <c r="AB257" s="51">
        <v>560.94000000000005</v>
      </c>
      <c r="AC257" s="51">
        <v>426.46</v>
      </c>
      <c r="AD257" s="51">
        <v>216.01</v>
      </c>
      <c r="AE257" s="51">
        <v>114.28</v>
      </c>
      <c r="AF257" s="51">
        <v>72.760000000000005</v>
      </c>
      <c r="AG257" s="51">
        <v>72.599999999999994</v>
      </c>
      <c r="AH257" s="51">
        <v>63.73</v>
      </c>
      <c r="AI257" s="51">
        <v>61.83</v>
      </c>
      <c r="AJ257" s="51">
        <v>63.27</v>
      </c>
      <c r="AK257" s="51">
        <v>52.79</v>
      </c>
      <c r="AL257" s="51">
        <v>53.27</v>
      </c>
      <c r="AM257" s="51">
        <v>418.15</v>
      </c>
      <c r="AN257" s="51">
        <v>591.70000000000005</v>
      </c>
      <c r="AO257" s="51">
        <v>353.69</v>
      </c>
      <c r="AP257" s="135">
        <v>134.63999999999999</v>
      </c>
      <c r="AQ257" s="51">
        <v>66.11</v>
      </c>
      <c r="AR257" s="51">
        <v>73.78</v>
      </c>
      <c r="AS257" s="51">
        <v>69.47</v>
      </c>
      <c r="AT257" s="51">
        <v>50.3</v>
      </c>
      <c r="AU257" s="51">
        <v>49.84</v>
      </c>
      <c r="AV257" s="51">
        <v>60.76</v>
      </c>
      <c r="AW257" s="51">
        <v>45.47</v>
      </c>
      <c r="AX257" s="51">
        <v>42.67</v>
      </c>
      <c r="AY257" s="51">
        <v>47.16</v>
      </c>
      <c r="AZ257" s="51">
        <v>9.5500000000000007</v>
      </c>
      <c r="BA257" s="51">
        <v>9.5500000000000007</v>
      </c>
      <c r="BB257" s="51">
        <v>9.5500000000000007</v>
      </c>
      <c r="BC257" s="51">
        <v>9.5500000000000007</v>
      </c>
      <c r="BD257" s="51">
        <v>10.97</v>
      </c>
      <c r="BE257" s="51">
        <v>9.5500000000000007</v>
      </c>
      <c r="BF257" s="51">
        <v>9.5500000000000007</v>
      </c>
      <c r="BG257" s="51">
        <v>9.5500000000000007</v>
      </c>
      <c r="BH257" s="51">
        <v>40.71</v>
      </c>
      <c r="BI257" s="51">
        <v>57.38</v>
      </c>
      <c r="BJ257" s="51">
        <v>77.45</v>
      </c>
      <c r="BK257" s="51">
        <v>76.61</v>
      </c>
      <c r="BL257" s="51">
        <v>69.569999999999993</v>
      </c>
      <c r="BM257" s="51"/>
      <c r="BN257" s="9"/>
      <c r="BO257" s="62">
        <v>53.27</v>
      </c>
      <c r="BP257" s="62">
        <v>894.93</v>
      </c>
      <c r="BQ257" s="62">
        <f t="shared" si="9"/>
        <v>474.09999999999997</v>
      </c>
      <c r="BR257" s="64" t="str">
        <f t="shared" si="10"/>
        <v>YES</v>
      </c>
      <c r="BS257" s="9" t="e">
        <f t="shared" si="11"/>
        <v>#N/A</v>
      </c>
    </row>
    <row r="258" spans="1:71" x14ac:dyDescent="0.25">
      <c r="A258">
        <v>254</v>
      </c>
      <c r="B258" s="52" t="s">
        <v>1332</v>
      </c>
      <c r="C258" s="48" t="s">
        <v>1332</v>
      </c>
      <c r="D258" s="80">
        <v>799.5</v>
      </c>
      <c r="E258" s="98" t="s">
        <v>4988</v>
      </c>
      <c r="F258" s="84" t="s">
        <v>1326</v>
      </c>
      <c r="G258" s="84">
        <v>106814193</v>
      </c>
      <c r="H258" s="87" t="s">
        <v>1986</v>
      </c>
      <c r="I258" s="196" t="s">
        <v>1986</v>
      </c>
      <c r="J258" s="87" t="s">
        <v>1986</v>
      </c>
      <c r="K258" s="47" t="s">
        <v>1325</v>
      </c>
      <c r="L258" s="47" t="s">
        <v>1137</v>
      </c>
      <c r="M258" s="38"/>
      <c r="N258" s="38"/>
      <c r="O258" s="50">
        <v>820.95</v>
      </c>
      <c r="P258" s="50">
        <v>860.88</v>
      </c>
      <c r="Q258" s="50">
        <v>708.63</v>
      </c>
      <c r="R258" s="50">
        <v>836.57</v>
      </c>
      <c r="S258" s="50">
        <v>912.1</v>
      </c>
      <c r="T258" s="50">
        <v>805.62</v>
      </c>
      <c r="U258" s="50">
        <v>899.11</v>
      </c>
      <c r="V258" s="51">
        <v>1105.1099999999999</v>
      </c>
      <c r="W258" s="51">
        <v>1024.29</v>
      </c>
      <c r="X258" s="51">
        <v>976.54</v>
      </c>
      <c r="Y258" s="51">
        <v>776.4</v>
      </c>
      <c r="Z258" s="51">
        <v>857.93</v>
      </c>
      <c r="AA258" s="51">
        <v>1002.67</v>
      </c>
      <c r="AB258" s="51">
        <v>827.07</v>
      </c>
      <c r="AC258" s="51">
        <v>985.52</v>
      </c>
      <c r="AD258" s="51">
        <v>930.98</v>
      </c>
      <c r="AE258" s="51">
        <v>977.25</v>
      </c>
      <c r="AF258" s="51">
        <v>799.5</v>
      </c>
      <c r="AG258" s="51">
        <v>699.81</v>
      </c>
      <c r="AH258" s="51">
        <v>781.41</v>
      </c>
      <c r="AI258" s="51">
        <v>921.56</v>
      </c>
      <c r="AJ258" s="51">
        <v>1003.74</v>
      </c>
      <c r="AK258" s="51">
        <v>860.2</v>
      </c>
      <c r="AL258" s="51">
        <v>965.12</v>
      </c>
      <c r="AM258" s="51">
        <v>966.72</v>
      </c>
      <c r="AN258" s="51">
        <v>752.09</v>
      </c>
      <c r="AO258" s="51">
        <v>1121.21</v>
      </c>
      <c r="AP258" s="135">
        <v>1129.97</v>
      </c>
      <c r="AQ258" s="51">
        <v>1299.56</v>
      </c>
      <c r="AR258" s="51">
        <v>1209.77</v>
      </c>
      <c r="AS258" s="51">
        <v>1149.45</v>
      </c>
      <c r="AT258" s="51">
        <v>853.06</v>
      </c>
      <c r="AU258" s="51">
        <v>916.91</v>
      </c>
      <c r="AV258" s="51">
        <v>975.43</v>
      </c>
      <c r="AW258" s="51">
        <v>791.2</v>
      </c>
      <c r="AX258" s="51">
        <v>744.24</v>
      </c>
      <c r="AY258" s="51">
        <v>894.58</v>
      </c>
      <c r="AZ258" s="51">
        <v>645.87</v>
      </c>
      <c r="BA258" s="51">
        <v>726.16</v>
      </c>
      <c r="BB258" s="51">
        <v>784.01</v>
      </c>
      <c r="BC258" s="51">
        <v>705.22</v>
      </c>
      <c r="BD258" s="51">
        <v>536.26</v>
      </c>
      <c r="BE258" s="51">
        <v>499.24</v>
      </c>
      <c r="BF258" s="51">
        <v>560.41</v>
      </c>
      <c r="BG258" s="51">
        <v>675.74</v>
      </c>
      <c r="BH258" s="51">
        <v>571.79999999999995</v>
      </c>
      <c r="BI258" s="51">
        <v>614.14</v>
      </c>
      <c r="BJ258" s="51">
        <v>705.98</v>
      </c>
      <c r="BK258" s="51">
        <v>593.07000000000005</v>
      </c>
      <c r="BL258" s="51">
        <v>385.44</v>
      </c>
      <c r="BM258" s="51"/>
      <c r="BN258" s="9"/>
      <c r="BO258" s="62">
        <v>109.19</v>
      </c>
      <c r="BP258" s="62">
        <v>1309.72</v>
      </c>
      <c r="BQ258" s="62">
        <f t="shared" si="9"/>
        <v>709.45500000000004</v>
      </c>
      <c r="BR258" s="64" t="str">
        <f t="shared" si="10"/>
        <v>YES</v>
      </c>
      <c r="BS258" s="9" t="e">
        <f t="shared" si="11"/>
        <v>#N/A</v>
      </c>
    </row>
    <row r="259" spans="1:71" x14ac:dyDescent="0.25">
      <c r="A259">
        <v>255</v>
      </c>
      <c r="B259" s="52" t="s">
        <v>1331</v>
      </c>
      <c r="C259" s="48" t="s">
        <v>1331</v>
      </c>
      <c r="D259" s="80">
        <v>924.05</v>
      </c>
      <c r="E259" s="98" t="s">
        <v>4988</v>
      </c>
      <c r="F259" s="84" t="s">
        <v>1326</v>
      </c>
      <c r="G259" s="84">
        <v>106814193</v>
      </c>
      <c r="H259" s="87" t="s">
        <v>1987</v>
      </c>
      <c r="I259" s="196" t="s">
        <v>1987</v>
      </c>
      <c r="J259" s="87" t="s">
        <v>1987</v>
      </c>
      <c r="K259" s="47" t="s">
        <v>1325</v>
      </c>
      <c r="L259" s="47" t="s">
        <v>1330</v>
      </c>
      <c r="M259" s="38"/>
      <c r="N259" s="38"/>
      <c r="O259" s="50">
        <v>686.88</v>
      </c>
      <c r="P259" s="50">
        <v>742.94</v>
      </c>
      <c r="Q259" s="50">
        <v>644.88</v>
      </c>
      <c r="R259" s="50">
        <v>829.45</v>
      </c>
      <c r="S259" s="50">
        <v>937.41</v>
      </c>
      <c r="T259" s="50">
        <v>647.91</v>
      </c>
      <c r="U259" s="50">
        <v>713.2</v>
      </c>
      <c r="V259" s="51">
        <v>1047.71</v>
      </c>
      <c r="W259" s="51">
        <v>950.81</v>
      </c>
      <c r="X259" s="51">
        <v>1059.6099999999999</v>
      </c>
      <c r="Y259" s="51">
        <v>849.74</v>
      </c>
      <c r="Z259" s="51">
        <v>878.76</v>
      </c>
      <c r="AA259" s="51">
        <v>1022.42</v>
      </c>
      <c r="AB259" s="51">
        <v>960.49</v>
      </c>
      <c r="AC259" s="51">
        <v>1060.29</v>
      </c>
      <c r="AD259" s="51">
        <v>1074.6400000000001</v>
      </c>
      <c r="AE259" s="51">
        <v>1157.7</v>
      </c>
      <c r="AF259" s="51">
        <v>924.05</v>
      </c>
      <c r="AG259" s="51">
        <v>736.48</v>
      </c>
      <c r="AH259" s="51">
        <v>815.15</v>
      </c>
      <c r="AI259" s="51">
        <v>857.53</v>
      </c>
      <c r="AJ259" s="51">
        <v>1094.43</v>
      </c>
      <c r="AK259" s="51">
        <v>861.33</v>
      </c>
      <c r="AL259" s="51">
        <v>892.24</v>
      </c>
      <c r="AM259" s="51">
        <v>915.53</v>
      </c>
      <c r="AN259" s="51">
        <v>1073.19</v>
      </c>
      <c r="AO259" s="51">
        <v>1393.26</v>
      </c>
      <c r="AP259" s="135">
        <v>1325.57</v>
      </c>
      <c r="AQ259" s="51">
        <v>1265.06</v>
      </c>
      <c r="AR259" s="51">
        <v>1121.22</v>
      </c>
      <c r="AS259" s="51">
        <v>1050.33</v>
      </c>
      <c r="AT259" s="51">
        <v>752.4</v>
      </c>
      <c r="AU259" s="51">
        <v>933.98</v>
      </c>
      <c r="AV259" s="51">
        <v>1101.75</v>
      </c>
      <c r="AW259" s="51">
        <v>817.7</v>
      </c>
      <c r="AX259" s="51">
        <v>851.63</v>
      </c>
      <c r="AY259" s="51">
        <v>865.65</v>
      </c>
      <c r="AZ259" s="51">
        <v>871.92</v>
      </c>
      <c r="BA259" s="51">
        <v>964.71</v>
      </c>
      <c r="BB259" s="51">
        <v>1193.3599999999999</v>
      </c>
      <c r="BC259" s="51">
        <v>1102.49</v>
      </c>
      <c r="BD259" s="51">
        <v>829.13</v>
      </c>
      <c r="BE259" s="51">
        <v>680.87</v>
      </c>
      <c r="BF259" s="51">
        <v>736.72</v>
      </c>
      <c r="BG259" s="51">
        <v>853.16</v>
      </c>
      <c r="BH259" s="51">
        <v>727.43</v>
      </c>
      <c r="BI259" s="51">
        <v>901.1</v>
      </c>
      <c r="BJ259" s="51">
        <v>1171.57</v>
      </c>
      <c r="BK259" s="51">
        <v>945.51</v>
      </c>
      <c r="BL259" s="51">
        <v>785.17</v>
      </c>
      <c r="BM259" s="51"/>
      <c r="BN259" s="9"/>
      <c r="BO259" s="62">
        <v>644.88</v>
      </c>
      <c r="BP259" s="62">
        <v>1357</v>
      </c>
      <c r="BQ259" s="62">
        <f t="shared" si="9"/>
        <v>1000.94</v>
      </c>
      <c r="BR259" s="64" t="str">
        <f t="shared" si="10"/>
        <v>YES</v>
      </c>
      <c r="BS259" s="9" t="e">
        <f t="shared" si="11"/>
        <v>#N/A</v>
      </c>
    </row>
    <row r="260" spans="1:71" x14ac:dyDescent="0.25">
      <c r="A260">
        <v>256</v>
      </c>
      <c r="B260" s="52" t="s">
        <v>1329</v>
      </c>
      <c r="C260" s="48" t="s">
        <v>1329</v>
      </c>
      <c r="D260" s="80">
        <v>1090.51</v>
      </c>
      <c r="E260" s="98" t="s">
        <v>4988</v>
      </c>
      <c r="F260" s="84" t="s">
        <v>1326</v>
      </c>
      <c r="G260" s="84">
        <v>106814193</v>
      </c>
      <c r="H260" s="87">
        <v>3081859</v>
      </c>
      <c r="I260" s="196">
        <v>3081859</v>
      </c>
      <c r="J260" s="87">
        <v>3081859</v>
      </c>
      <c r="K260" s="47" t="s">
        <v>1325</v>
      </c>
      <c r="L260" s="47" t="s">
        <v>1328</v>
      </c>
      <c r="M260" s="38"/>
      <c r="N260" s="38"/>
      <c r="O260" s="50">
        <v>2147.6999999999998</v>
      </c>
      <c r="P260" s="50">
        <v>3717.96</v>
      </c>
      <c r="Q260" s="50">
        <v>2068.13</v>
      </c>
      <c r="R260" s="50">
        <v>2508.19</v>
      </c>
      <c r="S260" s="50">
        <v>1555.56</v>
      </c>
      <c r="T260" s="50">
        <v>1151.81</v>
      </c>
      <c r="U260" s="50">
        <v>1142.6300000000001</v>
      </c>
      <c r="V260" s="51">
        <v>1509.59</v>
      </c>
      <c r="W260" s="51">
        <v>1221.58</v>
      </c>
      <c r="X260" s="51">
        <v>1417.44</v>
      </c>
      <c r="Y260" s="51">
        <v>1266.93</v>
      </c>
      <c r="Z260" s="51">
        <v>1102.98</v>
      </c>
      <c r="AA260" s="51">
        <v>1420.75</v>
      </c>
      <c r="AB260" s="51">
        <v>1548.7</v>
      </c>
      <c r="AC260" s="51">
        <v>1356.67</v>
      </c>
      <c r="AD260" s="51">
        <v>1268.83</v>
      </c>
      <c r="AE260" s="51">
        <v>1454.25</v>
      </c>
      <c r="AF260" s="51">
        <v>1090.51</v>
      </c>
      <c r="AG260" s="51">
        <v>1183.8</v>
      </c>
      <c r="AH260" s="51">
        <v>1076.0999999999999</v>
      </c>
      <c r="AI260" s="51">
        <v>1267.52</v>
      </c>
      <c r="AJ260" s="51">
        <v>1528.68</v>
      </c>
      <c r="AK260" s="51">
        <v>1247.81</v>
      </c>
      <c r="AL260" s="51">
        <v>1121.02</v>
      </c>
      <c r="AM260" s="51">
        <v>1670.81</v>
      </c>
      <c r="AN260" s="51">
        <v>1413.64</v>
      </c>
      <c r="AO260" s="51">
        <v>1564.57</v>
      </c>
      <c r="AP260" s="135">
        <v>1457.91</v>
      </c>
      <c r="AQ260" s="51">
        <v>1445.64</v>
      </c>
      <c r="AR260" s="51">
        <v>1234.6199999999999</v>
      </c>
      <c r="AS260" s="51">
        <v>1380.83</v>
      </c>
      <c r="AT260" s="51">
        <v>979.82</v>
      </c>
      <c r="AU260" s="51">
        <v>781.48</v>
      </c>
      <c r="AV260" s="51">
        <v>1036.73</v>
      </c>
      <c r="AW260" s="51">
        <v>969.81</v>
      </c>
      <c r="AX260" s="51">
        <v>1125.1600000000001</v>
      </c>
      <c r="AY260" s="51">
        <v>1642.52</v>
      </c>
      <c r="AZ260" s="51">
        <v>1674.38</v>
      </c>
      <c r="BA260" s="51">
        <v>1561.64</v>
      </c>
      <c r="BB260" s="51">
        <v>1492.84</v>
      </c>
      <c r="BC260" s="51">
        <v>1176.57</v>
      </c>
      <c r="BD260" s="51">
        <v>776.59</v>
      </c>
      <c r="BE260" s="51">
        <v>626.70000000000005</v>
      </c>
      <c r="BF260" s="51">
        <v>597.05999999999995</v>
      </c>
      <c r="BG260" s="51">
        <v>701.54</v>
      </c>
      <c r="BH260" s="51">
        <v>701.41</v>
      </c>
      <c r="BI260" s="51">
        <v>1027.82</v>
      </c>
      <c r="BJ260" s="51">
        <v>1507.32</v>
      </c>
      <c r="BK260" s="51">
        <v>1483.93</v>
      </c>
      <c r="BL260" s="51">
        <v>1187.72</v>
      </c>
      <c r="BM260" s="51"/>
      <c r="BN260" s="9"/>
      <c r="BO260" s="62">
        <v>776.59</v>
      </c>
      <c r="BP260" s="62">
        <v>3717.96</v>
      </c>
      <c r="BQ260" s="62">
        <f t="shared" si="9"/>
        <v>2247.2750000000001</v>
      </c>
      <c r="BR260" s="64" t="str">
        <f t="shared" si="10"/>
        <v>YES</v>
      </c>
      <c r="BS260" s="9" t="e">
        <f t="shared" si="11"/>
        <v>#N/A</v>
      </c>
    </row>
    <row r="261" spans="1:71" x14ac:dyDescent="0.25">
      <c r="A261">
        <v>257</v>
      </c>
      <c r="B261" s="52" t="s">
        <v>1327</v>
      </c>
      <c r="C261" s="48" t="s">
        <v>1327</v>
      </c>
      <c r="D261" s="80">
        <v>10.55</v>
      </c>
      <c r="E261" s="98" t="s">
        <v>4988</v>
      </c>
      <c r="F261" s="84" t="s">
        <v>1326</v>
      </c>
      <c r="G261" s="84">
        <v>106814193</v>
      </c>
      <c r="H261" s="87" t="s">
        <v>1988</v>
      </c>
      <c r="I261" s="196" t="s">
        <v>1988</v>
      </c>
      <c r="J261" s="87" t="s">
        <v>1988</v>
      </c>
      <c r="K261" s="47" t="s">
        <v>1325</v>
      </c>
      <c r="L261" s="47" t="s">
        <v>1324</v>
      </c>
      <c r="M261" s="38"/>
      <c r="N261" s="38"/>
      <c r="O261" s="50">
        <v>599.05999999999995</v>
      </c>
      <c r="P261" s="50">
        <v>517.77</v>
      </c>
      <c r="Q261" s="50">
        <v>504.34</v>
      </c>
      <c r="R261" s="50">
        <v>516.20000000000005</v>
      </c>
      <c r="S261" s="50">
        <v>586.44000000000005</v>
      </c>
      <c r="T261" s="50">
        <v>415.49</v>
      </c>
      <c r="U261" s="50">
        <v>381.08</v>
      </c>
      <c r="V261" s="51">
        <v>526.30999999999995</v>
      </c>
      <c r="W261" s="51">
        <v>436.54</v>
      </c>
      <c r="X261" s="51">
        <v>512.13</v>
      </c>
      <c r="Y261" s="51">
        <v>496.02</v>
      </c>
      <c r="Z261" s="51">
        <v>473.09</v>
      </c>
      <c r="AA261" s="51">
        <v>162.29</v>
      </c>
      <c r="AB261" s="51">
        <v>40</v>
      </c>
      <c r="AC261" s="51">
        <v>40</v>
      </c>
      <c r="AD261" s="51">
        <v>9.5500000000000007</v>
      </c>
      <c r="AE261" s="51">
        <v>9.5500000000000007</v>
      </c>
      <c r="AF261" s="51">
        <v>10.55</v>
      </c>
      <c r="AG261" s="51">
        <v>9.5500000000000007</v>
      </c>
      <c r="AH261" s="51">
        <v>9.5500000000000007</v>
      </c>
      <c r="AI261" s="51">
        <v>9.5500000000000007</v>
      </c>
      <c r="AJ261" s="51">
        <v>9.5500000000000007</v>
      </c>
      <c r="AK261" s="51">
        <v>9.5500000000000007</v>
      </c>
      <c r="AL261" s="51">
        <v>9.5500000000000007</v>
      </c>
      <c r="AM261" s="51">
        <v>9.5500000000000007</v>
      </c>
      <c r="AN261" s="51">
        <v>9.5500000000000007</v>
      </c>
      <c r="AO261" s="51">
        <v>9.5500000000000007</v>
      </c>
      <c r="AP261" s="135">
        <v>9.5500000000000007</v>
      </c>
      <c r="AQ261" s="51">
        <v>9.5500000000000007</v>
      </c>
      <c r="AR261" s="51">
        <v>10.55</v>
      </c>
      <c r="AS261" s="51">
        <v>9.5500000000000007</v>
      </c>
      <c r="AT261" s="51">
        <v>9.5500000000000007</v>
      </c>
      <c r="AU261" s="51">
        <v>9.5500000000000007</v>
      </c>
      <c r="AV261" s="51">
        <v>9.5500000000000007</v>
      </c>
      <c r="AW261" s="51">
        <v>9.5500000000000007</v>
      </c>
      <c r="AX261" s="51">
        <v>9.5500000000000007</v>
      </c>
      <c r="AY261" s="51">
        <v>9.5500000000000007</v>
      </c>
      <c r="AZ261" s="51">
        <v>9.5500000000000007</v>
      </c>
      <c r="BA261" s="51">
        <v>9.5500000000000007</v>
      </c>
      <c r="BB261" s="51">
        <v>9.5500000000000007</v>
      </c>
      <c r="BC261" s="51">
        <v>9.5500000000000007</v>
      </c>
      <c r="BD261" s="51">
        <v>10.55</v>
      </c>
      <c r="BE261" s="51">
        <v>9.5500000000000007</v>
      </c>
      <c r="BF261" s="51">
        <v>9.5500000000000007</v>
      </c>
      <c r="BG261" s="51">
        <v>9.5500000000000007</v>
      </c>
      <c r="BH261" s="51">
        <v>9.5500000000000007</v>
      </c>
      <c r="BI261" s="51">
        <v>9.5500000000000007</v>
      </c>
      <c r="BJ261" s="51">
        <v>9.5500000000000007</v>
      </c>
      <c r="BK261" s="51">
        <v>9.5500000000000007</v>
      </c>
      <c r="BL261" s="51">
        <v>9.5500000000000007</v>
      </c>
      <c r="BM261" s="51"/>
      <c r="BN261" s="9"/>
      <c r="BO261" s="62">
        <v>9.5500000000000007</v>
      </c>
      <c r="BP261" s="62">
        <v>830.25</v>
      </c>
      <c r="BQ261" s="62">
        <f t="shared" ref="BQ261:BQ324" si="12">AVERAGE(BO261:BP261)</f>
        <v>419.9</v>
      </c>
      <c r="BR261" s="64" t="str">
        <f t="shared" ref="BR261:BR324" si="13">IF(AND(INDEX($A$5:$BL$967,MATCH(A261,$A$5:$A$967,0),MATCH($BR$1,$A$4:$BL$4,0))&gt;=BO261,INDEX($A$5:$BL$967,MATCH(A261,$A$5:$A$967,0),MATCH($BR$1,$A$4:$BL$4,0))&lt;=BP261),"YES","NO")</f>
        <v>YES</v>
      </c>
      <c r="BS261" s="9" t="e">
        <f t="shared" ref="BS261:BS324" si="14">IF(INDEX($A$5:$AO$967,MATCH(A261,$A$5:$A$967,0),MATCH($BR$1,$A$4:$AO$4,0))&lt;BO261,"Latest cost is lower than expected",IF(INDEX($A$5:$AO$967,MATCH(A261,$A$5:$A$967,0),MATCH($BR$1,$A$4:$AO$4,0))&gt;BP261,"Latest cost is higher than expected",""))</f>
        <v>#N/A</v>
      </c>
    </row>
    <row r="262" spans="1:71" x14ac:dyDescent="0.25">
      <c r="A262">
        <v>258</v>
      </c>
      <c r="B262" s="52" t="s">
        <v>1323</v>
      </c>
      <c r="C262" s="48" t="s">
        <v>1323</v>
      </c>
      <c r="D262" s="80">
        <v>10.55</v>
      </c>
      <c r="E262" s="98" t="s">
        <v>2186</v>
      </c>
      <c r="F262" s="84" t="s">
        <v>1311</v>
      </c>
      <c r="G262" s="84">
        <v>106814194</v>
      </c>
      <c r="H262" s="87" t="s">
        <v>1989</v>
      </c>
      <c r="I262" s="196" t="s">
        <v>1989</v>
      </c>
      <c r="J262" s="87">
        <v>3124130</v>
      </c>
      <c r="K262" s="47" t="s">
        <v>1310</v>
      </c>
      <c r="L262" s="47" t="s">
        <v>1261</v>
      </c>
      <c r="M262" s="38"/>
      <c r="N262" s="38"/>
      <c r="O262" s="50">
        <v>48.29</v>
      </c>
      <c r="P262" s="50">
        <v>498.74</v>
      </c>
      <c r="Q262" s="50">
        <v>186.46</v>
      </c>
      <c r="R262" s="50">
        <v>246.43</v>
      </c>
      <c r="S262" s="50">
        <v>13.46</v>
      </c>
      <c r="T262" s="50">
        <v>11.07</v>
      </c>
      <c r="U262" s="50">
        <v>9.5500000000000007</v>
      </c>
      <c r="V262" s="51">
        <v>9.5500000000000007</v>
      </c>
      <c r="W262" s="51">
        <v>9.5500000000000007</v>
      </c>
      <c r="X262" s="51">
        <v>9.5500000000000007</v>
      </c>
      <c r="Y262" s="51">
        <v>9.5500000000000007</v>
      </c>
      <c r="Z262" s="51">
        <v>9.5500000000000007</v>
      </c>
      <c r="AA262" s="51">
        <v>21.54</v>
      </c>
      <c r="AB262" s="51">
        <v>157.52000000000001</v>
      </c>
      <c r="AC262" s="51">
        <v>108.28</v>
      </c>
      <c r="AD262" s="51">
        <v>9.5500000000000007</v>
      </c>
      <c r="AE262" s="51">
        <v>9.5500000000000007</v>
      </c>
      <c r="AF262" s="51">
        <v>10.55</v>
      </c>
      <c r="AG262" s="51">
        <v>9.5500000000000007</v>
      </c>
      <c r="AH262" s="51">
        <v>9.5500000000000007</v>
      </c>
      <c r="AI262" s="51">
        <v>9.5500000000000007</v>
      </c>
      <c r="AJ262" s="51">
        <v>9.5500000000000007</v>
      </c>
      <c r="AK262" s="51">
        <v>9.5500000000000007</v>
      </c>
      <c r="AL262" s="51">
        <v>9.5500000000000007</v>
      </c>
      <c r="AM262" s="51">
        <v>144.49</v>
      </c>
      <c r="AN262" s="51">
        <v>164.93</v>
      </c>
      <c r="AO262" s="51">
        <v>57.25</v>
      </c>
      <c r="AP262" s="135">
        <v>12.89</v>
      </c>
      <c r="AQ262" s="51">
        <v>10.28</v>
      </c>
      <c r="AR262" s="51">
        <v>11.29</v>
      </c>
      <c r="AS262" s="51">
        <v>10.93</v>
      </c>
      <c r="AT262" s="51">
        <v>9.5500000000000007</v>
      </c>
      <c r="AU262" s="51">
        <v>9.5500000000000007</v>
      </c>
      <c r="AV262" s="51">
        <v>9.5500000000000007</v>
      </c>
      <c r="AW262" s="51">
        <v>10.119999999999999</v>
      </c>
      <c r="AX262" s="51">
        <v>14.98</v>
      </c>
      <c r="AY262" s="51">
        <v>130.52000000000001</v>
      </c>
      <c r="AZ262" s="51">
        <v>398.99</v>
      </c>
      <c r="BA262" s="51">
        <v>157.79</v>
      </c>
      <c r="BB262" s="51">
        <v>26.96</v>
      </c>
      <c r="BC262" s="51">
        <v>15.64</v>
      </c>
      <c r="BD262" s="51">
        <v>11.4</v>
      </c>
      <c r="BE262" s="51">
        <v>9.5500000000000007</v>
      </c>
      <c r="BF262" s="51">
        <v>9.5500000000000007</v>
      </c>
      <c r="BG262" s="51">
        <v>9.5500000000000007</v>
      </c>
      <c r="BH262" s="51">
        <v>9.5500000000000007</v>
      </c>
      <c r="BI262" s="51">
        <v>15.67</v>
      </c>
      <c r="BJ262" s="51">
        <v>87.67</v>
      </c>
      <c r="BK262" s="51">
        <v>131.13999999999999</v>
      </c>
      <c r="BL262" s="51">
        <v>159.36000000000001</v>
      </c>
      <c r="BM262" s="51"/>
      <c r="BN262" s="9"/>
      <c r="BO262" s="62">
        <v>9.5500000000000007</v>
      </c>
      <c r="BP262" s="62">
        <v>498.74</v>
      </c>
      <c r="BQ262" s="62">
        <f t="shared" si="12"/>
        <v>254.14500000000001</v>
      </c>
      <c r="BR262" s="64" t="str">
        <f t="shared" si="13"/>
        <v>YES</v>
      </c>
      <c r="BS262" s="9" t="e">
        <f t="shared" si="14"/>
        <v>#N/A</v>
      </c>
    </row>
    <row r="263" spans="1:71" x14ac:dyDescent="0.25">
      <c r="A263">
        <v>259</v>
      </c>
      <c r="B263" s="52" t="s">
        <v>1322</v>
      </c>
      <c r="C263" s="48" t="s">
        <v>1322</v>
      </c>
      <c r="D263" s="80">
        <v>614.51</v>
      </c>
      <c r="E263" s="98" t="s">
        <v>4988</v>
      </c>
      <c r="F263" s="84" t="s">
        <v>1311</v>
      </c>
      <c r="G263" s="84">
        <v>106814194</v>
      </c>
      <c r="H263" s="87" t="s">
        <v>1990</v>
      </c>
      <c r="I263" s="196" t="s">
        <v>1990</v>
      </c>
      <c r="J263" s="87" t="s">
        <v>1990</v>
      </c>
      <c r="K263" s="47" t="s">
        <v>1310</v>
      </c>
      <c r="L263" s="47" t="s">
        <v>1321</v>
      </c>
      <c r="M263" s="38"/>
      <c r="N263" s="38"/>
      <c r="O263" s="50">
        <v>1216.4100000000001</v>
      </c>
      <c r="P263" s="50">
        <v>1296.3699999999999</v>
      </c>
      <c r="Q263" s="50">
        <v>1011.81</v>
      </c>
      <c r="R263" s="50">
        <v>775.73</v>
      </c>
      <c r="S263" s="50">
        <v>38.869999999999997</v>
      </c>
      <c r="T263" s="50">
        <v>32.049999999999997</v>
      </c>
      <c r="U263" s="50">
        <v>30.87</v>
      </c>
      <c r="V263" s="51">
        <v>36.58</v>
      </c>
      <c r="W263" s="51">
        <v>31.83</v>
      </c>
      <c r="X263" s="51">
        <v>16.88</v>
      </c>
      <c r="Y263" s="51">
        <v>13.98</v>
      </c>
      <c r="Z263" s="51">
        <v>14.07</v>
      </c>
      <c r="AA263" s="51">
        <v>368.56</v>
      </c>
      <c r="AB263" s="51">
        <v>817.5</v>
      </c>
      <c r="AC263" s="51">
        <v>738.7</v>
      </c>
      <c r="AD263" s="51">
        <v>717.77</v>
      </c>
      <c r="AE263" s="51">
        <v>805.76</v>
      </c>
      <c r="AF263" s="51">
        <v>614.51</v>
      </c>
      <c r="AG263" s="51">
        <v>593.45000000000005</v>
      </c>
      <c r="AH263" s="51">
        <v>410.7</v>
      </c>
      <c r="AI263" s="51">
        <v>37.89</v>
      </c>
      <c r="AJ263" s="51">
        <v>35.44</v>
      </c>
      <c r="AK263" s="51">
        <v>33.43</v>
      </c>
      <c r="AL263" s="51">
        <v>33</v>
      </c>
      <c r="AM263" s="51">
        <v>505.79</v>
      </c>
      <c r="AN263" s="51">
        <v>1096.51</v>
      </c>
      <c r="AO263" s="51">
        <v>933.37</v>
      </c>
      <c r="AP263" s="135">
        <v>937.33</v>
      </c>
      <c r="AQ263" s="51">
        <v>242.32</v>
      </c>
      <c r="AR263" s="51">
        <v>26.92</v>
      </c>
      <c r="AS263" s="51">
        <v>13.68</v>
      </c>
      <c r="AT263" s="51">
        <v>13.3</v>
      </c>
      <c r="AU263" s="51">
        <v>14.36</v>
      </c>
      <c r="AV263" s="51">
        <v>15.38</v>
      </c>
      <c r="AW263" s="51">
        <v>14.68</v>
      </c>
      <c r="AX263" s="51">
        <v>14.44</v>
      </c>
      <c r="AY263" s="51">
        <v>279.07</v>
      </c>
      <c r="AZ263" s="51">
        <v>1145.71</v>
      </c>
      <c r="BA263" s="51">
        <v>988.98</v>
      </c>
      <c r="BB263" s="51">
        <v>827.22</v>
      </c>
      <c r="BC263" s="51">
        <v>30.04</v>
      </c>
      <c r="BD263" s="51">
        <v>26.25</v>
      </c>
      <c r="BE263" s="51">
        <v>22.82</v>
      </c>
      <c r="BF263" s="51">
        <v>23.28</v>
      </c>
      <c r="BG263" s="51">
        <v>26.88</v>
      </c>
      <c r="BH263" s="51">
        <v>24.67</v>
      </c>
      <c r="BI263" s="51">
        <v>60.72</v>
      </c>
      <c r="BJ263" s="51">
        <v>206.04</v>
      </c>
      <c r="BK263" s="51">
        <v>625.66</v>
      </c>
      <c r="BL263" s="51">
        <v>458.99</v>
      </c>
      <c r="BM263" s="51"/>
      <c r="BN263" s="9"/>
      <c r="BO263" s="62">
        <v>11.81</v>
      </c>
      <c r="BP263" s="62">
        <v>1296.3699999999999</v>
      </c>
      <c r="BQ263" s="62">
        <f t="shared" si="12"/>
        <v>654.08999999999992</v>
      </c>
      <c r="BR263" s="64" t="str">
        <f t="shared" si="13"/>
        <v>YES</v>
      </c>
      <c r="BS263" s="9" t="e">
        <f t="shared" si="14"/>
        <v>#N/A</v>
      </c>
    </row>
    <row r="264" spans="1:71" x14ac:dyDescent="0.25">
      <c r="A264">
        <v>260</v>
      </c>
      <c r="B264" s="52" t="s">
        <v>1320</v>
      </c>
      <c r="C264" s="48" t="s">
        <v>1320</v>
      </c>
      <c r="D264" s="80">
        <v>116.77</v>
      </c>
      <c r="E264" s="98" t="s">
        <v>4988</v>
      </c>
      <c r="F264" s="84" t="s">
        <v>1311</v>
      </c>
      <c r="G264" s="84">
        <v>106814194</v>
      </c>
      <c r="H264" s="87" t="s">
        <v>1991</v>
      </c>
      <c r="I264" s="196" t="s">
        <v>1991</v>
      </c>
      <c r="J264" s="87" t="s">
        <v>1991</v>
      </c>
      <c r="K264" s="47" t="s">
        <v>1310</v>
      </c>
      <c r="L264" s="47" t="s">
        <v>1319</v>
      </c>
      <c r="M264" s="38"/>
      <c r="N264" s="38"/>
      <c r="O264" s="50">
        <v>1275.2</v>
      </c>
      <c r="P264" s="50">
        <v>2542.37</v>
      </c>
      <c r="Q264" s="50">
        <v>1380.23</v>
      </c>
      <c r="R264" s="50">
        <v>1318.27</v>
      </c>
      <c r="S264" s="50">
        <v>1559.37</v>
      </c>
      <c r="T264" s="50">
        <v>462.18</v>
      </c>
      <c r="U264" s="50">
        <v>56.22</v>
      </c>
      <c r="V264" s="51">
        <v>89.51</v>
      </c>
      <c r="W264" s="51">
        <v>93.9</v>
      </c>
      <c r="X264" s="51">
        <v>108.2</v>
      </c>
      <c r="Y264" s="51">
        <v>173.11</v>
      </c>
      <c r="Z264" s="51">
        <v>1868.83</v>
      </c>
      <c r="AA264" s="51">
        <v>2521.98</v>
      </c>
      <c r="AB264" s="51">
        <v>3031.75</v>
      </c>
      <c r="AC264" s="51">
        <v>2500.0100000000002</v>
      </c>
      <c r="AD264" s="51">
        <v>2060.4499999999998</v>
      </c>
      <c r="AE264" s="51">
        <v>1289.29</v>
      </c>
      <c r="AF264" s="51">
        <v>116.77</v>
      </c>
      <c r="AG264" s="51">
        <v>541.51</v>
      </c>
      <c r="AH264" s="51">
        <v>544.74</v>
      </c>
      <c r="AI264" s="51">
        <v>93.32</v>
      </c>
      <c r="AJ264" s="51">
        <v>70.25</v>
      </c>
      <c r="AK264" s="51">
        <v>97.82</v>
      </c>
      <c r="AL264" s="51">
        <v>70.83</v>
      </c>
      <c r="AM264" s="51">
        <v>946.21</v>
      </c>
      <c r="AN264" s="51">
        <v>2125.27</v>
      </c>
      <c r="AO264" s="51">
        <v>2068.46</v>
      </c>
      <c r="AP264" s="135">
        <v>129.96</v>
      </c>
      <c r="AQ264" s="51">
        <v>78.239999999999995</v>
      </c>
      <c r="AR264" s="51">
        <v>79.53</v>
      </c>
      <c r="AS264" s="51">
        <v>89.04</v>
      </c>
      <c r="AT264" s="51">
        <v>67.52</v>
      </c>
      <c r="AU264" s="51">
        <v>69.8</v>
      </c>
      <c r="AV264" s="51">
        <v>78.5</v>
      </c>
      <c r="AW264" s="51">
        <v>72.08</v>
      </c>
      <c r="AX264" s="51">
        <v>96.28</v>
      </c>
      <c r="AY264" s="51">
        <v>562.59</v>
      </c>
      <c r="AZ264" s="51">
        <v>1080.6500000000001</v>
      </c>
      <c r="BA264" s="51">
        <v>778.76</v>
      </c>
      <c r="BB264" s="51">
        <v>429.27</v>
      </c>
      <c r="BC264" s="51">
        <v>254.22</v>
      </c>
      <c r="BD264" s="51">
        <v>86.62</v>
      </c>
      <c r="BE264" s="51">
        <v>55.83</v>
      </c>
      <c r="BF264" s="51">
        <v>56.07</v>
      </c>
      <c r="BG264" s="51">
        <v>62.04</v>
      </c>
      <c r="BH264" s="51">
        <v>58.97</v>
      </c>
      <c r="BI264" s="51">
        <v>160.24</v>
      </c>
      <c r="BJ264" s="51">
        <v>2471.91</v>
      </c>
      <c r="BK264" s="51">
        <v>2101.02</v>
      </c>
      <c r="BL264" s="51">
        <v>1738.79</v>
      </c>
      <c r="BM264" s="51"/>
      <c r="BN264" s="9"/>
      <c r="BO264" s="62">
        <v>56.22</v>
      </c>
      <c r="BP264" s="62">
        <v>3031.75</v>
      </c>
      <c r="BQ264" s="62">
        <f t="shared" si="12"/>
        <v>1543.9849999999999</v>
      </c>
      <c r="BR264" s="64" t="str">
        <f t="shared" si="13"/>
        <v>YES</v>
      </c>
      <c r="BS264" s="9" t="e">
        <f t="shared" si="14"/>
        <v>#N/A</v>
      </c>
    </row>
    <row r="265" spans="1:71" x14ac:dyDescent="0.25">
      <c r="A265">
        <v>261</v>
      </c>
      <c r="B265" s="52" t="s">
        <v>1318</v>
      </c>
      <c r="C265" s="48" t="s">
        <v>1318</v>
      </c>
      <c r="D265" s="80">
        <v>86.53</v>
      </c>
      <c r="E265" s="98" t="s">
        <v>4988</v>
      </c>
      <c r="F265" s="84" t="s">
        <v>1311</v>
      </c>
      <c r="G265" s="84">
        <v>106814194</v>
      </c>
      <c r="H265" s="87" t="s">
        <v>1992</v>
      </c>
      <c r="I265" s="196" t="s">
        <v>1992</v>
      </c>
      <c r="J265" s="87" t="s">
        <v>1992</v>
      </c>
      <c r="K265" s="47" t="s">
        <v>1310</v>
      </c>
      <c r="L265" s="47" t="s">
        <v>1317</v>
      </c>
      <c r="M265" s="38"/>
      <c r="N265" s="38"/>
      <c r="O265" s="50">
        <v>108.23</v>
      </c>
      <c r="P265" s="50">
        <v>75.040000000000006</v>
      </c>
      <c r="Q265" s="50">
        <v>70.55</v>
      </c>
      <c r="R265" s="50">
        <v>68.03</v>
      </c>
      <c r="S265" s="50">
        <v>81.88</v>
      </c>
      <c r="T265" s="50">
        <v>83.45</v>
      </c>
      <c r="U265" s="50">
        <v>84.45</v>
      </c>
      <c r="V265" s="51">
        <v>85.51</v>
      </c>
      <c r="W265" s="51">
        <v>79.58</v>
      </c>
      <c r="X265" s="51">
        <v>172.83</v>
      </c>
      <c r="Y265" s="51">
        <v>124.8</v>
      </c>
      <c r="Z265" s="51">
        <v>57.59</v>
      </c>
      <c r="AA265" s="51">
        <v>113.84</v>
      </c>
      <c r="AB265" s="51">
        <v>68.63</v>
      </c>
      <c r="AC265" s="51">
        <v>116.01</v>
      </c>
      <c r="AD265" s="51">
        <v>99.61</v>
      </c>
      <c r="AE265" s="51">
        <v>122.24</v>
      </c>
      <c r="AF265" s="51">
        <v>86.53</v>
      </c>
      <c r="AG265" s="51">
        <v>93.98</v>
      </c>
      <c r="AH265" s="51">
        <v>109.99</v>
      </c>
      <c r="AI265" s="51">
        <v>104.66</v>
      </c>
      <c r="AJ265" s="51">
        <v>104.7</v>
      </c>
      <c r="AK265" s="51">
        <v>72.150000000000006</v>
      </c>
      <c r="AL265" s="51">
        <v>64.680000000000007</v>
      </c>
      <c r="AM265" s="51">
        <v>268.70999999999998</v>
      </c>
      <c r="AN265" s="51">
        <v>131.28</v>
      </c>
      <c r="AO265" s="51">
        <v>140.88999999999999</v>
      </c>
      <c r="AP265" s="135">
        <v>113.9</v>
      </c>
      <c r="AQ265" s="51">
        <v>99.47</v>
      </c>
      <c r="AR265" s="51">
        <v>90.89</v>
      </c>
      <c r="AS265" s="51">
        <v>103.22</v>
      </c>
      <c r="AT265" s="51">
        <v>109.83</v>
      </c>
      <c r="AU265" s="51">
        <v>117.78</v>
      </c>
      <c r="AV265" s="51">
        <v>95.12</v>
      </c>
      <c r="AW265" s="51">
        <v>95.07</v>
      </c>
      <c r="AX265" s="51">
        <v>145.30000000000001</v>
      </c>
      <c r="AY265" s="51">
        <v>205.11</v>
      </c>
      <c r="AZ265" s="51">
        <v>210.94</v>
      </c>
      <c r="BA265" s="51">
        <v>151.32</v>
      </c>
      <c r="BB265" s="51">
        <v>89.51</v>
      </c>
      <c r="BC265" s="51">
        <v>86.54</v>
      </c>
      <c r="BD265" s="51">
        <v>58.92</v>
      </c>
      <c r="BE265" s="51">
        <v>62.28</v>
      </c>
      <c r="BF265" s="51">
        <v>55.46</v>
      </c>
      <c r="BG265" s="51">
        <v>72.92</v>
      </c>
      <c r="BH265" s="51">
        <v>61.33</v>
      </c>
      <c r="BI265" s="51">
        <v>80.739999999999995</v>
      </c>
      <c r="BJ265" s="51">
        <v>82.86</v>
      </c>
      <c r="BK265" s="51">
        <v>97.92</v>
      </c>
      <c r="BL265" s="51">
        <v>83.55</v>
      </c>
      <c r="BM265" s="51"/>
      <c r="BN265" s="9"/>
      <c r="BO265" s="62">
        <v>51.86</v>
      </c>
      <c r="BP265" s="62">
        <v>268.70999999999998</v>
      </c>
      <c r="BQ265" s="62">
        <f t="shared" si="12"/>
        <v>160.285</v>
      </c>
      <c r="BR265" s="64" t="str">
        <f t="shared" si="13"/>
        <v>YES</v>
      </c>
      <c r="BS265" s="9" t="e">
        <f t="shared" si="14"/>
        <v>#N/A</v>
      </c>
    </row>
    <row r="266" spans="1:71" x14ac:dyDescent="0.25">
      <c r="A266">
        <v>262</v>
      </c>
      <c r="B266" s="52" t="s">
        <v>1316</v>
      </c>
      <c r="C266" s="48" t="s">
        <v>1316</v>
      </c>
      <c r="D266" s="80">
        <v>1586.19</v>
      </c>
      <c r="E266" s="98" t="s">
        <v>4988</v>
      </c>
      <c r="F266" s="84" t="s">
        <v>1311</v>
      </c>
      <c r="G266" s="84">
        <v>106814194</v>
      </c>
      <c r="H266" s="87" t="s">
        <v>1993</v>
      </c>
      <c r="I266" s="196" t="s">
        <v>1993</v>
      </c>
      <c r="J266" s="87" t="s">
        <v>1993</v>
      </c>
      <c r="K266" s="47" t="s">
        <v>1310</v>
      </c>
      <c r="L266" s="47" t="s">
        <v>1315</v>
      </c>
      <c r="M266" s="38"/>
      <c r="N266" s="38"/>
      <c r="O266" s="50">
        <v>4519.49</v>
      </c>
      <c r="P266" s="50">
        <v>6629.5</v>
      </c>
      <c r="Q266" s="50">
        <v>3577.37</v>
      </c>
      <c r="R266" s="50">
        <v>3880.26</v>
      </c>
      <c r="S266" s="50">
        <v>1149.3800000000001</v>
      </c>
      <c r="T266" s="50">
        <v>2657.92</v>
      </c>
      <c r="U266" s="50">
        <v>4292.58</v>
      </c>
      <c r="V266" s="51">
        <v>3466.74</v>
      </c>
      <c r="W266" s="51">
        <v>2868.48</v>
      </c>
      <c r="X266" s="51">
        <v>3601.47</v>
      </c>
      <c r="Y266" s="51">
        <v>3763.86</v>
      </c>
      <c r="Z266" s="51">
        <v>2737.74</v>
      </c>
      <c r="AA266" s="51">
        <v>4337.1000000000004</v>
      </c>
      <c r="AB266" s="51">
        <v>5079.2</v>
      </c>
      <c r="AC266" s="51">
        <v>4018.19</v>
      </c>
      <c r="AD266" s="51">
        <v>3408.41</v>
      </c>
      <c r="AE266" s="51">
        <v>5195.71</v>
      </c>
      <c r="AF266" s="51">
        <v>1586.19</v>
      </c>
      <c r="AG266" s="51">
        <v>434.73</v>
      </c>
      <c r="AH266" s="51">
        <v>346.51</v>
      </c>
      <c r="AI266" s="51">
        <v>225.69</v>
      </c>
      <c r="AJ266" s="51">
        <v>277.61</v>
      </c>
      <c r="AK266" s="51">
        <v>298.27</v>
      </c>
      <c r="AL266" s="51">
        <v>348.34</v>
      </c>
      <c r="AM266" s="51">
        <v>438.2</v>
      </c>
      <c r="AN266" s="51">
        <v>901.93</v>
      </c>
      <c r="AO266" s="51">
        <v>5712.93</v>
      </c>
      <c r="AP266" s="135">
        <v>4664.93</v>
      </c>
      <c r="AQ266" s="51">
        <v>4392.92</v>
      </c>
      <c r="AR266" s="51">
        <v>4167.0600000000004</v>
      </c>
      <c r="AS266" s="51">
        <v>3752.82</v>
      </c>
      <c r="AT266" s="51">
        <v>1681.31</v>
      </c>
      <c r="AU266" s="51">
        <v>1507.17</v>
      </c>
      <c r="AV266" s="51">
        <v>367.62</v>
      </c>
      <c r="AW266" s="51">
        <v>617.47</v>
      </c>
      <c r="AX266" s="51">
        <v>2682.67</v>
      </c>
      <c r="AY266" s="51">
        <v>3480.44</v>
      </c>
      <c r="AZ266" s="51">
        <v>4411.6000000000004</v>
      </c>
      <c r="BA266" s="51">
        <v>3406.64</v>
      </c>
      <c r="BB266" s="51">
        <v>2390.04</v>
      </c>
      <c r="BC266" s="51">
        <v>1624.33</v>
      </c>
      <c r="BD266" s="51">
        <v>1070.25</v>
      </c>
      <c r="BE266" s="51">
        <v>1868.34</v>
      </c>
      <c r="BF266" s="51">
        <v>2970.76</v>
      </c>
      <c r="BG266" s="51">
        <v>2923.84</v>
      </c>
      <c r="BH266" s="51">
        <v>234.58</v>
      </c>
      <c r="BI266" s="51">
        <v>298.27999999999997</v>
      </c>
      <c r="BJ266" s="51">
        <v>2629.56</v>
      </c>
      <c r="BK266" s="51">
        <v>666.84</v>
      </c>
      <c r="BL266" s="51">
        <v>1701.01</v>
      </c>
      <c r="BM266" s="51"/>
      <c r="BN266" s="9"/>
      <c r="BO266" s="62">
        <v>304.18</v>
      </c>
      <c r="BP266" s="62">
        <v>6629.5</v>
      </c>
      <c r="BQ266" s="62">
        <f t="shared" si="12"/>
        <v>3466.84</v>
      </c>
      <c r="BR266" s="64" t="str">
        <f t="shared" si="13"/>
        <v>YES</v>
      </c>
      <c r="BS266" s="9" t="e">
        <f t="shared" si="14"/>
        <v>#N/A</v>
      </c>
    </row>
    <row r="267" spans="1:71" x14ac:dyDescent="0.25">
      <c r="A267">
        <v>263</v>
      </c>
      <c r="B267" s="52" t="s">
        <v>1314</v>
      </c>
      <c r="C267" s="48" t="s">
        <v>1314</v>
      </c>
      <c r="D267" s="80">
        <v>106.9</v>
      </c>
      <c r="E267" s="98" t="s">
        <v>2186</v>
      </c>
      <c r="F267" s="84" t="s">
        <v>1311</v>
      </c>
      <c r="G267" s="84">
        <v>106814194</v>
      </c>
      <c r="H267" s="87" t="s">
        <v>1994</v>
      </c>
      <c r="I267" s="196" t="s">
        <v>1994</v>
      </c>
      <c r="J267" s="87" t="s">
        <v>1994</v>
      </c>
      <c r="K267" s="47" t="s">
        <v>1310</v>
      </c>
      <c r="L267" s="47" t="s">
        <v>1313</v>
      </c>
      <c r="M267" s="38"/>
      <c r="N267" s="38"/>
      <c r="O267" s="50">
        <v>1053.4000000000001</v>
      </c>
      <c r="P267" s="50">
        <v>2124.7800000000002</v>
      </c>
      <c r="Q267" s="50">
        <v>1106.98</v>
      </c>
      <c r="R267" s="50">
        <v>1238.27</v>
      </c>
      <c r="S267" s="50">
        <v>232.42</v>
      </c>
      <c r="T267" s="50">
        <v>53.03</v>
      </c>
      <c r="U267" s="50">
        <v>53.34</v>
      </c>
      <c r="V267" s="51">
        <v>60.4</v>
      </c>
      <c r="W267" s="51">
        <v>52.2</v>
      </c>
      <c r="X267" s="51">
        <v>60.2</v>
      </c>
      <c r="Y267" s="51">
        <v>55.14</v>
      </c>
      <c r="Z267" s="51">
        <v>47.98</v>
      </c>
      <c r="AA267" s="51">
        <v>659.84</v>
      </c>
      <c r="AB267" s="51">
        <v>1250.73</v>
      </c>
      <c r="AC267" s="51">
        <v>935.56</v>
      </c>
      <c r="AD267" s="51">
        <v>515.6</v>
      </c>
      <c r="AE267" s="51">
        <v>400.92</v>
      </c>
      <c r="AF267" s="51">
        <v>106.9</v>
      </c>
      <c r="AG267" s="51">
        <v>66.02</v>
      </c>
      <c r="AH267" s="51">
        <v>58.86</v>
      </c>
      <c r="AI267" s="51">
        <v>42.3</v>
      </c>
      <c r="AJ267" s="51">
        <v>43.21</v>
      </c>
      <c r="AK267" s="51">
        <v>45.69</v>
      </c>
      <c r="AL267" s="51">
        <v>43.77</v>
      </c>
      <c r="AM267" s="51">
        <v>295.19</v>
      </c>
      <c r="AN267" s="51">
        <v>830.86</v>
      </c>
      <c r="AO267" s="51">
        <v>644.99</v>
      </c>
      <c r="AP267" s="135">
        <v>326.61</v>
      </c>
      <c r="AQ267" s="51">
        <v>69.010000000000005</v>
      </c>
      <c r="AR267" s="51">
        <v>61.88</v>
      </c>
      <c r="AS267" s="51">
        <v>56.39</v>
      </c>
      <c r="AT267" s="51">
        <v>39.58</v>
      </c>
      <c r="AU267" s="51">
        <v>45.63</v>
      </c>
      <c r="AV267" s="51">
        <v>64</v>
      </c>
      <c r="AW267" s="51">
        <v>65.989999999999995</v>
      </c>
      <c r="AX267" s="51">
        <v>58.42</v>
      </c>
      <c r="AY267" s="51">
        <v>242.09</v>
      </c>
      <c r="AZ267" s="51">
        <v>1046.23</v>
      </c>
      <c r="BA267" s="51">
        <v>1137.8599999999999</v>
      </c>
      <c r="BB267" s="51">
        <v>529.29999999999995</v>
      </c>
      <c r="BC267" s="51">
        <v>173.5</v>
      </c>
      <c r="BD267" s="51">
        <v>57.22</v>
      </c>
      <c r="BE267" s="51">
        <v>45.69</v>
      </c>
      <c r="BF267" s="51">
        <v>46.02</v>
      </c>
      <c r="BG267" s="51">
        <v>56.13</v>
      </c>
      <c r="BH267" s="51">
        <v>28.8</v>
      </c>
      <c r="BI267" s="51">
        <v>52.38</v>
      </c>
      <c r="BJ267" s="51">
        <v>627.87</v>
      </c>
      <c r="BK267" s="51">
        <v>124.88</v>
      </c>
      <c r="BL267" s="51">
        <v>9.5500000000000007</v>
      </c>
      <c r="BM267" s="51"/>
      <c r="BN267" s="9"/>
      <c r="BO267" s="62">
        <v>43.77</v>
      </c>
      <c r="BP267" s="62">
        <v>2124.7800000000002</v>
      </c>
      <c r="BQ267" s="62">
        <f t="shared" si="12"/>
        <v>1084.2750000000001</v>
      </c>
      <c r="BR267" s="64" t="str">
        <f t="shared" si="13"/>
        <v>YES</v>
      </c>
      <c r="BS267" s="9" t="e">
        <f t="shared" si="14"/>
        <v>#N/A</v>
      </c>
    </row>
    <row r="268" spans="1:71" x14ac:dyDescent="0.25">
      <c r="A268">
        <v>264</v>
      </c>
      <c r="B268" s="52" t="s">
        <v>1312</v>
      </c>
      <c r="C268" s="48" t="s">
        <v>1312</v>
      </c>
      <c r="D268" s="80">
        <v>10.55</v>
      </c>
      <c r="E268" s="98" t="s">
        <v>4988</v>
      </c>
      <c r="F268" s="84" t="s">
        <v>1311</v>
      </c>
      <c r="G268" s="84">
        <v>106814194</v>
      </c>
      <c r="H268" s="87">
        <v>3081833</v>
      </c>
      <c r="I268" s="196">
        <v>3081833</v>
      </c>
      <c r="J268" s="87">
        <v>3081833</v>
      </c>
      <c r="K268" s="47" t="s">
        <v>1310</v>
      </c>
      <c r="L268" s="47" t="s">
        <v>1257</v>
      </c>
      <c r="M268" s="38"/>
      <c r="N268" s="38"/>
      <c r="O268" s="50">
        <v>1587.76</v>
      </c>
      <c r="P268" s="50">
        <v>641.5</v>
      </c>
      <c r="Q268" s="50">
        <v>427.41</v>
      </c>
      <c r="R268" s="50">
        <v>375.8</v>
      </c>
      <c r="S268" s="50">
        <v>721.16</v>
      </c>
      <c r="T268" s="50">
        <v>381.34</v>
      </c>
      <c r="U268" s="50">
        <v>130.54</v>
      </c>
      <c r="V268" s="51">
        <v>71.989999999999995</v>
      </c>
      <c r="W268" s="51">
        <v>595.86</v>
      </c>
      <c r="X268" s="51">
        <v>739.29</v>
      </c>
      <c r="Y268" s="51">
        <v>31.71</v>
      </c>
      <c r="Z268" s="51">
        <v>21.98</v>
      </c>
      <c r="AA268" s="51">
        <v>10.75</v>
      </c>
      <c r="AB268" s="51">
        <v>14.61</v>
      </c>
      <c r="AC268" s="51">
        <v>10.14</v>
      </c>
      <c r="AD268" s="51">
        <v>9.5500000000000007</v>
      </c>
      <c r="AE268" s="51">
        <v>10.16</v>
      </c>
      <c r="AF268" s="51">
        <v>10.55</v>
      </c>
      <c r="AG268" s="51">
        <v>9.5500000000000007</v>
      </c>
      <c r="AH268" s="51">
        <v>12.7</v>
      </c>
      <c r="AI268" s="51">
        <v>12.7</v>
      </c>
      <c r="AJ268" s="51">
        <v>14.08</v>
      </c>
      <c r="AK268" s="51">
        <v>14.71</v>
      </c>
      <c r="AL268" s="51">
        <v>10.82</v>
      </c>
      <c r="AM268" s="51">
        <v>20.9</v>
      </c>
      <c r="AN268" s="51">
        <v>13.13</v>
      </c>
      <c r="AO268" s="51">
        <v>11.75</v>
      </c>
      <c r="AP268" s="135">
        <v>12.23</v>
      </c>
      <c r="AQ268" s="51">
        <v>11.73</v>
      </c>
      <c r="AR268" s="51">
        <v>10.55</v>
      </c>
      <c r="AS268" s="51">
        <v>9.5500000000000007</v>
      </c>
      <c r="AT268" s="51">
        <v>11.16</v>
      </c>
      <c r="AU268" s="51">
        <v>11.96</v>
      </c>
      <c r="AV268" s="51">
        <v>15.38</v>
      </c>
      <c r="AW268" s="51">
        <v>9.5500000000000007</v>
      </c>
      <c r="AX268" s="51">
        <v>17.149999999999999</v>
      </c>
      <c r="AY268" s="51">
        <v>15.82</v>
      </c>
      <c r="AZ268" s="51">
        <v>13.19</v>
      </c>
      <c r="BA268" s="51">
        <v>9.5500000000000007</v>
      </c>
      <c r="BB268" s="51">
        <v>10.84</v>
      </c>
      <c r="BC268" s="51">
        <v>9.5500000000000007</v>
      </c>
      <c r="BD268" s="51">
        <v>10.97</v>
      </c>
      <c r="BE268" s="51">
        <v>9.5500000000000007</v>
      </c>
      <c r="BF268" s="51">
        <v>9.5500000000000007</v>
      </c>
      <c r="BG268" s="51">
        <v>9.5500000000000007</v>
      </c>
      <c r="BH268" s="51">
        <v>9.5500000000000007</v>
      </c>
      <c r="BI268" s="51">
        <v>9.5500000000000007</v>
      </c>
      <c r="BJ268" s="51">
        <v>9.5500000000000007</v>
      </c>
      <c r="BK268" s="51">
        <v>10.18</v>
      </c>
      <c r="BL268" s="51">
        <v>10</v>
      </c>
      <c r="BM268" s="51"/>
      <c r="BN268" s="9"/>
      <c r="BO268" s="62">
        <v>9.5500000000000007</v>
      </c>
      <c r="BP268" s="62">
        <v>1587.76</v>
      </c>
      <c r="BQ268" s="62">
        <f t="shared" si="12"/>
        <v>798.65499999999997</v>
      </c>
      <c r="BR268" s="64" t="str">
        <f t="shared" si="13"/>
        <v>YES</v>
      </c>
      <c r="BS268" s="9" t="e">
        <f t="shared" si="14"/>
        <v>#N/A</v>
      </c>
    </row>
    <row r="269" spans="1:71" x14ac:dyDescent="0.25">
      <c r="A269">
        <v>265</v>
      </c>
      <c r="B269" s="52" t="s">
        <v>1309</v>
      </c>
      <c r="C269" s="48" t="s">
        <v>1309</v>
      </c>
      <c r="D269" s="80">
        <v>23.95</v>
      </c>
      <c r="E269" s="98" t="s">
        <v>4988</v>
      </c>
      <c r="F269" s="84" t="s">
        <v>1297</v>
      </c>
      <c r="G269" s="84">
        <v>106814195</v>
      </c>
      <c r="H269" s="87" t="s">
        <v>1995</v>
      </c>
      <c r="I269" s="196" t="s">
        <v>1995</v>
      </c>
      <c r="J269" s="87" t="s">
        <v>5034</v>
      </c>
      <c r="K269" s="47" t="s">
        <v>1296</v>
      </c>
      <c r="L269" s="47" t="s">
        <v>1050</v>
      </c>
      <c r="M269" s="38"/>
      <c r="N269" s="38"/>
      <c r="O269" s="50">
        <v>23.49</v>
      </c>
      <c r="P269" s="50">
        <v>24.34</v>
      </c>
      <c r="Q269" s="50">
        <v>24.59</v>
      </c>
      <c r="R269" s="50">
        <v>23.83</v>
      </c>
      <c r="S269" s="50">
        <v>23.66</v>
      </c>
      <c r="T269" s="50">
        <v>22.2</v>
      </c>
      <c r="U269" s="50">
        <v>21.4</v>
      </c>
      <c r="V269" s="51">
        <v>22.32</v>
      </c>
      <c r="W269" s="51">
        <v>21.01</v>
      </c>
      <c r="X269" s="51">
        <v>21.77</v>
      </c>
      <c r="Y269" s="51">
        <v>21</v>
      </c>
      <c r="Z269" s="51">
        <v>22.49</v>
      </c>
      <c r="AA269" s="51">
        <v>23.3</v>
      </c>
      <c r="AB269" s="51">
        <v>23.6</v>
      </c>
      <c r="AC269" s="51">
        <v>24.45</v>
      </c>
      <c r="AD269" s="51">
        <v>23.39</v>
      </c>
      <c r="AE269" s="51">
        <v>24</v>
      </c>
      <c r="AF269" s="51">
        <v>23.95</v>
      </c>
      <c r="AG269" s="51">
        <v>22.94</v>
      </c>
      <c r="AH269" s="51">
        <v>20.32</v>
      </c>
      <c r="AI269" s="51">
        <v>20.36</v>
      </c>
      <c r="AJ269" s="51">
        <v>20.39</v>
      </c>
      <c r="AK269" s="51">
        <v>21.04</v>
      </c>
      <c r="AL269" s="51">
        <v>21</v>
      </c>
      <c r="AM269" s="51">
        <v>22.25</v>
      </c>
      <c r="AN269" s="51">
        <v>22.68</v>
      </c>
      <c r="AO269" s="51">
        <v>21.3</v>
      </c>
      <c r="AP269" s="135">
        <v>22.44</v>
      </c>
      <c r="AQ269" s="51">
        <v>21.28</v>
      </c>
      <c r="AR269" s="51">
        <v>21.59</v>
      </c>
      <c r="AS269" s="51">
        <v>21.86</v>
      </c>
      <c r="AT269" s="51">
        <v>19.64</v>
      </c>
      <c r="AU269" s="51">
        <v>20.9</v>
      </c>
      <c r="AV269" s="51">
        <v>20.399999999999999</v>
      </c>
      <c r="AW269" s="51">
        <v>19.670000000000002</v>
      </c>
      <c r="AX269" s="51">
        <v>20.73</v>
      </c>
      <c r="AY269" s="51">
        <v>22.23</v>
      </c>
      <c r="AZ269" s="51">
        <v>22.13</v>
      </c>
      <c r="BA269" s="51">
        <v>22.34</v>
      </c>
      <c r="BB269" s="51">
        <v>21.03</v>
      </c>
      <c r="BC269" s="51">
        <v>20.76</v>
      </c>
      <c r="BD269" s="51">
        <v>21.37</v>
      </c>
      <c r="BE269" s="51">
        <v>19.84</v>
      </c>
      <c r="BF269" s="51">
        <v>19.96</v>
      </c>
      <c r="BG269" s="51">
        <v>20.18</v>
      </c>
      <c r="BH269" s="51">
        <v>20.02</v>
      </c>
      <c r="BI269" s="51">
        <v>20.21</v>
      </c>
      <c r="BJ269" s="51">
        <v>21.5</v>
      </c>
      <c r="BK269" s="51">
        <v>22.23</v>
      </c>
      <c r="BL269" s="51">
        <v>21.36</v>
      </c>
      <c r="BM269" s="51"/>
      <c r="BN269" s="9"/>
      <c r="BO269" s="62">
        <v>21</v>
      </c>
      <c r="BP269" s="62">
        <v>24.59</v>
      </c>
      <c r="BQ269" s="62">
        <f t="shared" si="12"/>
        <v>22.795000000000002</v>
      </c>
      <c r="BR269" s="64" t="str">
        <f t="shared" si="13"/>
        <v>YES</v>
      </c>
      <c r="BS269" s="9" t="e">
        <f t="shared" si="14"/>
        <v>#N/A</v>
      </c>
    </row>
    <row r="270" spans="1:71" x14ac:dyDescent="0.25">
      <c r="A270">
        <v>266</v>
      </c>
      <c r="B270" s="52" t="s">
        <v>1308</v>
      </c>
      <c r="C270" s="48" t="s">
        <v>1308</v>
      </c>
      <c r="D270" s="80">
        <v>316.66000000000003</v>
      </c>
      <c r="E270" s="98" t="s">
        <v>4988</v>
      </c>
      <c r="F270" s="84" t="s">
        <v>1297</v>
      </c>
      <c r="G270" s="84">
        <v>106814195</v>
      </c>
      <c r="H270" s="87" t="s">
        <v>1996</v>
      </c>
      <c r="I270" s="196" t="s">
        <v>1996</v>
      </c>
      <c r="J270" s="87" t="s">
        <v>1996</v>
      </c>
      <c r="K270" s="47" t="s">
        <v>1296</v>
      </c>
      <c r="L270" s="47" t="s">
        <v>1307</v>
      </c>
      <c r="M270" s="38"/>
      <c r="N270" s="38"/>
      <c r="O270" s="50">
        <v>1298.77</v>
      </c>
      <c r="P270" s="50">
        <v>2090.11</v>
      </c>
      <c r="Q270" s="50">
        <v>1391.5</v>
      </c>
      <c r="R270" s="50">
        <v>414.08</v>
      </c>
      <c r="S270" s="50">
        <v>61.58</v>
      </c>
      <c r="T270" s="50">
        <v>59.27</v>
      </c>
      <c r="U270" s="50">
        <v>72.430000000000007</v>
      </c>
      <c r="V270" s="51">
        <v>91.39</v>
      </c>
      <c r="W270" s="51">
        <v>85.85</v>
      </c>
      <c r="X270" s="51">
        <v>64.03</v>
      </c>
      <c r="Y270" s="51">
        <v>59.72</v>
      </c>
      <c r="Z270" s="51">
        <v>59.19</v>
      </c>
      <c r="AA270" s="51">
        <v>67.37</v>
      </c>
      <c r="AB270" s="51">
        <v>527.79999999999995</v>
      </c>
      <c r="AC270" s="51">
        <v>476.2</v>
      </c>
      <c r="AD270" s="51">
        <v>639.97</v>
      </c>
      <c r="AE270" s="51">
        <v>576.70000000000005</v>
      </c>
      <c r="AF270" s="51">
        <v>316.66000000000003</v>
      </c>
      <c r="AG270" s="51">
        <v>155.94</v>
      </c>
      <c r="AH270" s="51">
        <v>103.9</v>
      </c>
      <c r="AI270" s="51">
        <v>101.51</v>
      </c>
      <c r="AJ270" s="51">
        <v>33.5</v>
      </c>
      <c r="AK270" s="51">
        <v>33.43</v>
      </c>
      <c r="AL270" s="51">
        <v>110.94</v>
      </c>
      <c r="AM270" s="51">
        <v>747.92</v>
      </c>
      <c r="AN270" s="51">
        <v>143.44999999999999</v>
      </c>
      <c r="AO270" s="51">
        <v>33.76</v>
      </c>
      <c r="AP270" s="135">
        <v>40.32</v>
      </c>
      <c r="AQ270" s="51">
        <v>31.3</v>
      </c>
      <c r="AR270" s="51">
        <v>34.36</v>
      </c>
      <c r="AS270" s="51">
        <v>52.25</v>
      </c>
      <c r="AT270" s="51">
        <v>58.35</v>
      </c>
      <c r="AU270" s="51">
        <v>53.44</v>
      </c>
      <c r="AV270" s="51">
        <v>34.18</v>
      </c>
      <c r="AW270" s="51">
        <v>32.93</v>
      </c>
      <c r="AX270" s="51">
        <v>30.18</v>
      </c>
      <c r="AY270" s="51">
        <v>301.63</v>
      </c>
      <c r="AZ270" s="51">
        <v>1046.23</v>
      </c>
      <c r="BA270" s="51">
        <v>1226.55</v>
      </c>
      <c r="BB270" s="51">
        <v>726.62</v>
      </c>
      <c r="BC270" s="51">
        <v>32.81</v>
      </c>
      <c r="BD270" s="51">
        <v>28.37</v>
      </c>
      <c r="BE270" s="51">
        <v>39.79</v>
      </c>
      <c r="BF270" s="51">
        <v>40.44</v>
      </c>
      <c r="BG270" s="51">
        <v>35.549999999999997</v>
      </c>
      <c r="BH270" s="51">
        <v>27.42</v>
      </c>
      <c r="BI270" s="51">
        <v>30.13</v>
      </c>
      <c r="BJ270" s="51">
        <v>190.42</v>
      </c>
      <c r="BK270" s="51">
        <v>1535.11</v>
      </c>
      <c r="BL270" s="51">
        <v>457.19</v>
      </c>
      <c r="BM270" s="51"/>
      <c r="BN270" s="9"/>
      <c r="BO270" s="62">
        <v>59.19</v>
      </c>
      <c r="BP270" s="62">
        <v>2090.11</v>
      </c>
      <c r="BQ270" s="62">
        <f t="shared" si="12"/>
        <v>1074.6500000000001</v>
      </c>
      <c r="BR270" s="64" t="str">
        <f t="shared" si="13"/>
        <v>YES</v>
      </c>
      <c r="BS270" s="9" t="e">
        <f t="shared" si="14"/>
        <v>#N/A</v>
      </c>
    </row>
    <row r="271" spans="1:71" x14ac:dyDescent="0.25">
      <c r="A271">
        <v>267</v>
      </c>
      <c r="B271" s="52" t="s">
        <v>1306</v>
      </c>
      <c r="C271" s="48" t="s">
        <v>1306</v>
      </c>
      <c r="D271" s="80">
        <v>61.2</v>
      </c>
      <c r="E271" s="98" t="s">
        <v>4988</v>
      </c>
      <c r="F271" s="84" t="s">
        <v>1297</v>
      </c>
      <c r="G271" s="84">
        <v>106814195</v>
      </c>
      <c r="H271" s="87" t="s">
        <v>1997</v>
      </c>
      <c r="I271" s="196" t="s">
        <v>1997</v>
      </c>
      <c r="J271" s="87" t="s">
        <v>1997</v>
      </c>
      <c r="K271" s="47" t="s">
        <v>1296</v>
      </c>
      <c r="L271" s="47" t="s">
        <v>1046</v>
      </c>
      <c r="M271" s="38"/>
      <c r="N271" s="38"/>
      <c r="O271" s="50">
        <v>1095.07</v>
      </c>
      <c r="P271" s="50">
        <v>1498.72</v>
      </c>
      <c r="Q271" s="50">
        <v>1029.5</v>
      </c>
      <c r="R271" s="50">
        <v>1108.31</v>
      </c>
      <c r="S271" s="50">
        <v>109.25</v>
      </c>
      <c r="T271" s="50">
        <v>429.06</v>
      </c>
      <c r="U271" s="50">
        <v>444.54</v>
      </c>
      <c r="V271" s="51">
        <v>491.67</v>
      </c>
      <c r="W271" s="51">
        <v>370.5</v>
      </c>
      <c r="X271" s="51">
        <v>194.82</v>
      </c>
      <c r="Y271" s="51">
        <v>58.31</v>
      </c>
      <c r="Z271" s="51">
        <v>853.41</v>
      </c>
      <c r="AA271" s="51">
        <v>1057.21</v>
      </c>
      <c r="AB271" s="51">
        <v>1219.23</v>
      </c>
      <c r="AC271" s="51">
        <v>951.62</v>
      </c>
      <c r="AD271" s="51">
        <v>665.7</v>
      </c>
      <c r="AE271" s="51">
        <v>68.959999999999994</v>
      </c>
      <c r="AF271" s="51">
        <v>61.2</v>
      </c>
      <c r="AG271" s="51">
        <v>73.150000000000006</v>
      </c>
      <c r="AH271" s="51">
        <v>71.03</v>
      </c>
      <c r="AI271" s="51">
        <v>66.87</v>
      </c>
      <c r="AJ271" s="51">
        <v>70.39</v>
      </c>
      <c r="AK271" s="51">
        <v>71.510000000000005</v>
      </c>
      <c r="AL271" s="51">
        <v>75.45</v>
      </c>
      <c r="AM271" s="51">
        <v>216.37</v>
      </c>
      <c r="AN271" s="51">
        <v>108.36</v>
      </c>
      <c r="AO271" s="51">
        <v>107.14</v>
      </c>
      <c r="AP271" s="135">
        <v>83.13</v>
      </c>
      <c r="AQ271" s="51">
        <v>394.59</v>
      </c>
      <c r="AR271" s="51">
        <v>82.71</v>
      </c>
      <c r="AS271" s="51">
        <v>70.16</v>
      </c>
      <c r="AT271" s="51">
        <v>45.48</v>
      </c>
      <c r="AU271" s="51">
        <v>43.22</v>
      </c>
      <c r="AV271" s="51">
        <v>64.650000000000006</v>
      </c>
      <c r="AW271" s="51">
        <v>60.29</v>
      </c>
      <c r="AX271" s="51">
        <v>284.31</v>
      </c>
      <c r="AY271" s="51">
        <v>370.58</v>
      </c>
      <c r="AZ271" s="51">
        <v>1014.08</v>
      </c>
      <c r="BA271" s="51">
        <v>804.48</v>
      </c>
      <c r="BB271" s="51">
        <v>787.24</v>
      </c>
      <c r="BC271" s="51">
        <v>304.77</v>
      </c>
      <c r="BD271" s="51">
        <v>58.92</v>
      </c>
      <c r="BE271" s="51">
        <v>46.79</v>
      </c>
      <c r="BF271" s="51">
        <v>41.3</v>
      </c>
      <c r="BG271" s="51">
        <v>43.13</v>
      </c>
      <c r="BH271" s="51">
        <v>42.08</v>
      </c>
      <c r="BI271" s="51">
        <v>49.6</v>
      </c>
      <c r="BJ271" s="51">
        <v>364.68</v>
      </c>
      <c r="BK271" s="51">
        <v>259.63</v>
      </c>
      <c r="BL271" s="51">
        <v>358.82</v>
      </c>
      <c r="BM271" s="51"/>
      <c r="BN271" s="9"/>
      <c r="BO271" s="62">
        <v>53.91</v>
      </c>
      <c r="BP271" s="62">
        <v>1498.72</v>
      </c>
      <c r="BQ271" s="62">
        <f t="shared" si="12"/>
        <v>776.31500000000005</v>
      </c>
      <c r="BR271" s="64" t="str">
        <f t="shared" si="13"/>
        <v>YES</v>
      </c>
      <c r="BS271" s="9" t="e">
        <f t="shared" si="14"/>
        <v>#N/A</v>
      </c>
    </row>
    <row r="272" spans="1:71" x14ac:dyDescent="0.25">
      <c r="A272">
        <v>268</v>
      </c>
      <c r="B272" s="52" t="s">
        <v>1305</v>
      </c>
      <c r="C272" s="48" t="s">
        <v>1305</v>
      </c>
      <c r="D272" s="80">
        <v>20.100000000000001</v>
      </c>
      <c r="E272" s="98" t="s">
        <v>2186</v>
      </c>
      <c r="F272" s="84" t="s">
        <v>1297</v>
      </c>
      <c r="G272" s="84">
        <v>106814195</v>
      </c>
      <c r="H272" s="87" t="s">
        <v>1998</v>
      </c>
      <c r="I272" s="196" t="s">
        <v>1998</v>
      </c>
      <c r="J272" s="87" t="s">
        <v>5027</v>
      </c>
      <c r="K272" s="47" t="s">
        <v>1296</v>
      </c>
      <c r="L272" s="47" t="s">
        <v>424</v>
      </c>
      <c r="M272" s="38"/>
      <c r="N272" s="38"/>
      <c r="O272" s="50">
        <v>19.100000000000001</v>
      </c>
      <c r="P272" s="50">
        <v>19.100000000000001</v>
      </c>
      <c r="Q272" s="50">
        <v>19.100000000000001</v>
      </c>
      <c r="R272" s="50">
        <v>19.100000000000001</v>
      </c>
      <c r="S272" s="50">
        <v>19.100000000000001</v>
      </c>
      <c r="T272" s="50">
        <v>20.100000000000001</v>
      </c>
      <c r="U272" s="50">
        <v>19.100000000000001</v>
      </c>
      <c r="V272" s="51">
        <v>19.100000000000001</v>
      </c>
      <c r="W272" s="51">
        <v>19.100000000000001</v>
      </c>
      <c r="X272" s="51">
        <v>19.100000000000001</v>
      </c>
      <c r="Y272" s="51">
        <v>19.100000000000001</v>
      </c>
      <c r="Z272" s="51">
        <v>19.100000000000001</v>
      </c>
      <c r="AA272" s="51">
        <v>19.100000000000001</v>
      </c>
      <c r="AB272" s="51">
        <v>19.100000000000001</v>
      </c>
      <c r="AC272" s="51">
        <v>19.100000000000001</v>
      </c>
      <c r="AD272" s="51">
        <v>19.100000000000001</v>
      </c>
      <c r="AE272" s="51">
        <v>19.100000000000001</v>
      </c>
      <c r="AF272" s="51">
        <v>20.100000000000001</v>
      </c>
      <c r="AG272" s="51">
        <v>19.100000000000001</v>
      </c>
      <c r="AH272" s="51">
        <v>19.100000000000001</v>
      </c>
      <c r="AI272" s="51">
        <v>19.100000000000001</v>
      </c>
      <c r="AJ272" s="51">
        <v>19.100000000000001</v>
      </c>
      <c r="AK272" s="51">
        <v>19.100000000000001</v>
      </c>
      <c r="AL272" s="51">
        <v>19.100000000000001</v>
      </c>
      <c r="AM272" s="51">
        <v>19.100000000000001</v>
      </c>
      <c r="AN272" s="51">
        <v>19.100000000000001</v>
      </c>
      <c r="AO272" s="51">
        <v>19.100000000000001</v>
      </c>
      <c r="AP272" s="135">
        <v>19.100000000000001</v>
      </c>
      <c r="AQ272" s="51">
        <v>19.100000000000001</v>
      </c>
      <c r="AR272" s="51">
        <v>20.100000000000001</v>
      </c>
      <c r="AS272" s="51">
        <v>19.100000000000001</v>
      </c>
      <c r="AT272" s="51">
        <v>19.100000000000001</v>
      </c>
      <c r="AU272" s="51">
        <v>19.100000000000001</v>
      </c>
      <c r="AV272" s="51">
        <v>19.100000000000001</v>
      </c>
      <c r="AW272" s="51">
        <v>19.100000000000001</v>
      </c>
      <c r="AX272" s="51">
        <v>19.100000000000001</v>
      </c>
      <c r="AY272" s="51">
        <v>19.100000000000001</v>
      </c>
      <c r="AZ272" s="51">
        <v>19.100000000000001</v>
      </c>
      <c r="BA272" s="51">
        <v>19.100000000000001</v>
      </c>
      <c r="BB272" s="51">
        <v>19.100000000000001</v>
      </c>
      <c r="BC272" s="51">
        <v>19.100000000000001</v>
      </c>
      <c r="BD272" s="51">
        <v>20.100000000000001</v>
      </c>
      <c r="BE272" s="51">
        <v>19.100000000000001</v>
      </c>
      <c r="BF272" s="51">
        <v>19.100000000000001</v>
      </c>
      <c r="BG272" s="51">
        <v>19.100000000000001</v>
      </c>
      <c r="BH272" s="51">
        <v>19.100000000000001</v>
      </c>
      <c r="BI272" s="51">
        <v>19.100000000000001</v>
      </c>
      <c r="BJ272" s="51">
        <v>19.100000000000001</v>
      </c>
      <c r="BK272" s="51">
        <v>19.100000000000001</v>
      </c>
      <c r="BL272" s="51">
        <v>19.100000000000001</v>
      </c>
      <c r="BM272" s="51"/>
      <c r="BN272" s="9"/>
      <c r="BO272" s="62">
        <v>19.100000000000001</v>
      </c>
      <c r="BP272" s="62">
        <v>20.100000000000001</v>
      </c>
      <c r="BQ272" s="62">
        <f t="shared" si="12"/>
        <v>19.600000000000001</v>
      </c>
      <c r="BR272" s="64" t="str">
        <f t="shared" si="13"/>
        <v>YES</v>
      </c>
      <c r="BS272" s="9" t="e">
        <f t="shared" si="14"/>
        <v>#N/A</v>
      </c>
    </row>
    <row r="273" spans="1:71" x14ac:dyDescent="0.25">
      <c r="A273">
        <v>269</v>
      </c>
      <c r="B273" s="52" t="s">
        <v>1304</v>
      </c>
      <c r="C273" s="48" t="s">
        <v>1304</v>
      </c>
      <c r="D273" s="80">
        <v>10.55</v>
      </c>
      <c r="E273" s="98" t="s">
        <v>4988</v>
      </c>
      <c r="F273" s="84" t="s">
        <v>1297</v>
      </c>
      <c r="G273" s="84">
        <v>106814195</v>
      </c>
      <c r="H273" s="87" t="s">
        <v>1999</v>
      </c>
      <c r="I273" s="196" t="s">
        <v>1999</v>
      </c>
      <c r="J273" s="87" t="s">
        <v>1999</v>
      </c>
      <c r="K273" s="47" t="s">
        <v>1296</v>
      </c>
      <c r="L273" s="47" t="s">
        <v>1303</v>
      </c>
      <c r="M273" s="38"/>
      <c r="N273" s="38"/>
      <c r="O273" s="50">
        <v>9.5500000000000007</v>
      </c>
      <c r="P273" s="50">
        <v>9.5500000000000007</v>
      </c>
      <c r="Q273" s="50">
        <v>9.5500000000000007</v>
      </c>
      <c r="R273" s="50">
        <v>9.5500000000000007</v>
      </c>
      <c r="S273" s="50">
        <v>9.5500000000000007</v>
      </c>
      <c r="T273" s="50">
        <v>10.55</v>
      </c>
      <c r="U273" s="50">
        <v>9.5500000000000007</v>
      </c>
      <c r="V273" s="51">
        <v>9.5500000000000007</v>
      </c>
      <c r="W273" s="51">
        <v>9.5500000000000007</v>
      </c>
      <c r="X273" s="51">
        <v>9.5500000000000007</v>
      </c>
      <c r="Y273" s="51">
        <v>9.5500000000000007</v>
      </c>
      <c r="Z273" s="51">
        <v>9.5500000000000007</v>
      </c>
      <c r="AA273" s="51">
        <v>9.5500000000000007</v>
      </c>
      <c r="AB273" s="51">
        <v>9.5500000000000007</v>
      </c>
      <c r="AC273" s="51">
        <v>9.5500000000000007</v>
      </c>
      <c r="AD273" s="51">
        <v>9.5500000000000007</v>
      </c>
      <c r="AE273" s="51">
        <v>9.5500000000000007</v>
      </c>
      <c r="AF273" s="51">
        <v>10.55</v>
      </c>
      <c r="AG273" s="51">
        <v>9.5500000000000007</v>
      </c>
      <c r="AH273" s="51">
        <v>9.5500000000000007</v>
      </c>
      <c r="AI273" s="51">
        <v>9.5500000000000007</v>
      </c>
      <c r="AJ273" s="51">
        <v>9.5500000000000007</v>
      </c>
      <c r="AK273" s="51">
        <v>9.5500000000000007</v>
      </c>
      <c r="AL273" s="51">
        <v>9.5500000000000007</v>
      </c>
      <c r="AM273" s="51">
        <v>9.5500000000000007</v>
      </c>
      <c r="AN273" s="51">
        <v>9.5500000000000007</v>
      </c>
      <c r="AO273" s="51">
        <v>9.5500000000000007</v>
      </c>
      <c r="AP273" s="135">
        <v>9.5500000000000007</v>
      </c>
      <c r="AQ273" s="51">
        <v>9.5500000000000007</v>
      </c>
      <c r="AR273" s="51">
        <v>10.55</v>
      </c>
      <c r="AS273" s="51">
        <v>9.5500000000000007</v>
      </c>
      <c r="AT273" s="51">
        <v>9.5500000000000007</v>
      </c>
      <c r="AU273" s="51">
        <v>9.5500000000000007</v>
      </c>
      <c r="AV273" s="51">
        <v>9.5500000000000007</v>
      </c>
      <c r="AW273" s="51">
        <v>9.5500000000000007</v>
      </c>
      <c r="AX273" s="51">
        <v>9.5500000000000007</v>
      </c>
      <c r="AY273" s="51">
        <v>9.5500000000000007</v>
      </c>
      <c r="AZ273" s="51">
        <v>9.5500000000000007</v>
      </c>
      <c r="BA273" s="51">
        <v>9.5500000000000007</v>
      </c>
      <c r="BB273" s="51">
        <v>9.5500000000000007</v>
      </c>
      <c r="BC273" s="51">
        <v>9.5500000000000007</v>
      </c>
      <c r="BD273" s="51">
        <v>10.55</v>
      </c>
      <c r="BE273" s="51">
        <v>9.5500000000000007</v>
      </c>
      <c r="BF273" s="51">
        <v>9.5500000000000007</v>
      </c>
      <c r="BG273" s="51">
        <v>9.5500000000000007</v>
      </c>
      <c r="BH273" s="51">
        <v>9.5500000000000007</v>
      </c>
      <c r="BI273" s="51">
        <v>9.5500000000000007</v>
      </c>
      <c r="BJ273" s="51">
        <v>9.5500000000000007</v>
      </c>
      <c r="BK273" s="51">
        <v>9.5500000000000007</v>
      </c>
      <c r="BL273" s="51">
        <v>9.5500000000000007</v>
      </c>
      <c r="BM273" s="51"/>
      <c r="BN273" s="9"/>
      <c r="BO273" s="62">
        <v>9.5500000000000007</v>
      </c>
      <c r="BP273" s="62">
        <v>10.55</v>
      </c>
      <c r="BQ273" s="62">
        <f t="shared" si="12"/>
        <v>10.050000000000001</v>
      </c>
      <c r="BR273" s="64" t="str">
        <f t="shared" si="13"/>
        <v>YES</v>
      </c>
      <c r="BS273" s="9" t="e">
        <f t="shared" si="14"/>
        <v>#N/A</v>
      </c>
    </row>
    <row r="274" spans="1:71" x14ac:dyDescent="0.25">
      <c r="A274">
        <v>270</v>
      </c>
      <c r="B274" s="52" t="s">
        <v>1302</v>
      </c>
      <c r="C274" s="48" t="s">
        <v>1302</v>
      </c>
      <c r="D274" s="80">
        <v>140.47999999999999</v>
      </c>
      <c r="E274" s="98" t="s">
        <v>4988</v>
      </c>
      <c r="F274" s="84" t="s">
        <v>1297</v>
      </c>
      <c r="G274" s="84">
        <v>106814195</v>
      </c>
      <c r="H274" s="87" t="s">
        <v>2000</v>
      </c>
      <c r="I274" s="196" t="s">
        <v>2000</v>
      </c>
      <c r="J274" s="87" t="s">
        <v>2000</v>
      </c>
      <c r="K274" s="47" t="s">
        <v>1296</v>
      </c>
      <c r="L274" s="47" t="s">
        <v>1042</v>
      </c>
      <c r="M274" s="38"/>
      <c r="N274" s="38"/>
      <c r="O274" s="50">
        <v>370.66</v>
      </c>
      <c r="P274" s="50">
        <v>1542.6</v>
      </c>
      <c r="Q274" s="50">
        <v>972.77</v>
      </c>
      <c r="R274" s="50">
        <v>974.8</v>
      </c>
      <c r="S274" s="50">
        <v>281.94</v>
      </c>
      <c r="T274" s="50">
        <v>189.39</v>
      </c>
      <c r="U274" s="50">
        <v>192.76</v>
      </c>
      <c r="V274" s="51">
        <v>209.09</v>
      </c>
      <c r="W274" s="51">
        <v>199.26</v>
      </c>
      <c r="X274" s="51">
        <v>211.48</v>
      </c>
      <c r="Y274" s="51">
        <v>209.02</v>
      </c>
      <c r="Z274" s="51">
        <v>184.2</v>
      </c>
      <c r="AA274" s="51">
        <v>110.84</v>
      </c>
      <c r="AB274" s="51">
        <v>9.5500000000000007</v>
      </c>
      <c r="AC274" s="51">
        <v>9.5500000000000007</v>
      </c>
      <c r="AD274" s="51">
        <v>9.5500000000000007</v>
      </c>
      <c r="AE274" s="51">
        <v>192.07</v>
      </c>
      <c r="AF274" s="51">
        <v>140.47999999999999</v>
      </c>
      <c r="AG274" s="51">
        <v>9.5500000000000007</v>
      </c>
      <c r="AH274" s="51">
        <v>9.5500000000000007</v>
      </c>
      <c r="AI274" s="51">
        <v>9.5500000000000007</v>
      </c>
      <c r="AJ274" s="51">
        <v>9.5500000000000007</v>
      </c>
      <c r="AK274" s="51">
        <v>9.5500000000000007</v>
      </c>
      <c r="AL274" s="51">
        <v>9.5500000000000007</v>
      </c>
      <c r="AM274" s="51">
        <v>9.5500000000000007</v>
      </c>
      <c r="AN274" s="51">
        <v>9.5500000000000007</v>
      </c>
      <c r="AO274" s="51">
        <v>9.5500000000000007</v>
      </c>
      <c r="AP274" s="135">
        <v>9.5500000000000007</v>
      </c>
      <c r="AQ274" s="51">
        <v>9.5500000000000007</v>
      </c>
      <c r="AR274" s="51">
        <v>10.55</v>
      </c>
      <c r="AS274" s="51">
        <v>9.5500000000000007</v>
      </c>
      <c r="AT274" s="51">
        <v>9.5500000000000007</v>
      </c>
      <c r="AU274" s="51">
        <v>9.5500000000000007</v>
      </c>
      <c r="AV274" s="51">
        <v>9.5500000000000007</v>
      </c>
      <c r="AW274" s="51">
        <v>9.5500000000000007</v>
      </c>
      <c r="AX274" s="51">
        <v>9.5500000000000007</v>
      </c>
      <c r="AY274" s="51">
        <v>9.5500000000000007</v>
      </c>
      <c r="AZ274" s="51">
        <v>9.5500000000000007</v>
      </c>
      <c r="BA274" s="51">
        <v>9.5500000000000007</v>
      </c>
      <c r="BB274" s="51">
        <v>9.5500000000000007</v>
      </c>
      <c r="BC274" s="51">
        <v>9.5500000000000007</v>
      </c>
      <c r="BD274" s="51">
        <v>10.55</v>
      </c>
      <c r="BE274" s="51">
        <v>9.5500000000000007</v>
      </c>
      <c r="BF274" s="51">
        <v>9.5500000000000007</v>
      </c>
      <c r="BG274" s="51">
        <v>9.5500000000000007</v>
      </c>
      <c r="BH274" s="51">
        <v>9.5500000000000007</v>
      </c>
      <c r="BI274" s="51">
        <v>9.5500000000000007</v>
      </c>
      <c r="BJ274" s="51">
        <v>9.5500000000000007</v>
      </c>
      <c r="BK274" s="51">
        <v>9.5500000000000007</v>
      </c>
      <c r="BL274" s="51">
        <v>9.5500000000000007</v>
      </c>
      <c r="BM274" s="51"/>
      <c r="BN274" s="9"/>
      <c r="BO274" s="62">
        <v>9.5500000000000007</v>
      </c>
      <c r="BP274" s="62">
        <v>1542.6</v>
      </c>
      <c r="BQ274" s="62">
        <f t="shared" si="12"/>
        <v>776.07499999999993</v>
      </c>
      <c r="BR274" s="64" t="str">
        <f t="shared" si="13"/>
        <v>YES</v>
      </c>
      <c r="BS274" s="9" t="e">
        <f t="shared" si="14"/>
        <v>#N/A</v>
      </c>
    </row>
    <row r="275" spans="1:71" x14ac:dyDescent="0.25">
      <c r="A275">
        <v>271</v>
      </c>
      <c r="B275" s="52" t="s">
        <v>1301</v>
      </c>
      <c r="C275" s="48" t="s">
        <v>1301</v>
      </c>
      <c r="D275" s="80">
        <v>41.93</v>
      </c>
      <c r="E275" s="98" t="s">
        <v>4988</v>
      </c>
      <c r="F275" s="84" t="s">
        <v>1297</v>
      </c>
      <c r="G275" s="84">
        <v>106814195</v>
      </c>
      <c r="H275" s="87" t="s">
        <v>2001</v>
      </c>
      <c r="I275" s="196" t="s">
        <v>2001</v>
      </c>
      <c r="J275" s="87" t="s">
        <v>2001</v>
      </c>
      <c r="K275" s="47" t="s">
        <v>1296</v>
      </c>
      <c r="L275" s="47" t="s">
        <v>42</v>
      </c>
      <c r="M275" s="38"/>
      <c r="N275" s="38"/>
      <c r="O275" s="50">
        <v>246.39</v>
      </c>
      <c r="P275" s="50">
        <v>554.4</v>
      </c>
      <c r="Q275" s="50">
        <v>347.5</v>
      </c>
      <c r="R275" s="50">
        <v>270.64999999999998</v>
      </c>
      <c r="S275" s="50">
        <v>70.81</v>
      </c>
      <c r="T275" s="50">
        <v>39.92</v>
      </c>
      <c r="U275" s="50">
        <v>41.81</v>
      </c>
      <c r="V275" s="51">
        <v>62.33</v>
      </c>
      <c r="W275" s="51">
        <v>45.84</v>
      </c>
      <c r="X275" s="51">
        <v>54.87</v>
      </c>
      <c r="Y275" s="51">
        <v>47.54</v>
      </c>
      <c r="Z275" s="51">
        <v>76.239999999999995</v>
      </c>
      <c r="AA275" s="51">
        <v>100.65</v>
      </c>
      <c r="AB275" s="51">
        <v>305.5</v>
      </c>
      <c r="AC275" s="51">
        <v>212.95</v>
      </c>
      <c r="AD275" s="51">
        <v>60.4</v>
      </c>
      <c r="AE275" s="51">
        <v>67.12</v>
      </c>
      <c r="AF275" s="51">
        <v>41.93</v>
      </c>
      <c r="AG275" s="51">
        <v>40.25</v>
      </c>
      <c r="AH275" s="51">
        <v>36.33</v>
      </c>
      <c r="AI275" s="51">
        <v>35.369999999999997</v>
      </c>
      <c r="AJ275" s="51">
        <v>44.5</v>
      </c>
      <c r="AK275" s="51">
        <v>49.57</v>
      </c>
      <c r="AL275" s="51">
        <v>121.08</v>
      </c>
      <c r="AM275" s="51">
        <v>392.92</v>
      </c>
      <c r="AN275" s="51">
        <v>229.38</v>
      </c>
      <c r="AO275" s="51">
        <v>188.59</v>
      </c>
      <c r="AP275" s="135">
        <v>81.790000000000006</v>
      </c>
      <c r="AQ275" s="51">
        <v>44.36</v>
      </c>
      <c r="AR275" s="51">
        <v>47.75</v>
      </c>
      <c r="AS275" s="51">
        <v>46.74</v>
      </c>
      <c r="AT275" s="51">
        <v>35.29</v>
      </c>
      <c r="AU275" s="51">
        <v>37.21</v>
      </c>
      <c r="AV275" s="51">
        <v>43.91</v>
      </c>
      <c r="AW275" s="51">
        <v>37.49</v>
      </c>
      <c r="AX275" s="51">
        <v>60.05</v>
      </c>
      <c r="AY275" s="51">
        <v>235.82</v>
      </c>
      <c r="AZ275" s="51">
        <v>333.47</v>
      </c>
      <c r="BA275" s="51">
        <v>204.4</v>
      </c>
      <c r="BB275" s="51">
        <v>41.79</v>
      </c>
      <c r="BC275" s="51">
        <v>38.909999999999997</v>
      </c>
      <c r="BD275" s="51">
        <v>33.46</v>
      </c>
      <c r="BE275" s="51">
        <v>28.36</v>
      </c>
      <c r="BF275" s="51">
        <v>28.86</v>
      </c>
      <c r="BG275" s="51">
        <v>34.46</v>
      </c>
      <c r="BH275" s="51">
        <v>30.63</v>
      </c>
      <c r="BI275" s="51">
        <v>55.16</v>
      </c>
      <c r="BJ275" s="51">
        <v>170.59</v>
      </c>
      <c r="BK275" s="51">
        <v>183.17</v>
      </c>
      <c r="BL275" s="51">
        <v>166.13</v>
      </c>
      <c r="BM275" s="51"/>
      <c r="BN275" s="9"/>
      <c r="BO275" s="62">
        <v>33.46</v>
      </c>
      <c r="BP275" s="62">
        <v>554.4</v>
      </c>
      <c r="BQ275" s="62">
        <f t="shared" si="12"/>
        <v>293.93</v>
      </c>
      <c r="BR275" s="64" t="str">
        <f t="shared" si="13"/>
        <v>YES</v>
      </c>
      <c r="BS275" s="9" t="e">
        <f t="shared" si="14"/>
        <v>#N/A</v>
      </c>
    </row>
    <row r="276" spans="1:71" x14ac:dyDescent="0.25">
      <c r="A276">
        <v>272</v>
      </c>
      <c r="B276" s="52" t="s">
        <v>1300</v>
      </c>
      <c r="C276" s="48" t="s">
        <v>1300</v>
      </c>
      <c r="D276" s="80">
        <v>10.55</v>
      </c>
      <c r="E276" s="98" t="s">
        <v>4988</v>
      </c>
      <c r="F276" s="84" t="s">
        <v>1297</v>
      </c>
      <c r="G276" s="84">
        <v>106814195</v>
      </c>
      <c r="H276" s="87">
        <v>3046782</v>
      </c>
      <c r="I276" s="196">
        <v>3046782</v>
      </c>
      <c r="J276" s="87">
        <v>3046782</v>
      </c>
      <c r="K276" s="47" t="s">
        <v>1296</v>
      </c>
      <c r="L276" s="47" t="s">
        <v>1299</v>
      </c>
      <c r="M276" s="38"/>
      <c r="N276" s="38"/>
      <c r="O276" s="50">
        <v>95.08</v>
      </c>
      <c r="P276" s="50">
        <v>350.74</v>
      </c>
      <c r="Q276" s="50">
        <v>111.42</v>
      </c>
      <c r="R276" s="50">
        <v>154.87</v>
      </c>
      <c r="S276" s="50">
        <v>58.42</v>
      </c>
      <c r="T276" s="50">
        <v>45.69</v>
      </c>
      <c r="U276" s="50">
        <v>47.58</v>
      </c>
      <c r="V276" s="51">
        <v>55.25</v>
      </c>
      <c r="W276" s="51">
        <v>49.66</v>
      </c>
      <c r="X276" s="51">
        <v>52.2</v>
      </c>
      <c r="Y276" s="51">
        <v>46.28</v>
      </c>
      <c r="Z276" s="51">
        <v>47.98</v>
      </c>
      <c r="AA276" s="51">
        <v>126.42</v>
      </c>
      <c r="AB276" s="51">
        <v>277.93</v>
      </c>
      <c r="AC276" s="51">
        <v>168.94</v>
      </c>
      <c r="AD276" s="51">
        <v>74.489999999999995</v>
      </c>
      <c r="AE276" s="51">
        <v>40.79</v>
      </c>
      <c r="AF276" s="51">
        <v>10.55</v>
      </c>
      <c r="AG276" s="51">
        <v>9.5500000000000007</v>
      </c>
      <c r="AH276" s="51">
        <v>9.5500000000000007</v>
      </c>
      <c r="AI276" s="51">
        <v>29.7</v>
      </c>
      <c r="AJ276" s="51">
        <v>76.87</v>
      </c>
      <c r="AK276" s="51">
        <v>51.5</v>
      </c>
      <c r="AL276" s="51">
        <v>53.27</v>
      </c>
      <c r="AM276" s="51">
        <v>95.94</v>
      </c>
      <c r="AN276" s="51">
        <v>152.04</v>
      </c>
      <c r="AO276" s="51">
        <v>114.48</v>
      </c>
      <c r="AP276" s="135">
        <v>78.45</v>
      </c>
      <c r="AQ276" s="51">
        <v>62.48</v>
      </c>
      <c r="AR276" s="51">
        <v>53.7</v>
      </c>
      <c r="AS276" s="51">
        <v>55.7</v>
      </c>
      <c r="AT276" s="51">
        <v>41.72</v>
      </c>
      <c r="AU276" s="51">
        <v>45.03</v>
      </c>
      <c r="AV276" s="51">
        <v>53.63</v>
      </c>
      <c r="AW276" s="51">
        <v>47.18</v>
      </c>
      <c r="AX276" s="51">
        <v>66.02</v>
      </c>
      <c r="AY276" s="51">
        <v>153.08000000000001</v>
      </c>
      <c r="AZ276" s="51">
        <v>317.10000000000002</v>
      </c>
      <c r="BA276" s="51">
        <v>264.60000000000002</v>
      </c>
      <c r="BB276" s="51">
        <v>130.78</v>
      </c>
      <c r="BC276" s="51">
        <v>78.23</v>
      </c>
      <c r="BD276" s="51">
        <v>48.31</v>
      </c>
      <c r="BE276" s="51">
        <v>32.78</v>
      </c>
      <c r="BF276" s="51">
        <v>34</v>
      </c>
      <c r="BG276" s="51">
        <v>55.05</v>
      </c>
      <c r="BH276" s="51">
        <v>37.5</v>
      </c>
      <c r="BI276" s="51">
        <v>54.6</v>
      </c>
      <c r="BJ276" s="51">
        <v>129.13</v>
      </c>
      <c r="BK276" s="51">
        <v>162.47999999999999</v>
      </c>
      <c r="BL276" s="51">
        <v>100.7</v>
      </c>
      <c r="BM276" s="51"/>
      <c r="BN276" s="9"/>
      <c r="BO276" s="62">
        <v>10.55</v>
      </c>
      <c r="BP276" s="62">
        <v>350.74</v>
      </c>
      <c r="BQ276" s="62">
        <f t="shared" si="12"/>
        <v>180.64500000000001</v>
      </c>
      <c r="BR276" s="64" t="str">
        <f t="shared" si="13"/>
        <v>YES</v>
      </c>
      <c r="BS276" s="9" t="e">
        <f t="shared" si="14"/>
        <v>#N/A</v>
      </c>
    </row>
    <row r="277" spans="1:71" x14ac:dyDescent="0.25">
      <c r="A277">
        <v>273</v>
      </c>
      <c r="B277" s="52" t="s">
        <v>1298</v>
      </c>
      <c r="C277" s="48" t="s">
        <v>1298</v>
      </c>
      <c r="D277" s="80">
        <v>106.35</v>
      </c>
      <c r="E277" s="98" t="s">
        <v>4988</v>
      </c>
      <c r="F277" s="84" t="s">
        <v>1297</v>
      </c>
      <c r="G277" s="84">
        <v>106814195</v>
      </c>
      <c r="H277" s="87" t="s">
        <v>2002</v>
      </c>
      <c r="I277" s="196" t="s">
        <v>2002</v>
      </c>
      <c r="J277" s="87" t="s">
        <v>2002</v>
      </c>
      <c r="K277" s="47" t="s">
        <v>1296</v>
      </c>
      <c r="L277" s="47" t="s">
        <v>1295</v>
      </c>
      <c r="M277" s="38"/>
      <c r="N277" s="38"/>
      <c r="O277" s="50">
        <v>223</v>
      </c>
      <c r="P277" s="50">
        <v>376.93</v>
      </c>
      <c r="Q277" s="50">
        <v>248.07</v>
      </c>
      <c r="R277" s="50">
        <v>430.15</v>
      </c>
      <c r="S277" s="50">
        <v>284.55</v>
      </c>
      <c r="T277" s="50">
        <v>170.51</v>
      </c>
      <c r="U277" s="50">
        <v>218.69</v>
      </c>
      <c r="V277" s="51">
        <v>311.44</v>
      </c>
      <c r="W277" s="51">
        <v>116.5</v>
      </c>
      <c r="X277" s="51">
        <v>92.19</v>
      </c>
      <c r="Y277" s="51">
        <v>94.4</v>
      </c>
      <c r="Z277" s="51">
        <v>137.85</v>
      </c>
      <c r="AA277" s="51">
        <v>334.4</v>
      </c>
      <c r="AB277" s="51">
        <v>418.03</v>
      </c>
      <c r="AC277" s="51">
        <v>387.8</v>
      </c>
      <c r="AD277" s="51">
        <v>183.54</v>
      </c>
      <c r="AE277" s="51">
        <v>184.1</v>
      </c>
      <c r="AF277" s="51">
        <v>106.35</v>
      </c>
      <c r="AG277" s="51">
        <v>92.89</v>
      </c>
      <c r="AH277" s="51">
        <v>86.25</v>
      </c>
      <c r="AI277" s="51">
        <v>69.38</v>
      </c>
      <c r="AJ277" s="51">
        <v>99.52</v>
      </c>
      <c r="AK277" s="51">
        <v>90.23</v>
      </c>
      <c r="AL277" s="51">
        <v>100.16</v>
      </c>
      <c r="AM277" s="51">
        <v>287.62</v>
      </c>
      <c r="AN277" s="51">
        <v>291.67</v>
      </c>
      <c r="AO277" s="51">
        <v>256.83</v>
      </c>
      <c r="AP277" s="135">
        <v>206.21</v>
      </c>
      <c r="AQ277" s="51">
        <v>175.6</v>
      </c>
      <c r="AR277" s="51">
        <v>128.83000000000001</v>
      </c>
      <c r="AS277" s="51">
        <v>129.38999999999999</v>
      </c>
      <c r="AT277" s="51">
        <v>129.66999999999999</v>
      </c>
      <c r="AU277" s="51">
        <v>140.63</v>
      </c>
      <c r="AV277" s="51">
        <v>222.82</v>
      </c>
      <c r="AW277" s="51">
        <v>218.22</v>
      </c>
      <c r="AX277" s="51">
        <v>287.57</v>
      </c>
      <c r="AY277" s="51">
        <v>514.74</v>
      </c>
      <c r="AZ277" s="51">
        <v>672.56</v>
      </c>
      <c r="BA277" s="51">
        <v>512.53</v>
      </c>
      <c r="BB277" s="51">
        <v>379.69</v>
      </c>
      <c r="BC277" s="51">
        <v>259.35000000000002</v>
      </c>
      <c r="BD277" s="51">
        <v>185.36</v>
      </c>
      <c r="BE277" s="51">
        <v>104.68</v>
      </c>
      <c r="BF277" s="51">
        <v>98.36</v>
      </c>
      <c r="BG277" s="51">
        <v>104.88</v>
      </c>
      <c r="BH277" s="51">
        <v>110.36</v>
      </c>
      <c r="BI277" s="51">
        <v>26.24</v>
      </c>
      <c r="BJ277" s="51">
        <v>238.49</v>
      </c>
      <c r="BK277" s="51">
        <v>506.58</v>
      </c>
      <c r="BL277" s="51">
        <v>449.07</v>
      </c>
      <c r="BM277" s="51"/>
      <c r="BN277" s="9"/>
      <c r="BO277" s="62">
        <v>9.5500000000000007</v>
      </c>
      <c r="BP277" s="62">
        <v>430.15</v>
      </c>
      <c r="BQ277" s="62">
        <f t="shared" si="12"/>
        <v>219.85</v>
      </c>
      <c r="BR277" s="64" t="str">
        <f t="shared" si="13"/>
        <v>NO</v>
      </c>
      <c r="BS277" s="9" t="e">
        <f t="shared" si="14"/>
        <v>#N/A</v>
      </c>
    </row>
    <row r="278" spans="1:71" x14ac:dyDescent="0.25">
      <c r="A278">
        <v>274</v>
      </c>
      <c r="B278" s="52" t="s">
        <v>1294</v>
      </c>
      <c r="C278" s="48" t="s">
        <v>1294</v>
      </c>
      <c r="D278" s="80">
        <v>13.85</v>
      </c>
      <c r="E278" s="98" t="s">
        <v>4988</v>
      </c>
      <c r="F278" s="84" t="s">
        <v>1270</v>
      </c>
      <c r="G278" s="84">
        <v>106814196</v>
      </c>
      <c r="H278" s="87" t="s">
        <v>2003</v>
      </c>
      <c r="I278" s="196" t="s">
        <v>2003</v>
      </c>
      <c r="J278" s="87" t="s">
        <v>2003</v>
      </c>
      <c r="K278" s="47" t="s">
        <v>1269</v>
      </c>
      <c r="L278" s="47" t="s">
        <v>1293</v>
      </c>
      <c r="M278" s="38"/>
      <c r="N278" s="38"/>
      <c r="O278" s="50">
        <v>16.86</v>
      </c>
      <c r="P278" s="50">
        <v>9.5500000000000007</v>
      </c>
      <c r="Q278" s="50">
        <v>9.5500000000000007</v>
      </c>
      <c r="R278" s="50">
        <v>9.5500000000000007</v>
      </c>
      <c r="S278" s="50">
        <v>14.11</v>
      </c>
      <c r="T278" s="50">
        <v>13.7</v>
      </c>
      <c r="U278" s="50">
        <v>14.74</v>
      </c>
      <c r="V278" s="51">
        <v>13.41</v>
      </c>
      <c r="W278" s="51">
        <v>13.37</v>
      </c>
      <c r="X278" s="51">
        <v>13.55</v>
      </c>
      <c r="Y278" s="51">
        <v>12.72</v>
      </c>
      <c r="Z278" s="51">
        <v>12.38</v>
      </c>
      <c r="AA278" s="51">
        <v>13.75</v>
      </c>
      <c r="AB278" s="51">
        <v>13.49</v>
      </c>
      <c r="AC278" s="51">
        <v>13.12</v>
      </c>
      <c r="AD278" s="51">
        <v>13.23</v>
      </c>
      <c r="AE278" s="51">
        <v>13.84</v>
      </c>
      <c r="AF278" s="51">
        <v>13.85</v>
      </c>
      <c r="AG278" s="51">
        <v>12.84</v>
      </c>
      <c r="AH278" s="51">
        <v>11.98</v>
      </c>
      <c r="AI278" s="51">
        <v>12.7</v>
      </c>
      <c r="AJ278" s="51">
        <v>14.08</v>
      </c>
      <c r="AK278" s="51">
        <v>13.42</v>
      </c>
      <c r="AL278" s="51">
        <v>13.35</v>
      </c>
      <c r="AM278" s="51">
        <v>36.659999999999997</v>
      </c>
      <c r="AN278" s="51">
        <v>15.99</v>
      </c>
      <c r="AO278" s="51">
        <v>9.5500000000000007</v>
      </c>
      <c r="AP278" s="135">
        <v>10.220000000000001</v>
      </c>
      <c r="AQ278" s="51">
        <v>9.5500000000000007</v>
      </c>
      <c r="AR278" s="51">
        <v>10.55</v>
      </c>
      <c r="AS278" s="51">
        <v>9.5500000000000007</v>
      </c>
      <c r="AT278" s="51">
        <v>9.5500000000000007</v>
      </c>
      <c r="AU278" s="51">
        <v>9.5500000000000007</v>
      </c>
      <c r="AV278" s="51">
        <v>9.5500000000000007</v>
      </c>
      <c r="AW278" s="51">
        <v>9.5500000000000007</v>
      </c>
      <c r="AX278" s="51">
        <v>9.5500000000000007</v>
      </c>
      <c r="AY278" s="51">
        <v>9.5500000000000007</v>
      </c>
      <c r="AZ278" s="51">
        <v>12.58</v>
      </c>
      <c r="BA278" s="51">
        <v>9.5500000000000007</v>
      </c>
      <c r="BB278" s="51">
        <v>9.5500000000000007</v>
      </c>
      <c r="BC278" s="51">
        <v>9.5500000000000007</v>
      </c>
      <c r="BD278" s="51">
        <v>10.55</v>
      </c>
      <c r="BE278" s="51">
        <v>9.5500000000000007</v>
      </c>
      <c r="BF278" s="51">
        <v>9.5500000000000007</v>
      </c>
      <c r="BG278" s="51">
        <v>9.5500000000000007</v>
      </c>
      <c r="BH278" s="51">
        <v>9.5500000000000007</v>
      </c>
      <c r="BI278" s="51">
        <v>11.77</v>
      </c>
      <c r="BJ278" s="51">
        <v>137.54</v>
      </c>
      <c r="BK278" s="51">
        <v>136.16</v>
      </c>
      <c r="BL278" s="51">
        <v>126.42</v>
      </c>
      <c r="BM278" s="51"/>
      <c r="BN278" s="9"/>
      <c r="BO278" s="62">
        <v>9.5500000000000007</v>
      </c>
      <c r="BP278" s="62">
        <v>36.659999999999997</v>
      </c>
      <c r="BQ278" s="62">
        <f t="shared" si="12"/>
        <v>23.104999999999997</v>
      </c>
      <c r="BR278" s="64" t="str">
        <f t="shared" si="13"/>
        <v>NO</v>
      </c>
      <c r="BS278" s="9" t="e">
        <f t="shared" si="14"/>
        <v>#N/A</v>
      </c>
    </row>
    <row r="279" spans="1:71" x14ac:dyDescent="0.25">
      <c r="A279">
        <v>275</v>
      </c>
      <c r="B279" s="52" t="s">
        <v>1292</v>
      </c>
      <c r="C279" s="48" t="s">
        <v>1292</v>
      </c>
      <c r="D279" s="80">
        <v>10.55</v>
      </c>
      <c r="E279" s="98" t="s">
        <v>2186</v>
      </c>
      <c r="F279" s="84" t="s">
        <v>1270</v>
      </c>
      <c r="G279" s="84">
        <v>106814196</v>
      </c>
      <c r="H279" s="87" t="s">
        <v>2004</v>
      </c>
      <c r="I279" s="196" t="s">
        <v>2004</v>
      </c>
      <c r="J279" s="87" t="s">
        <v>2004</v>
      </c>
      <c r="K279" s="47" t="s">
        <v>1269</v>
      </c>
      <c r="L279" s="47" t="s">
        <v>1291</v>
      </c>
      <c r="M279" s="38"/>
      <c r="N279" s="38"/>
      <c r="O279" s="50">
        <v>9.5500000000000007</v>
      </c>
      <c r="P279" s="50">
        <v>9.5500000000000007</v>
      </c>
      <c r="Q279" s="50">
        <v>9.5500000000000007</v>
      </c>
      <c r="R279" s="50">
        <v>9.5500000000000007</v>
      </c>
      <c r="S279" s="50">
        <v>9.5500000000000007</v>
      </c>
      <c r="T279" s="50">
        <v>10.55</v>
      </c>
      <c r="U279" s="50">
        <v>9.5500000000000007</v>
      </c>
      <c r="V279" s="51">
        <v>9.5500000000000007</v>
      </c>
      <c r="W279" s="51">
        <v>9.5500000000000007</v>
      </c>
      <c r="X279" s="51">
        <v>9.5500000000000007</v>
      </c>
      <c r="Y279" s="51">
        <v>9.5500000000000007</v>
      </c>
      <c r="Z279" s="51">
        <v>9.5500000000000007</v>
      </c>
      <c r="AA279" s="51">
        <v>9.5500000000000007</v>
      </c>
      <c r="AB279" s="51">
        <v>9.5500000000000007</v>
      </c>
      <c r="AC279" s="51">
        <v>9.5500000000000007</v>
      </c>
      <c r="AD279" s="51">
        <v>9.5500000000000007</v>
      </c>
      <c r="AE279" s="51">
        <v>9.5500000000000007</v>
      </c>
      <c r="AF279" s="51">
        <v>10.55</v>
      </c>
      <c r="AG279" s="51">
        <v>9.5500000000000007</v>
      </c>
      <c r="AH279" s="51">
        <v>9.5500000000000007</v>
      </c>
      <c r="AI279" s="51">
        <v>9.5500000000000007</v>
      </c>
      <c r="AJ279" s="51">
        <v>9.5500000000000007</v>
      </c>
      <c r="AK279" s="51">
        <v>9.5500000000000007</v>
      </c>
      <c r="AL279" s="51">
        <v>9.5500000000000007</v>
      </c>
      <c r="AM279" s="51">
        <v>9.5500000000000007</v>
      </c>
      <c r="AN279" s="51">
        <v>9.5500000000000007</v>
      </c>
      <c r="AO279" s="51">
        <v>9.5500000000000007</v>
      </c>
      <c r="AP279" s="135">
        <v>9.5500000000000007</v>
      </c>
      <c r="AQ279" s="51">
        <v>9.5500000000000007</v>
      </c>
      <c r="AR279" s="51">
        <v>10.55</v>
      </c>
      <c r="AS279" s="51">
        <v>9.5500000000000007</v>
      </c>
      <c r="AT279" s="51">
        <v>9.5500000000000007</v>
      </c>
      <c r="AU279" s="51">
        <v>9.5500000000000007</v>
      </c>
      <c r="AV279" s="51">
        <v>9.5500000000000007</v>
      </c>
      <c r="AW279" s="51">
        <v>9.5500000000000007</v>
      </c>
      <c r="AX279" s="51">
        <v>9.5500000000000007</v>
      </c>
      <c r="AY279" s="51">
        <v>9.5500000000000007</v>
      </c>
      <c r="AZ279" s="51">
        <v>9.5500000000000007</v>
      </c>
      <c r="BA279" s="51">
        <v>9.5500000000000007</v>
      </c>
      <c r="BB279" s="51">
        <v>9.5500000000000007</v>
      </c>
      <c r="BC279" s="51">
        <v>9.5500000000000007</v>
      </c>
      <c r="BD279" s="51">
        <v>10.55</v>
      </c>
      <c r="BE279" s="51">
        <v>9.5500000000000007</v>
      </c>
      <c r="BF279" s="51">
        <v>9.5500000000000007</v>
      </c>
      <c r="BG279" s="51">
        <v>9.5500000000000007</v>
      </c>
      <c r="BH279" s="51">
        <v>9.5500000000000007</v>
      </c>
      <c r="BI279" s="51">
        <v>9.5500000000000007</v>
      </c>
      <c r="BJ279" s="51">
        <v>9.5500000000000007</v>
      </c>
      <c r="BK279" s="51">
        <v>9.5500000000000007</v>
      </c>
      <c r="BL279" s="51">
        <v>9.5500000000000007</v>
      </c>
      <c r="BM279" s="51"/>
      <c r="BN279" s="9"/>
      <c r="BO279" s="62">
        <v>9.5500000000000007</v>
      </c>
      <c r="BP279" s="62">
        <v>10.55</v>
      </c>
      <c r="BQ279" s="62">
        <f t="shared" si="12"/>
        <v>10.050000000000001</v>
      </c>
      <c r="BR279" s="64" t="str">
        <f t="shared" si="13"/>
        <v>YES</v>
      </c>
      <c r="BS279" s="9" t="e">
        <f t="shared" si="14"/>
        <v>#N/A</v>
      </c>
    </row>
    <row r="280" spans="1:71" x14ac:dyDescent="0.25">
      <c r="A280">
        <v>276</v>
      </c>
      <c r="B280" s="52" t="s">
        <v>1290</v>
      </c>
      <c r="C280" s="48" t="s">
        <v>1290</v>
      </c>
      <c r="D280" s="80">
        <v>1863.11</v>
      </c>
      <c r="E280" s="98" t="s">
        <v>4988</v>
      </c>
      <c r="F280" s="84" t="s">
        <v>1270</v>
      </c>
      <c r="G280" s="84">
        <v>106814196</v>
      </c>
      <c r="H280" s="87" t="s">
        <v>2005</v>
      </c>
      <c r="I280" s="196" t="s">
        <v>2005</v>
      </c>
      <c r="J280" s="87" t="s">
        <v>2005</v>
      </c>
      <c r="K280" s="47" t="s">
        <v>1269</v>
      </c>
      <c r="L280" s="47" t="s">
        <v>1289</v>
      </c>
      <c r="M280" s="38"/>
      <c r="N280" s="38"/>
      <c r="O280" s="50">
        <v>8658.02</v>
      </c>
      <c r="P280" s="50">
        <v>13934.27</v>
      </c>
      <c r="Q280" s="50">
        <v>7837.22</v>
      </c>
      <c r="R280" s="50">
        <v>8605.65</v>
      </c>
      <c r="S280" s="50">
        <v>4669.95</v>
      </c>
      <c r="T280" s="50">
        <v>2611.2399999999998</v>
      </c>
      <c r="U280" s="50">
        <v>2081.98</v>
      </c>
      <c r="V280" s="51">
        <v>2033.5</v>
      </c>
      <c r="W280" s="51">
        <v>1535.71</v>
      </c>
      <c r="X280" s="51">
        <v>2819.56</v>
      </c>
      <c r="Y280" s="51">
        <v>3192.07</v>
      </c>
      <c r="Z280" s="51">
        <v>3901.3</v>
      </c>
      <c r="AA280" s="51">
        <v>7229.22</v>
      </c>
      <c r="AB280" s="51">
        <v>7876.05</v>
      </c>
      <c r="AC280" s="51">
        <v>4717.2299999999996</v>
      </c>
      <c r="AD280" s="51">
        <v>4004.96</v>
      </c>
      <c r="AE280" s="51">
        <v>3032.83</v>
      </c>
      <c r="AF280" s="51">
        <v>1863.11</v>
      </c>
      <c r="AG280" s="51">
        <v>1497.25</v>
      </c>
      <c r="AH280" s="51">
        <v>1345.93</v>
      </c>
      <c r="AI280" s="51">
        <v>1518.78</v>
      </c>
      <c r="AJ280" s="51">
        <v>1698.21</v>
      </c>
      <c r="AK280" s="51">
        <v>1807.72</v>
      </c>
      <c r="AL280" s="51">
        <v>2013.34</v>
      </c>
      <c r="AM280" s="51">
        <v>4870.0600000000004</v>
      </c>
      <c r="AN280" s="51">
        <v>767.71</v>
      </c>
      <c r="AO280" s="51">
        <v>40</v>
      </c>
      <c r="AP280" s="135">
        <v>9.5500000000000007</v>
      </c>
      <c r="AQ280" s="51">
        <v>9.5500000000000007</v>
      </c>
      <c r="AR280" s="51">
        <v>3326.25</v>
      </c>
      <c r="AS280" s="51">
        <v>3140.65</v>
      </c>
      <c r="AT280" s="51">
        <v>2197.41</v>
      </c>
      <c r="AU280" s="51">
        <v>2299.3000000000002</v>
      </c>
      <c r="AV280" s="51">
        <v>3729.8</v>
      </c>
      <c r="AW280" s="51">
        <v>3645.27</v>
      </c>
      <c r="AX280" s="51">
        <v>6369.28</v>
      </c>
      <c r="AY280" s="51">
        <v>12288.99</v>
      </c>
      <c r="AZ280" s="51">
        <v>15571.27</v>
      </c>
      <c r="BA280" s="51">
        <v>11293.33</v>
      </c>
      <c r="BB280" s="51">
        <v>8848.51</v>
      </c>
      <c r="BC280" s="51">
        <v>4906.3999999999996</v>
      </c>
      <c r="BD280" s="51">
        <v>3826.7</v>
      </c>
      <c r="BE280" s="51">
        <v>2620.6</v>
      </c>
      <c r="BF280" s="51">
        <v>2381.17</v>
      </c>
      <c r="BG280" s="51">
        <v>3809.56</v>
      </c>
      <c r="BH280" s="51">
        <v>3235.49</v>
      </c>
      <c r="BI280" s="51">
        <v>4595.42</v>
      </c>
      <c r="BJ280" s="51">
        <v>8641.94</v>
      </c>
      <c r="BK280" s="51">
        <v>10642.7</v>
      </c>
      <c r="BL280" s="51">
        <v>10994.33</v>
      </c>
      <c r="BM280" s="51"/>
      <c r="BN280" s="9"/>
      <c r="BO280" s="62">
        <v>1535.71</v>
      </c>
      <c r="BP280" s="62">
        <v>13934.27</v>
      </c>
      <c r="BQ280" s="62">
        <f t="shared" si="12"/>
        <v>7734.99</v>
      </c>
      <c r="BR280" s="64" t="str">
        <f t="shared" si="13"/>
        <v>YES</v>
      </c>
      <c r="BS280" s="9" t="e">
        <f t="shared" si="14"/>
        <v>#N/A</v>
      </c>
    </row>
    <row r="281" spans="1:71" x14ac:dyDescent="0.25">
      <c r="A281">
        <v>277</v>
      </c>
      <c r="B281" s="52" t="s">
        <v>1288</v>
      </c>
      <c r="C281" s="48" t="s">
        <v>1288</v>
      </c>
      <c r="D281" s="80">
        <v>43.58</v>
      </c>
      <c r="E281" s="98" t="s">
        <v>4988</v>
      </c>
      <c r="F281" s="84" t="s">
        <v>1270</v>
      </c>
      <c r="G281" s="84">
        <v>106814196</v>
      </c>
      <c r="H281" s="87" t="s">
        <v>2006</v>
      </c>
      <c r="I281" s="196" t="s">
        <v>2006</v>
      </c>
      <c r="J281" s="87" t="s">
        <v>2006</v>
      </c>
      <c r="K281" s="47" t="s">
        <v>1269</v>
      </c>
      <c r="L281" s="47" t="s">
        <v>1287</v>
      </c>
      <c r="M281" s="38"/>
      <c r="N281" s="38"/>
      <c r="O281" s="50">
        <v>785.13</v>
      </c>
      <c r="P281" s="50">
        <v>2012.8</v>
      </c>
      <c r="Q281" s="50">
        <v>997.17</v>
      </c>
      <c r="R281" s="50">
        <v>1091.77</v>
      </c>
      <c r="S281" s="50">
        <v>157.47999999999999</v>
      </c>
      <c r="T281" s="50">
        <v>50.41</v>
      </c>
      <c r="U281" s="50">
        <v>36.630000000000003</v>
      </c>
      <c r="V281" s="51">
        <v>42.38</v>
      </c>
      <c r="W281" s="51">
        <v>39.47</v>
      </c>
      <c r="X281" s="51">
        <v>41.54</v>
      </c>
      <c r="Y281" s="51">
        <v>37.409999999999997</v>
      </c>
      <c r="Z281" s="51">
        <v>102.24</v>
      </c>
      <c r="AA281" s="51">
        <v>758.14</v>
      </c>
      <c r="AB281" s="51">
        <v>1263.67</v>
      </c>
      <c r="AC281" s="51">
        <v>744.05</v>
      </c>
      <c r="AD281" s="51">
        <v>283.39999999999998</v>
      </c>
      <c r="AE281" s="51">
        <v>244.13</v>
      </c>
      <c r="AF281" s="51">
        <v>43.58</v>
      </c>
      <c r="AG281" s="51">
        <v>39.700000000000003</v>
      </c>
      <c r="AH281" s="51">
        <v>40.590000000000003</v>
      </c>
      <c r="AI281" s="51">
        <v>39.15</v>
      </c>
      <c r="AJ281" s="51">
        <v>45.8</v>
      </c>
      <c r="AK281" s="51">
        <v>41.82</v>
      </c>
      <c r="AL281" s="51">
        <v>40.6</v>
      </c>
      <c r="AM281" s="51">
        <v>269.33999999999997</v>
      </c>
      <c r="AN281" s="51">
        <v>283.08</v>
      </c>
      <c r="AO281" s="51">
        <v>341.21</v>
      </c>
      <c r="AP281" s="135">
        <v>479.79</v>
      </c>
      <c r="AQ281" s="51">
        <v>132.1</v>
      </c>
      <c r="AR281" s="51">
        <v>55.93</v>
      </c>
      <c r="AS281" s="51">
        <v>49.5</v>
      </c>
      <c r="AT281" s="51">
        <v>36.9</v>
      </c>
      <c r="AU281" s="51">
        <v>39.01</v>
      </c>
      <c r="AV281" s="51">
        <v>45.2</v>
      </c>
      <c r="AW281" s="51">
        <v>62.57</v>
      </c>
      <c r="AX281" s="51">
        <v>170.28</v>
      </c>
      <c r="AY281" s="51">
        <v>361.18</v>
      </c>
      <c r="AZ281" s="51">
        <v>644.66</v>
      </c>
      <c r="BA281" s="51">
        <v>675.02</v>
      </c>
      <c r="BB281" s="51">
        <v>609.91</v>
      </c>
      <c r="BC281" s="51">
        <v>433.27</v>
      </c>
      <c r="BD281" s="51">
        <v>215.06</v>
      </c>
      <c r="BE281" s="51">
        <v>46.06</v>
      </c>
      <c r="BF281" s="51">
        <v>27.14</v>
      </c>
      <c r="BG281" s="51">
        <v>31.76</v>
      </c>
      <c r="BH281" s="51">
        <v>28.8</v>
      </c>
      <c r="BI281" s="51">
        <v>68.510000000000005</v>
      </c>
      <c r="BJ281" s="51">
        <v>290.17</v>
      </c>
      <c r="BK281" s="51">
        <v>489.03</v>
      </c>
      <c r="BL281" s="51">
        <v>478.4</v>
      </c>
      <c r="BM281" s="51"/>
      <c r="BN281" s="9"/>
      <c r="BO281" s="62">
        <v>36.630000000000003</v>
      </c>
      <c r="BP281" s="62">
        <v>2012.8</v>
      </c>
      <c r="BQ281" s="62">
        <f t="shared" si="12"/>
        <v>1024.7149999999999</v>
      </c>
      <c r="BR281" s="64" t="str">
        <f t="shared" si="13"/>
        <v>YES</v>
      </c>
      <c r="BS281" s="9" t="e">
        <f t="shared" si="14"/>
        <v>#N/A</v>
      </c>
    </row>
    <row r="282" spans="1:71" x14ac:dyDescent="0.25">
      <c r="A282">
        <v>278</v>
      </c>
      <c r="B282" s="52" t="s">
        <v>1286</v>
      </c>
      <c r="C282" s="48" t="s">
        <v>1286</v>
      </c>
      <c r="D282" s="80">
        <v>284.31</v>
      </c>
      <c r="E282" s="98" t="s">
        <v>4988</v>
      </c>
      <c r="F282" s="84" t="s">
        <v>1270</v>
      </c>
      <c r="G282" s="84">
        <v>106814196</v>
      </c>
      <c r="H282" s="87" t="s">
        <v>2007</v>
      </c>
      <c r="I282" s="196" t="s">
        <v>2007</v>
      </c>
      <c r="J282" s="87" t="s">
        <v>2007</v>
      </c>
      <c r="K282" s="47" t="s">
        <v>1269</v>
      </c>
      <c r="L282" s="47" t="s">
        <v>1285</v>
      </c>
      <c r="M282" s="38"/>
      <c r="N282" s="38"/>
      <c r="O282" s="50">
        <v>1133.8399999999999</v>
      </c>
      <c r="P282" s="50">
        <v>2336.33</v>
      </c>
      <c r="Q282" s="50">
        <v>1162.5899999999999</v>
      </c>
      <c r="R282" s="50">
        <v>1477.2</v>
      </c>
      <c r="S282" s="50">
        <v>1142.4000000000001</v>
      </c>
      <c r="T282" s="50">
        <v>611.37</v>
      </c>
      <c r="U282" s="50">
        <v>541.54999999999995</v>
      </c>
      <c r="V282" s="51">
        <v>545.11</v>
      </c>
      <c r="W282" s="51">
        <v>468.14</v>
      </c>
      <c r="X282" s="51">
        <v>512.78</v>
      </c>
      <c r="Y282" s="51">
        <v>482.46</v>
      </c>
      <c r="Z282" s="51">
        <v>480.21</v>
      </c>
      <c r="AA282" s="51">
        <v>865.77</v>
      </c>
      <c r="AB282" s="51">
        <v>1182.57</v>
      </c>
      <c r="AC282" s="51">
        <v>792.8</v>
      </c>
      <c r="AD282" s="51">
        <v>623.74</v>
      </c>
      <c r="AE282" s="51">
        <v>532.45000000000005</v>
      </c>
      <c r="AF282" s="51">
        <v>284.31</v>
      </c>
      <c r="AG282" s="51">
        <v>284.38</v>
      </c>
      <c r="AH282" s="51">
        <v>291.49</v>
      </c>
      <c r="AI282" s="51">
        <v>294.33</v>
      </c>
      <c r="AJ282" s="51">
        <v>339.38</v>
      </c>
      <c r="AK282" s="51">
        <v>276.91000000000003</v>
      </c>
      <c r="AL282" s="51">
        <v>302.7</v>
      </c>
      <c r="AM282" s="51">
        <v>2016.86</v>
      </c>
      <c r="AN282" s="51">
        <v>2450.3200000000002</v>
      </c>
      <c r="AO282" s="51">
        <v>1730.14</v>
      </c>
      <c r="AP282" s="135">
        <v>1291.67</v>
      </c>
      <c r="AQ282" s="51">
        <v>989.6</v>
      </c>
      <c r="AR282" s="51">
        <v>924.22</v>
      </c>
      <c r="AS282" s="51">
        <v>1533.99</v>
      </c>
      <c r="AT282" s="51">
        <v>503.68</v>
      </c>
      <c r="AU282" s="51">
        <v>425.64</v>
      </c>
      <c r="AV282" s="51">
        <v>519.11</v>
      </c>
      <c r="AW282" s="51">
        <v>447.11</v>
      </c>
      <c r="AX282" s="51">
        <v>986.82</v>
      </c>
      <c r="AY282" s="51">
        <v>1637.04</v>
      </c>
      <c r="AZ282" s="51">
        <v>2884.23</v>
      </c>
      <c r="BA282" s="51">
        <v>1687.08</v>
      </c>
      <c r="BB282" s="51">
        <v>591.25</v>
      </c>
      <c r="BC282" s="51">
        <v>612.85</v>
      </c>
      <c r="BD282" s="51">
        <v>323.66000000000003</v>
      </c>
      <c r="BE282" s="51">
        <v>161.69999999999999</v>
      </c>
      <c r="BF282" s="51">
        <v>237.77</v>
      </c>
      <c r="BG282" s="51">
        <v>277.64999999999998</v>
      </c>
      <c r="BH282" s="51">
        <v>287.98</v>
      </c>
      <c r="BI282" s="51">
        <v>502.63</v>
      </c>
      <c r="BJ282" s="51">
        <v>1275.51</v>
      </c>
      <c r="BK282" s="51">
        <v>1658.33</v>
      </c>
      <c r="BL282" s="51">
        <v>1492.13</v>
      </c>
      <c r="BM282" s="51"/>
      <c r="BN282" s="9"/>
      <c r="BO282" s="62">
        <v>284.31</v>
      </c>
      <c r="BP282" s="62">
        <v>2336.33</v>
      </c>
      <c r="BQ282" s="62">
        <f t="shared" si="12"/>
        <v>1310.32</v>
      </c>
      <c r="BR282" s="64" t="str">
        <f t="shared" si="13"/>
        <v>YES</v>
      </c>
      <c r="BS282" s="9" t="e">
        <f t="shared" si="14"/>
        <v>#N/A</v>
      </c>
    </row>
    <row r="283" spans="1:71" x14ac:dyDescent="0.25">
      <c r="A283">
        <v>279</v>
      </c>
      <c r="B283" s="52" t="s">
        <v>1284</v>
      </c>
      <c r="C283" s="48" t="s">
        <v>1284</v>
      </c>
      <c r="D283" s="80">
        <v>436.68</v>
      </c>
      <c r="E283" s="98" t="s">
        <v>4988</v>
      </c>
      <c r="F283" s="84" t="s">
        <v>1270</v>
      </c>
      <c r="G283" s="84">
        <v>106814196</v>
      </c>
      <c r="H283" s="87" t="s">
        <v>2008</v>
      </c>
      <c r="I283" s="196" t="s">
        <v>2008</v>
      </c>
      <c r="J283" s="87" t="s">
        <v>2008</v>
      </c>
      <c r="K283" s="47" t="s">
        <v>1269</v>
      </c>
      <c r="L283" s="47" t="s">
        <v>991</v>
      </c>
      <c r="M283" s="38"/>
      <c r="N283" s="38"/>
      <c r="O283" s="50">
        <v>1622.84</v>
      </c>
      <c r="P283" s="50">
        <v>2154.25</v>
      </c>
      <c r="Q283" s="50">
        <v>975.82</v>
      </c>
      <c r="R283" s="50">
        <v>1019.7</v>
      </c>
      <c r="S283" s="50">
        <v>507.42</v>
      </c>
      <c r="T283" s="50">
        <v>611.04999999999995</v>
      </c>
      <c r="U283" s="50">
        <v>1905.63</v>
      </c>
      <c r="V283" s="51">
        <v>573.41999999999996</v>
      </c>
      <c r="W283" s="51">
        <v>9.5500000000000007</v>
      </c>
      <c r="X283" s="51">
        <v>9.5500000000000007</v>
      </c>
      <c r="Y283" s="51">
        <v>9.5500000000000007</v>
      </c>
      <c r="Z283" s="51">
        <v>10.119999999999999</v>
      </c>
      <c r="AA283" s="51">
        <v>103.65</v>
      </c>
      <c r="AB283" s="51">
        <v>399.46</v>
      </c>
      <c r="AC283" s="51">
        <v>542.44000000000005</v>
      </c>
      <c r="AD283" s="51">
        <v>806</v>
      </c>
      <c r="AE283" s="51">
        <v>966.23</v>
      </c>
      <c r="AF283" s="51">
        <v>436.68</v>
      </c>
      <c r="AG283" s="51">
        <v>216.24</v>
      </c>
      <c r="AH283" s="51">
        <v>9.5500000000000007</v>
      </c>
      <c r="AI283" s="51">
        <v>9.5500000000000007</v>
      </c>
      <c r="AJ283" s="51">
        <v>9.5500000000000007</v>
      </c>
      <c r="AK283" s="51">
        <v>9.5500000000000007</v>
      </c>
      <c r="AL283" s="51">
        <v>9.5500000000000007</v>
      </c>
      <c r="AM283" s="51">
        <v>9.5500000000000007</v>
      </c>
      <c r="AN283" s="51">
        <v>9.5500000000000007</v>
      </c>
      <c r="AO283" s="51">
        <v>9.5500000000000007</v>
      </c>
      <c r="AP283" s="135">
        <v>9.5500000000000007</v>
      </c>
      <c r="AQ283" s="51">
        <v>184.31</v>
      </c>
      <c r="AR283" s="51">
        <v>65.599999999999994</v>
      </c>
      <c r="AS283" s="51">
        <v>73.599999999999994</v>
      </c>
      <c r="AT283" s="51">
        <v>58.88</v>
      </c>
      <c r="AU283" s="51">
        <v>14.36</v>
      </c>
      <c r="AV283" s="51">
        <v>49.09</v>
      </c>
      <c r="AW283" s="51">
        <v>61.43</v>
      </c>
      <c r="AX283" s="51">
        <v>96.43</v>
      </c>
      <c r="AY283" s="51">
        <v>237.7</v>
      </c>
      <c r="AZ283" s="51">
        <v>252.19</v>
      </c>
      <c r="BA283" s="51">
        <v>172.68</v>
      </c>
      <c r="BB283" s="51">
        <v>134.65</v>
      </c>
      <c r="BC283" s="51">
        <v>88.2</v>
      </c>
      <c r="BD283" s="51">
        <v>50.01</v>
      </c>
      <c r="BE283" s="51">
        <v>41.63</v>
      </c>
      <c r="BF283" s="51">
        <v>37.01</v>
      </c>
      <c r="BG283" s="51">
        <v>45.84</v>
      </c>
      <c r="BH283" s="51">
        <v>43.46</v>
      </c>
      <c r="BI283" s="51">
        <v>50.71</v>
      </c>
      <c r="BJ283" s="51">
        <v>63.63</v>
      </c>
      <c r="BK283" s="51">
        <v>70.97</v>
      </c>
      <c r="BL283" s="51">
        <v>101.15</v>
      </c>
      <c r="BM283" s="51"/>
      <c r="BN283" s="9"/>
      <c r="BO283" s="62">
        <v>9.5500000000000007</v>
      </c>
      <c r="BP283" s="62">
        <v>2154.25</v>
      </c>
      <c r="BQ283" s="62">
        <f t="shared" si="12"/>
        <v>1081.9000000000001</v>
      </c>
      <c r="BR283" s="64" t="str">
        <f t="shared" si="13"/>
        <v>YES</v>
      </c>
      <c r="BS283" s="9" t="e">
        <f t="shared" si="14"/>
        <v>#N/A</v>
      </c>
    </row>
    <row r="284" spans="1:71" x14ac:dyDescent="0.25">
      <c r="A284">
        <v>280</v>
      </c>
      <c r="B284" s="52" t="s">
        <v>1283</v>
      </c>
      <c r="C284" s="48" t="s">
        <v>1283</v>
      </c>
      <c r="D284" s="80">
        <v>10.55</v>
      </c>
      <c r="E284" s="98" t="s">
        <v>2186</v>
      </c>
      <c r="F284" s="84" t="s">
        <v>1270</v>
      </c>
      <c r="G284" s="84">
        <v>106814196</v>
      </c>
      <c r="H284" s="87" t="s">
        <v>2009</v>
      </c>
      <c r="I284" s="196" t="s">
        <v>2009</v>
      </c>
      <c r="J284" s="87">
        <v>3124136</v>
      </c>
      <c r="K284" s="47" t="s">
        <v>1269</v>
      </c>
      <c r="L284" s="47" t="s">
        <v>979</v>
      </c>
      <c r="M284" s="38"/>
      <c r="N284" s="38"/>
      <c r="O284" s="50">
        <v>16.13</v>
      </c>
      <c r="P284" s="50">
        <v>69.14</v>
      </c>
      <c r="Q284" s="50">
        <v>10.16</v>
      </c>
      <c r="R284" s="50">
        <v>50.9</v>
      </c>
      <c r="S284" s="50">
        <v>9.5500000000000007</v>
      </c>
      <c r="T284" s="50">
        <v>10.55</v>
      </c>
      <c r="U284" s="50">
        <v>9.5500000000000007</v>
      </c>
      <c r="V284" s="51">
        <v>9.5500000000000007</v>
      </c>
      <c r="W284" s="51">
        <v>9.5500000000000007</v>
      </c>
      <c r="X284" s="51">
        <v>9.5500000000000007</v>
      </c>
      <c r="Y284" s="51">
        <v>9.5500000000000007</v>
      </c>
      <c r="Z284" s="51">
        <v>9.5500000000000007</v>
      </c>
      <c r="AA284" s="51">
        <v>9.5500000000000007</v>
      </c>
      <c r="AB284" s="51">
        <v>44.43</v>
      </c>
      <c r="AC284" s="51">
        <v>19.07</v>
      </c>
      <c r="AD284" s="51">
        <v>9.5500000000000007</v>
      </c>
      <c r="AE284" s="51">
        <v>9.5500000000000007</v>
      </c>
      <c r="AF284" s="51">
        <v>10.55</v>
      </c>
      <c r="AG284" s="51">
        <v>9.5500000000000007</v>
      </c>
      <c r="AH284" s="51">
        <v>9.5500000000000007</v>
      </c>
      <c r="AI284" s="51">
        <v>9.5500000000000007</v>
      </c>
      <c r="AJ284" s="51">
        <v>9.5500000000000007</v>
      </c>
      <c r="AK284" s="51">
        <v>9.5500000000000007</v>
      </c>
      <c r="AL284" s="51">
        <v>9.5500000000000007</v>
      </c>
      <c r="AM284" s="51">
        <v>24.68</v>
      </c>
      <c r="AN284" s="51">
        <v>40.340000000000003</v>
      </c>
      <c r="AO284" s="51">
        <v>10.28</v>
      </c>
      <c r="AP284" s="135">
        <v>9.5500000000000007</v>
      </c>
      <c r="AQ284" s="51">
        <v>9.5500000000000007</v>
      </c>
      <c r="AR284" s="51">
        <v>10.55</v>
      </c>
      <c r="AS284" s="51">
        <v>9.5500000000000007</v>
      </c>
      <c r="AT284" s="51">
        <v>9.5500000000000007</v>
      </c>
      <c r="AU284" s="51">
        <v>9.5500000000000007</v>
      </c>
      <c r="AV284" s="51">
        <v>9.5500000000000007</v>
      </c>
      <c r="AW284" s="51">
        <v>9.5500000000000007</v>
      </c>
      <c r="AX284" s="51">
        <v>9.5500000000000007</v>
      </c>
      <c r="AY284" s="51">
        <v>9.5500000000000007</v>
      </c>
      <c r="AZ284" s="51">
        <v>9.5500000000000007</v>
      </c>
      <c r="BA284" s="51">
        <v>9.5500000000000007</v>
      </c>
      <c r="BB284" s="51">
        <v>9.5500000000000007</v>
      </c>
      <c r="BC284" s="51">
        <v>10.66</v>
      </c>
      <c r="BD284" s="51">
        <v>10.55</v>
      </c>
      <c r="BE284" s="51">
        <v>9.5500000000000007</v>
      </c>
      <c r="BF284" s="51">
        <v>9.5500000000000007</v>
      </c>
      <c r="BG284" s="51">
        <v>9.5500000000000007</v>
      </c>
      <c r="BH284" s="51">
        <v>9.5500000000000007</v>
      </c>
      <c r="BI284" s="51">
        <v>9.5500000000000007</v>
      </c>
      <c r="BJ284" s="51">
        <v>14.36</v>
      </c>
      <c r="BK284" s="51">
        <v>26.47</v>
      </c>
      <c r="BL284" s="51">
        <v>37.979999999999997</v>
      </c>
      <c r="BM284" s="51"/>
      <c r="BN284" s="9"/>
      <c r="BO284" s="62">
        <v>9.5500000000000007</v>
      </c>
      <c r="BP284" s="62">
        <v>69.14</v>
      </c>
      <c r="BQ284" s="62">
        <f t="shared" si="12"/>
        <v>39.344999999999999</v>
      </c>
      <c r="BR284" s="64" t="str">
        <f t="shared" si="13"/>
        <v>YES</v>
      </c>
      <c r="BS284" s="9" t="e">
        <f t="shared" si="14"/>
        <v>#N/A</v>
      </c>
    </row>
    <row r="285" spans="1:71" x14ac:dyDescent="0.25">
      <c r="A285">
        <v>281</v>
      </c>
      <c r="B285" s="52" t="s">
        <v>1282</v>
      </c>
      <c r="C285" s="48" t="s">
        <v>1282</v>
      </c>
      <c r="D285" s="80">
        <v>10.55</v>
      </c>
      <c r="E285" s="98" t="s">
        <v>4988</v>
      </c>
      <c r="F285" s="84" t="s">
        <v>1270</v>
      </c>
      <c r="G285" s="84">
        <v>106814196</v>
      </c>
      <c r="H285" s="87">
        <v>3037372</v>
      </c>
      <c r="I285" s="196">
        <v>3037372</v>
      </c>
      <c r="J285" s="87">
        <v>3037372</v>
      </c>
      <c r="K285" s="47" t="s">
        <v>1269</v>
      </c>
      <c r="L285" s="47" t="s">
        <v>1281</v>
      </c>
      <c r="M285" s="38"/>
      <c r="N285" s="38"/>
      <c r="O285" s="50">
        <v>31.48</v>
      </c>
      <c r="P285" s="50">
        <v>13.48</v>
      </c>
      <c r="Q285" s="50">
        <v>9.5500000000000007</v>
      </c>
      <c r="R285" s="50">
        <v>9.5500000000000007</v>
      </c>
      <c r="S285" s="50">
        <v>9.5500000000000007</v>
      </c>
      <c r="T285" s="50">
        <v>10.55</v>
      </c>
      <c r="U285" s="50">
        <v>9.5500000000000007</v>
      </c>
      <c r="V285" s="51">
        <v>9.5500000000000007</v>
      </c>
      <c r="W285" s="51">
        <v>9.5500000000000007</v>
      </c>
      <c r="X285" s="51">
        <v>9.5500000000000007</v>
      </c>
      <c r="Y285" s="51">
        <v>9.5500000000000007</v>
      </c>
      <c r="Z285" s="51">
        <v>9.5500000000000007</v>
      </c>
      <c r="AA285" s="51">
        <v>9.5500000000000007</v>
      </c>
      <c r="AB285" s="51">
        <v>9.5500000000000007</v>
      </c>
      <c r="AC285" s="51">
        <v>9.5500000000000007</v>
      </c>
      <c r="AD285" s="51">
        <v>9.5500000000000007</v>
      </c>
      <c r="AE285" s="51">
        <v>9.5500000000000007</v>
      </c>
      <c r="AF285" s="51">
        <v>10.55</v>
      </c>
      <c r="AG285" s="51">
        <v>9.5500000000000007</v>
      </c>
      <c r="AH285" s="51">
        <v>9.5500000000000007</v>
      </c>
      <c r="AI285" s="51">
        <v>10.18</v>
      </c>
      <c r="AJ285" s="51">
        <v>9.5500000000000007</v>
      </c>
      <c r="AK285" s="51">
        <v>9.5500000000000007</v>
      </c>
      <c r="AL285" s="51">
        <v>9.5500000000000007</v>
      </c>
      <c r="AM285" s="51">
        <v>10.18</v>
      </c>
      <c r="AN285" s="51">
        <v>9.5500000000000007</v>
      </c>
      <c r="AO285" s="51">
        <v>9.5500000000000007</v>
      </c>
      <c r="AP285" s="135">
        <v>9.5500000000000007</v>
      </c>
      <c r="AQ285" s="51">
        <v>9.5500000000000007</v>
      </c>
      <c r="AR285" s="51">
        <v>10.55</v>
      </c>
      <c r="AS285" s="51">
        <v>9.5500000000000007</v>
      </c>
      <c r="AT285" s="51">
        <v>9.5500000000000007</v>
      </c>
      <c r="AU285" s="51">
        <v>9.5500000000000007</v>
      </c>
      <c r="AV285" s="51">
        <v>10.199999999999999</v>
      </c>
      <c r="AW285" s="51">
        <v>9.5500000000000007</v>
      </c>
      <c r="AX285" s="51">
        <v>9.5500000000000007</v>
      </c>
      <c r="AY285" s="51">
        <v>9.5500000000000007</v>
      </c>
      <c r="AZ285" s="51">
        <v>9.5500000000000007</v>
      </c>
      <c r="BA285" s="51">
        <v>9.5500000000000007</v>
      </c>
      <c r="BB285" s="51">
        <v>9.5500000000000007</v>
      </c>
      <c r="BC285" s="51">
        <v>9.5500000000000007</v>
      </c>
      <c r="BD285" s="51">
        <v>10.55</v>
      </c>
      <c r="BE285" s="51">
        <v>9.5500000000000007</v>
      </c>
      <c r="BF285" s="51">
        <v>9.5500000000000007</v>
      </c>
      <c r="BG285" s="51">
        <v>9.5500000000000007</v>
      </c>
      <c r="BH285" s="51">
        <v>9.5500000000000007</v>
      </c>
      <c r="BI285" s="51">
        <v>9.5500000000000007</v>
      </c>
      <c r="BJ285" s="51">
        <v>9.5500000000000007</v>
      </c>
      <c r="BK285" s="51">
        <v>9.5500000000000007</v>
      </c>
      <c r="BL285" s="51">
        <v>9.5500000000000007</v>
      </c>
      <c r="BM285" s="51"/>
      <c r="BN285" s="9"/>
      <c r="BO285" s="62">
        <v>9.5500000000000007</v>
      </c>
      <c r="BP285" s="62">
        <v>37.299999999999997</v>
      </c>
      <c r="BQ285" s="62">
        <f t="shared" si="12"/>
        <v>23.424999999999997</v>
      </c>
      <c r="BR285" s="64" t="str">
        <f t="shared" si="13"/>
        <v>YES</v>
      </c>
      <c r="BS285" s="9" t="e">
        <f t="shared" si="14"/>
        <v>#N/A</v>
      </c>
    </row>
    <row r="286" spans="1:71" x14ac:dyDescent="0.25">
      <c r="A286">
        <v>282</v>
      </c>
      <c r="B286" s="52" t="s">
        <v>1280</v>
      </c>
      <c r="C286" s="48" t="s">
        <v>1280</v>
      </c>
      <c r="D286" s="80">
        <v>11514.5</v>
      </c>
      <c r="E286" s="98" t="s">
        <v>4988</v>
      </c>
      <c r="F286" s="84" t="s">
        <v>1270</v>
      </c>
      <c r="G286" s="84">
        <v>106814196</v>
      </c>
      <c r="H286" s="87">
        <v>3049215</v>
      </c>
      <c r="I286" s="196">
        <v>3049215</v>
      </c>
      <c r="J286" s="87">
        <v>3049215</v>
      </c>
      <c r="K286" s="47" t="s">
        <v>1269</v>
      </c>
      <c r="L286" s="47" t="s">
        <v>1279</v>
      </c>
      <c r="M286" s="38"/>
      <c r="N286" s="38"/>
      <c r="O286" s="50">
        <v>16967.47</v>
      </c>
      <c r="P286" s="50">
        <v>19794.95</v>
      </c>
      <c r="Q286" s="50">
        <v>13431.37</v>
      </c>
      <c r="R286" s="50">
        <v>13926.45</v>
      </c>
      <c r="S286" s="50">
        <v>14444.16</v>
      </c>
      <c r="T286" s="50">
        <v>9055.77</v>
      </c>
      <c r="U286" s="50">
        <v>11690.43</v>
      </c>
      <c r="V286" s="51">
        <v>11079.07</v>
      </c>
      <c r="W286" s="51">
        <v>11004.66</v>
      </c>
      <c r="X286" s="51">
        <v>13541.07</v>
      </c>
      <c r="Y286" s="51">
        <v>11522.96</v>
      </c>
      <c r="Z286" s="51">
        <v>10374.35</v>
      </c>
      <c r="AA286" s="51">
        <v>13760.98</v>
      </c>
      <c r="AB286" s="51">
        <v>12661.82</v>
      </c>
      <c r="AC286" s="51">
        <v>11839.51</v>
      </c>
      <c r="AD286" s="51">
        <v>14817.78</v>
      </c>
      <c r="AE286" s="51">
        <v>15662.83</v>
      </c>
      <c r="AF286" s="51">
        <v>11514.5</v>
      </c>
      <c r="AG286" s="51">
        <v>11046.89</v>
      </c>
      <c r="AH286" s="51">
        <v>12079.23</v>
      </c>
      <c r="AI286" s="51">
        <v>12172.1</v>
      </c>
      <c r="AJ286" s="51">
        <v>13593.91</v>
      </c>
      <c r="AK286" s="51">
        <v>12733.36</v>
      </c>
      <c r="AL286" s="51">
        <v>12159.08</v>
      </c>
      <c r="AM286" s="51">
        <v>14314.47</v>
      </c>
      <c r="AN286" s="51">
        <v>16117.16</v>
      </c>
      <c r="AO286" s="51">
        <v>15562.15</v>
      </c>
      <c r="AP286" s="135">
        <v>14611.12</v>
      </c>
      <c r="AQ286" s="51">
        <v>13820.47</v>
      </c>
      <c r="AR286" s="51">
        <v>13603.61</v>
      </c>
      <c r="AS286" s="51">
        <v>12168.37</v>
      </c>
      <c r="AT286" s="51">
        <v>8074.57</v>
      </c>
      <c r="AU286" s="51">
        <v>7951.15</v>
      </c>
      <c r="AV286" s="51">
        <v>10494.28</v>
      </c>
      <c r="AW286" s="51">
        <v>7744.28</v>
      </c>
      <c r="AX286" s="51">
        <v>10078.59</v>
      </c>
      <c r="AY286" s="51">
        <v>11752.24</v>
      </c>
      <c r="AZ286" s="51">
        <v>11050.74</v>
      </c>
      <c r="BA286" s="51">
        <v>12097.63</v>
      </c>
      <c r="BB286" s="51">
        <v>11898.18</v>
      </c>
      <c r="BC286" s="51">
        <v>10007.86</v>
      </c>
      <c r="BD286" s="51">
        <v>6631.68</v>
      </c>
      <c r="BE286" s="51">
        <v>4996.12</v>
      </c>
      <c r="BF286" s="51">
        <v>6477.62</v>
      </c>
      <c r="BG286" s="51">
        <v>11633.74</v>
      </c>
      <c r="BH286" s="51">
        <v>7524.13</v>
      </c>
      <c r="BI286" s="51">
        <v>9161.5400000000009</v>
      </c>
      <c r="BJ286" s="51">
        <v>13012.71</v>
      </c>
      <c r="BK286" s="51">
        <v>15271.67</v>
      </c>
      <c r="BL286" s="51">
        <v>12631.41</v>
      </c>
      <c r="BM286" s="51"/>
      <c r="BN286" s="9"/>
      <c r="BO286" s="62">
        <v>6631.68</v>
      </c>
      <c r="BP286" s="62">
        <v>22896.33</v>
      </c>
      <c r="BQ286" s="62">
        <f t="shared" si="12"/>
        <v>14764.005000000001</v>
      </c>
      <c r="BR286" s="64" t="str">
        <f t="shared" si="13"/>
        <v>YES</v>
      </c>
      <c r="BS286" s="9" t="e">
        <f t="shared" si="14"/>
        <v>#N/A</v>
      </c>
    </row>
    <row r="287" spans="1:71" x14ac:dyDescent="0.25">
      <c r="A287">
        <v>283</v>
      </c>
      <c r="B287" s="52" t="s">
        <v>1278</v>
      </c>
      <c r="C287" s="48" t="s">
        <v>1278</v>
      </c>
      <c r="D287" s="80">
        <v>15.51</v>
      </c>
      <c r="E287" s="98" t="s">
        <v>4988</v>
      </c>
      <c r="F287" s="84" t="s">
        <v>1270</v>
      </c>
      <c r="G287" s="84">
        <v>106814196</v>
      </c>
      <c r="H287" s="87" t="s">
        <v>2010</v>
      </c>
      <c r="I287" s="196" t="s">
        <v>2010</v>
      </c>
      <c r="J287" s="87" t="s">
        <v>2010</v>
      </c>
      <c r="K287" s="47" t="s">
        <v>1269</v>
      </c>
      <c r="L287" s="47" t="s">
        <v>1216</v>
      </c>
      <c r="M287" s="38"/>
      <c r="N287" s="38"/>
      <c r="O287" s="50">
        <v>21.98</v>
      </c>
      <c r="P287" s="50">
        <v>63.9</v>
      </c>
      <c r="Q287" s="50">
        <v>30.29</v>
      </c>
      <c r="R287" s="50">
        <v>41.45</v>
      </c>
      <c r="S287" s="50">
        <v>9.5500000000000007</v>
      </c>
      <c r="T287" s="50">
        <v>18.940000000000001</v>
      </c>
      <c r="U287" s="50">
        <v>14.16</v>
      </c>
      <c r="V287" s="51">
        <v>14.7</v>
      </c>
      <c r="W287" s="51">
        <v>13.37</v>
      </c>
      <c r="X287" s="51">
        <v>14.22</v>
      </c>
      <c r="Y287" s="51">
        <v>15.25</v>
      </c>
      <c r="Z287" s="51">
        <v>13.51</v>
      </c>
      <c r="AA287" s="51">
        <v>15.54</v>
      </c>
      <c r="AB287" s="51">
        <v>20.8</v>
      </c>
      <c r="AC287" s="51">
        <v>20.260000000000002</v>
      </c>
      <c r="AD287" s="51">
        <v>16.29</v>
      </c>
      <c r="AE287" s="51">
        <v>14.45</v>
      </c>
      <c r="AF287" s="51">
        <v>15.51</v>
      </c>
      <c r="AG287" s="51">
        <v>12.84</v>
      </c>
      <c r="AH287" s="51">
        <v>13.81</v>
      </c>
      <c r="AI287" s="51">
        <v>14.59</v>
      </c>
      <c r="AJ287" s="51">
        <v>14.73</v>
      </c>
      <c r="AK287" s="51">
        <v>14.07</v>
      </c>
      <c r="AL287" s="51">
        <v>13.35</v>
      </c>
      <c r="AM287" s="51">
        <v>25.31</v>
      </c>
      <c r="AN287" s="51">
        <v>31.03</v>
      </c>
      <c r="AO287" s="51">
        <v>21.29</v>
      </c>
      <c r="AP287" s="135">
        <v>14.9</v>
      </c>
      <c r="AQ287" s="51">
        <v>16.079999999999998</v>
      </c>
      <c r="AR287" s="51">
        <v>17.25</v>
      </c>
      <c r="AS287" s="51">
        <v>16.440000000000001</v>
      </c>
      <c r="AT287" s="51">
        <v>14.38</v>
      </c>
      <c r="AU287" s="51">
        <v>13.76</v>
      </c>
      <c r="AV287" s="51">
        <v>15.38</v>
      </c>
      <c r="AW287" s="51">
        <v>14.11</v>
      </c>
      <c r="AX287" s="51">
        <v>13.35</v>
      </c>
      <c r="AY287" s="51">
        <v>18.95</v>
      </c>
      <c r="AZ287" s="51">
        <v>40.49</v>
      </c>
      <c r="BA287" s="51">
        <v>16.670000000000002</v>
      </c>
      <c r="BB287" s="51">
        <v>14.71</v>
      </c>
      <c r="BC287" s="51">
        <v>12.87</v>
      </c>
      <c r="BD287" s="51">
        <v>13.52</v>
      </c>
      <c r="BE287" s="51">
        <v>12.13</v>
      </c>
      <c r="BF287" s="51">
        <v>11.7</v>
      </c>
      <c r="BG287" s="51">
        <v>12.26</v>
      </c>
      <c r="BH287" s="51">
        <v>12.3</v>
      </c>
      <c r="BI287" s="51">
        <v>12.89</v>
      </c>
      <c r="BJ287" s="51">
        <v>19.16</v>
      </c>
      <c r="BK287" s="51">
        <v>15.19</v>
      </c>
      <c r="BL287" s="51">
        <v>63.7</v>
      </c>
      <c r="BM287" s="51"/>
      <c r="BN287" s="9"/>
      <c r="BO287" s="62">
        <v>9.5500000000000007</v>
      </c>
      <c r="BP287" s="62">
        <v>106.62</v>
      </c>
      <c r="BQ287" s="62">
        <f t="shared" si="12"/>
        <v>58.085000000000001</v>
      </c>
      <c r="BR287" s="64" t="str">
        <f t="shared" si="13"/>
        <v>YES</v>
      </c>
      <c r="BS287" s="9" t="e">
        <f t="shared" si="14"/>
        <v>#N/A</v>
      </c>
    </row>
    <row r="288" spans="1:71" x14ac:dyDescent="0.25">
      <c r="A288">
        <v>284</v>
      </c>
      <c r="B288" s="52" t="s">
        <v>1277</v>
      </c>
      <c r="C288" s="48" t="s">
        <v>1277</v>
      </c>
      <c r="D288" s="80">
        <v>78.819999999999993</v>
      </c>
      <c r="E288" s="98" t="s">
        <v>4988</v>
      </c>
      <c r="F288" s="84" t="s">
        <v>1270</v>
      </c>
      <c r="G288" s="84">
        <v>106814196</v>
      </c>
      <c r="H288" s="87" t="s">
        <v>2011</v>
      </c>
      <c r="I288" s="196" t="s">
        <v>2011</v>
      </c>
      <c r="J288" s="87" t="s">
        <v>2011</v>
      </c>
      <c r="K288" s="47" t="s">
        <v>1269</v>
      </c>
      <c r="L288" s="47" t="s">
        <v>1276</v>
      </c>
      <c r="M288" s="38"/>
      <c r="N288" s="38"/>
      <c r="O288" s="50">
        <v>86.3</v>
      </c>
      <c r="P288" s="50">
        <v>93.37</v>
      </c>
      <c r="Q288" s="50">
        <v>68.11</v>
      </c>
      <c r="R288" s="50">
        <v>70.989999999999995</v>
      </c>
      <c r="S288" s="50">
        <v>82.54</v>
      </c>
      <c r="T288" s="50">
        <v>66.67</v>
      </c>
      <c r="U288" s="50">
        <v>78.69</v>
      </c>
      <c r="V288" s="51">
        <v>88.08</v>
      </c>
      <c r="W288" s="51">
        <v>81.489999999999995</v>
      </c>
      <c r="X288" s="51">
        <v>89.52</v>
      </c>
      <c r="Y288" s="51">
        <v>79.84</v>
      </c>
      <c r="Z288" s="51">
        <v>75.680000000000007</v>
      </c>
      <c r="AA288" s="51">
        <v>88.06</v>
      </c>
      <c r="AB288" s="51">
        <v>97.32</v>
      </c>
      <c r="AC288" s="51">
        <v>84.49</v>
      </c>
      <c r="AD288" s="51">
        <v>89.19</v>
      </c>
      <c r="AE288" s="51">
        <v>95.91</v>
      </c>
      <c r="AF288" s="51">
        <v>78.819999999999993</v>
      </c>
      <c r="AG288" s="51">
        <v>79.180000000000007</v>
      </c>
      <c r="AH288" s="51">
        <v>76.510000000000005</v>
      </c>
      <c r="AI288" s="51">
        <v>72.53</v>
      </c>
      <c r="AJ288" s="51">
        <v>85.28</v>
      </c>
      <c r="AK288" s="51">
        <v>76.03</v>
      </c>
      <c r="AL288" s="51">
        <v>75.45</v>
      </c>
      <c r="AM288" s="51">
        <v>89.63</v>
      </c>
      <c r="AN288" s="51">
        <v>99.77</v>
      </c>
      <c r="AO288" s="51">
        <v>32.299999999999997</v>
      </c>
      <c r="AP288" s="135">
        <v>93.83</v>
      </c>
      <c r="AQ288" s="51">
        <v>95.84</v>
      </c>
      <c r="AR288" s="51">
        <v>95.36</v>
      </c>
      <c r="AS288" s="51">
        <v>94.96</v>
      </c>
      <c r="AT288" s="51">
        <v>68.540000000000006</v>
      </c>
      <c r="AU288" s="51">
        <v>72.09</v>
      </c>
      <c r="AV288" s="51">
        <v>87.99</v>
      </c>
      <c r="AW288" s="51">
        <v>72.260000000000005</v>
      </c>
      <c r="AX288" s="51">
        <v>73.08</v>
      </c>
      <c r="AY288" s="51">
        <v>96.05</v>
      </c>
      <c r="AZ288" s="51">
        <v>101.15</v>
      </c>
      <c r="BA288" s="51">
        <v>85.94</v>
      </c>
      <c r="BB288" s="51">
        <v>85.64</v>
      </c>
      <c r="BC288" s="51">
        <v>75.459999999999994</v>
      </c>
      <c r="BD288" s="51">
        <v>60.19</v>
      </c>
      <c r="BE288" s="51">
        <v>54.54</v>
      </c>
      <c r="BF288" s="51">
        <v>56.31</v>
      </c>
      <c r="BG288" s="51">
        <v>70.209999999999994</v>
      </c>
      <c r="BH288" s="51">
        <v>62.25</v>
      </c>
      <c r="BI288" s="51">
        <v>70.73</v>
      </c>
      <c r="BJ288" s="51">
        <v>93.07</v>
      </c>
      <c r="BK288" s="51">
        <v>89.78</v>
      </c>
      <c r="BL288" s="51">
        <v>81.3</v>
      </c>
      <c r="BM288" s="51"/>
      <c r="BN288" s="9"/>
      <c r="BO288" s="62">
        <v>66.67</v>
      </c>
      <c r="BP288" s="62">
        <v>106.62</v>
      </c>
      <c r="BQ288" s="62">
        <f t="shared" si="12"/>
        <v>86.64500000000001</v>
      </c>
      <c r="BR288" s="64" t="str">
        <f t="shared" si="13"/>
        <v>YES</v>
      </c>
      <c r="BS288" s="9" t="e">
        <f t="shared" si="14"/>
        <v>#N/A</v>
      </c>
    </row>
    <row r="289" spans="1:71" x14ac:dyDescent="0.25">
      <c r="A289">
        <v>285</v>
      </c>
      <c r="B289" s="52" t="s">
        <v>1275</v>
      </c>
      <c r="C289" s="48" t="s">
        <v>1275</v>
      </c>
      <c r="D289" s="80">
        <v>18.809999999999999</v>
      </c>
      <c r="E289" s="98" t="s">
        <v>2186</v>
      </c>
      <c r="F289" s="84" t="s">
        <v>1270</v>
      </c>
      <c r="G289" s="84">
        <v>106814196</v>
      </c>
      <c r="H289" s="87" t="s">
        <v>2012</v>
      </c>
      <c r="I289" s="196" t="s">
        <v>2012</v>
      </c>
      <c r="J289" s="87">
        <v>3123187</v>
      </c>
      <c r="K289" s="47" t="s">
        <v>1269</v>
      </c>
      <c r="L289" s="47" t="s">
        <v>1274</v>
      </c>
      <c r="M289" s="38"/>
      <c r="N289" s="38"/>
      <c r="O289" s="50">
        <v>225.92</v>
      </c>
      <c r="P289" s="50">
        <v>582.55999999999995</v>
      </c>
      <c r="Q289" s="50">
        <v>263.93</v>
      </c>
      <c r="R289" s="50">
        <v>384.66</v>
      </c>
      <c r="S289" s="50">
        <v>29.1</v>
      </c>
      <c r="T289" s="50">
        <v>35.200000000000003</v>
      </c>
      <c r="U289" s="50">
        <v>14.16</v>
      </c>
      <c r="V289" s="51">
        <v>9.5500000000000007</v>
      </c>
      <c r="W289" s="51">
        <v>9.5500000000000007</v>
      </c>
      <c r="X289" s="51">
        <v>14.22</v>
      </c>
      <c r="Y289" s="51">
        <v>10.82</v>
      </c>
      <c r="Z289" s="51">
        <v>28.2</v>
      </c>
      <c r="AA289" s="51">
        <v>168.98</v>
      </c>
      <c r="AB289" s="51">
        <v>230.67</v>
      </c>
      <c r="AC289" s="51">
        <v>186.19</v>
      </c>
      <c r="AD289" s="51">
        <v>51.82</v>
      </c>
      <c r="AE289" s="51">
        <v>81.819999999999993</v>
      </c>
      <c r="AF289" s="51">
        <v>18.809999999999999</v>
      </c>
      <c r="AG289" s="51">
        <v>13.39</v>
      </c>
      <c r="AH289" s="51">
        <v>6.26</v>
      </c>
      <c r="AI289" s="51">
        <v>9.5500000000000007</v>
      </c>
      <c r="AJ289" s="51">
        <v>10.199999999999999</v>
      </c>
      <c r="AK289" s="51">
        <v>13.42</v>
      </c>
      <c r="AL289" s="51">
        <v>36.799999999999997</v>
      </c>
      <c r="AM289" s="51">
        <v>208.8</v>
      </c>
      <c r="AN289" s="51">
        <v>222.93</v>
      </c>
      <c r="AO289" s="51">
        <v>119.62</v>
      </c>
      <c r="AP289" s="135">
        <v>45</v>
      </c>
      <c r="AQ289" s="51">
        <v>27.68</v>
      </c>
      <c r="AR289" s="51">
        <v>18.73</v>
      </c>
      <c r="AS289" s="51">
        <v>12.31</v>
      </c>
      <c r="AT289" s="51">
        <v>11.69</v>
      </c>
      <c r="AU289" s="51">
        <v>11.35</v>
      </c>
      <c r="AV289" s="51">
        <v>12.14</v>
      </c>
      <c r="AW289" s="51">
        <v>19.239999999999998</v>
      </c>
      <c r="AX289" s="51">
        <v>65.48</v>
      </c>
      <c r="AY289" s="51">
        <v>281.58</v>
      </c>
      <c r="AZ289" s="51">
        <v>528.79999999999995</v>
      </c>
      <c r="BA289" s="51">
        <v>342.28</v>
      </c>
      <c r="BB289" s="51">
        <v>166.25</v>
      </c>
      <c r="BC289" s="51">
        <v>58.85</v>
      </c>
      <c r="BD289" s="51">
        <v>25.82</v>
      </c>
      <c r="BE289" s="51">
        <v>10.66</v>
      </c>
      <c r="BF289" s="51">
        <v>10.41</v>
      </c>
      <c r="BG289" s="51">
        <v>11.17</v>
      </c>
      <c r="BH289" s="51">
        <v>10.47</v>
      </c>
      <c r="BI289" s="51">
        <v>50.71</v>
      </c>
      <c r="BJ289" s="51">
        <v>209.05</v>
      </c>
      <c r="BK289" s="51">
        <v>311.02999999999997</v>
      </c>
      <c r="BL289" s="51">
        <v>237.88</v>
      </c>
      <c r="BM289" s="51"/>
      <c r="BN289" s="9"/>
      <c r="BO289" s="62">
        <v>9.5500000000000007</v>
      </c>
      <c r="BP289" s="62">
        <v>582.55999999999995</v>
      </c>
      <c r="BQ289" s="62">
        <f t="shared" si="12"/>
        <v>296.05499999999995</v>
      </c>
      <c r="BR289" s="64" t="str">
        <f t="shared" si="13"/>
        <v>YES</v>
      </c>
      <c r="BS289" s="9" t="e">
        <f t="shared" si="14"/>
        <v>#N/A</v>
      </c>
    </row>
    <row r="290" spans="1:71" x14ac:dyDescent="0.25">
      <c r="A290">
        <v>286</v>
      </c>
      <c r="B290" s="52" t="s">
        <v>1273</v>
      </c>
      <c r="C290" s="48" t="s">
        <v>1273</v>
      </c>
      <c r="D290" s="80">
        <v>796.2</v>
      </c>
      <c r="E290" s="98" t="s">
        <v>2186</v>
      </c>
      <c r="F290" s="84" t="s">
        <v>1270</v>
      </c>
      <c r="G290" s="84">
        <v>106814196</v>
      </c>
      <c r="H290" s="87" t="s">
        <v>2013</v>
      </c>
      <c r="I290" s="196" t="s">
        <v>2013</v>
      </c>
      <c r="J290" s="87">
        <v>5030058</v>
      </c>
      <c r="K290" s="47" t="s">
        <v>1269</v>
      </c>
      <c r="L290" s="47" t="s">
        <v>1272</v>
      </c>
      <c r="M290" s="38"/>
      <c r="N290" s="38"/>
      <c r="O290" s="50">
        <v>271.98</v>
      </c>
      <c r="P290" s="50">
        <v>332.4</v>
      </c>
      <c r="Q290" s="50">
        <v>263.32</v>
      </c>
      <c r="R290" s="50">
        <v>485.09</v>
      </c>
      <c r="S290" s="50">
        <v>341.9</v>
      </c>
      <c r="T290" s="50">
        <v>250.22</v>
      </c>
      <c r="U290" s="50">
        <v>247.5</v>
      </c>
      <c r="V290" s="51">
        <v>286.33999999999997</v>
      </c>
      <c r="W290" s="51">
        <v>275.01</v>
      </c>
      <c r="X290" s="51">
        <v>330.1</v>
      </c>
      <c r="Y290" s="51">
        <v>350.87</v>
      </c>
      <c r="Z290" s="51">
        <v>282.55</v>
      </c>
      <c r="AA290" s="51">
        <v>626.28</v>
      </c>
      <c r="AB290" s="51">
        <v>824.25</v>
      </c>
      <c r="AC290" s="51">
        <v>519.24</v>
      </c>
      <c r="AD290" s="51">
        <v>811.51</v>
      </c>
      <c r="AE290" s="51">
        <v>759.83</v>
      </c>
      <c r="AF290" s="51">
        <v>796.2</v>
      </c>
      <c r="AG290" s="51">
        <v>420.2</v>
      </c>
      <c r="AH290" s="51">
        <v>509.92</v>
      </c>
      <c r="AI290" s="51">
        <v>485.71</v>
      </c>
      <c r="AJ290" s="51">
        <v>15.38</v>
      </c>
      <c r="AK290" s="51">
        <v>10.84</v>
      </c>
      <c r="AL290" s="51">
        <v>330.82</v>
      </c>
      <c r="AM290" s="51">
        <v>326.08999999999997</v>
      </c>
      <c r="AN290" s="51">
        <v>388.34</v>
      </c>
      <c r="AO290" s="51">
        <v>854.12</v>
      </c>
      <c r="AP290" s="135">
        <v>899.2</v>
      </c>
      <c r="AQ290" s="51">
        <v>289.45</v>
      </c>
      <c r="AR290" s="51">
        <v>278.36</v>
      </c>
      <c r="AS290" s="51">
        <v>196.89</v>
      </c>
      <c r="AT290" s="51">
        <v>111.44</v>
      </c>
      <c r="AU290" s="51">
        <v>103.95</v>
      </c>
      <c r="AV290" s="51">
        <v>160.59</v>
      </c>
      <c r="AW290" s="51">
        <v>142.38999999999999</v>
      </c>
      <c r="AX290" s="51">
        <v>156.71</v>
      </c>
      <c r="AY290" s="51">
        <v>553.6</v>
      </c>
      <c r="AZ290" s="51">
        <v>658.61</v>
      </c>
      <c r="BA290" s="51">
        <v>334.51</v>
      </c>
      <c r="BB290" s="51">
        <v>351.97</v>
      </c>
      <c r="BC290" s="51">
        <v>288.70999999999998</v>
      </c>
      <c r="BD290" s="51">
        <v>194.7</v>
      </c>
      <c r="BE290" s="51">
        <v>141.56</v>
      </c>
      <c r="BF290" s="51">
        <v>147.27000000000001</v>
      </c>
      <c r="BG290" s="51">
        <v>188.83</v>
      </c>
      <c r="BH290" s="51">
        <v>148.85</v>
      </c>
      <c r="BI290" s="51">
        <v>249.83</v>
      </c>
      <c r="BJ290" s="51">
        <v>448.8</v>
      </c>
      <c r="BK290" s="51">
        <v>545.44000000000005</v>
      </c>
      <c r="BL290" s="51">
        <v>412.97</v>
      </c>
      <c r="BM290" s="51"/>
      <c r="BN290" s="9"/>
      <c r="BO290" s="62">
        <v>194.7</v>
      </c>
      <c r="BP290" s="62">
        <v>811.51</v>
      </c>
      <c r="BQ290" s="62">
        <f t="shared" si="12"/>
        <v>503.10500000000002</v>
      </c>
      <c r="BR290" s="64" t="str">
        <f t="shared" si="13"/>
        <v>YES</v>
      </c>
      <c r="BS290" s="9" t="e">
        <f t="shared" si="14"/>
        <v>#N/A</v>
      </c>
    </row>
    <row r="291" spans="1:71" x14ac:dyDescent="0.25">
      <c r="A291">
        <v>287</v>
      </c>
      <c r="B291" s="52" t="s">
        <v>1271</v>
      </c>
      <c r="C291" s="48" t="s">
        <v>1271</v>
      </c>
      <c r="D291" s="80">
        <v>110.75</v>
      </c>
      <c r="E291" s="98" t="s">
        <v>2186</v>
      </c>
      <c r="F291" s="84" t="s">
        <v>1270</v>
      </c>
      <c r="G291" s="84">
        <v>106814196</v>
      </c>
      <c r="H291" s="87" t="s">
        <v>2014</v>
      </c>
      <c r="I291" s="196" t="s">
        <v>2014</v>
      </c>
      <c r="J291" s="87" t="s">
        <v>2014</v>
      </c>
      <c r="K291" s="47" t="s">
        <v>1269</v>
      </c>
      <c r="L291" s="47" t="s">
        <v>1030</v>
      </c>
      <c r="M291" s="38"/>
      <c r="N291" s="38"/>
      <c r="O291" s="50">
        <v>70.22</v>
      </c>
      <c r="P291" s="50">
        <v>381.52</v>
      </c>
      <c r="Q291" s="50">
        <v>186.46</v>
      </c>
      <c r="R291" s="50">
        <v>248.2</v>
      </c>
      <c r="S291" s="50">
        <v>14.76</v>
      </c>
      <c r="T291" s="50">
        <v>14.22</v>
      </c>
      <c r="U291" s="50">
        <v>14.16</v>
      </c>
      <c r="V291" s="51">
        <v>12.12</v>
      </c>
      <c r="W291" s="51">
        <v>28.65</v>
      </c>
      <c r="X291" s="51">
        <v>118.84</v>
      </c>
      <c r="Y291" s="51">
        <v>112.77</v>
      </c>
      <c r="Z291" s="51">
        <v>102.24</v>
      </c>
      <c r="AA291" s="51">
        <v>124.63</v>
      </c>
      <c r="AB291" s="51">
        <v>167.09</v>
      </c>
      <c r="AC291" s="51">
        <v>118.98</v>
      </c>
      <c r="AD291" s="51">
        <v>71.430000000000007</v>
      </c>
      <c r="AE291" s="51">
        <v>108.77</v>
      </c>
      <c r="AF291" s="51">
        <v>110.75</v>
      </c>
      <c r="AG291" s="51">
        <v>114.27</v>
      </c>
      <c r="AH291" s="51">
        <v>103.29</v>
      </c>
      <c r="AI291" s="51">
        <v>116.62</v>
      </c>
      <c r="AJ291" s="51">
        <v>118.94</v>
      </c>
      <c r="AK291" s="51">
        <v>19.23</v>
      </c>
      <c r="AL291" s="51">
        <v>20.32</v>
      </c>
      <c r="AM291" s="51">
        <v>95.94</v>
      </c>
      <c r="AN291" s="51">
        <v>58.24</v>
      </c>
      <c r="AO291" s="51">
        <v>41.1</v>
      </c>
      <c r="AP291" s="135">
        <v>20.25</v>
      </c>
      <c r="AQ291" s="51">
        <v>123.4</v>
      </c>
      <c r="AR291" s="51">
        <v>135.53</v>
      </c>
      <c r="AS291" s="51">
        <v>134.9</v>
      </c>
      <c r="AT291" s="51">
        <v>92.13</v>
      </c>
      <c r="AU291" s="51">
        <v>105.16</v>
      </c>
      <c r="AV291" s="51">
        <v>141.13999999999999</v>
      </c>
      <c r="AW291" s="51">
        <v>99.63</v>
      </c>
      <c r="AX291" s="51">
        <v>91.54</v>
      </c>
      <c r="AY291" s="51">
        <v>120.49</v>
      </c>
      <c r="AZ291" s="51">
        <v>284.33999999999997</v>
      </c>
      <c r="BA291" s="51">
        <v>140.31</v>
      </c>
      <c r="BB291" s="51">
        <v>119.17</v>
      </c>
      <c r="BC291" s="51">
        <v>98.72</v>
      </c>
      <c r="BD291" s="51">
        <v>84.38</v>
      </c>
      <c r="BE291" s="51">
        <v>75.55</v>
      </c>
      <c r="BF291" s="51">
        <v>79.48</v>
      </c>
      <c r="BG291" s="51">
        <v>105.42</v>
      </c>
      <c r="BH291" s="51">
        <v>98.45</v>
      </c>
      <c r="BI291" s="51">
        <v>96.32</v>
      </c>
      <c r="BJ291" s="51">
        <v>183.21</v>
      </c>
      <c r="BK291" s="51">
        <v>163.74</v>
      </c>
      <c r="BL291" s="51">
        <v>148.99</v>
      </c>
      <c r="BM291" s="51"/>
      <c r="BN291" s="9"/>
      <c r="BO291" s="62">
        <v>12.12</v>
      </c>
      <c r="BP291" s="62">
        <v>381.52</v>
      </c>
      <c r="BQ291" s="62">
        <f t="shared" si="12"/>
        <v>196.82</v>
      </c>
      <c r="BR291" s="64" t="str">
        <f t="shared" si="13"/>
        <v>YES</v>
      </c>
      <c r="BS291" s="9" t="e">
        <f t="shared" si="14"/>
        <v>#N/A</v>
      </c>
    </row>
    <row r="292" spans="1:71" x14ac:dyDescent="0.25">
      <c r="A292">
        <v>288</v>
      </c>
      <c r="B292" s="52" t="s">
        <v>1268</v>
      </c>
      <c r="C292" s="48" t="s">
        <v>1268</v>
      </c>
      <c r="D292" s="80">
        <v>1645.89</v>
      </c>
      <c r="E292" s="98" t="s">
        <v>4988</v>
      </c>
      <c r="F292" s="84" t="s">
        <v>47</v>
      </c>
      <c r="G292" s="84">
        <v>106813887</v>
      </c>
      <c r="H292" s="87">
        <v>4060599</v>
      </c>
      <c r="I292" s="196">
        <v>6207842</v>
      </c>
      <c r="J292" s="87">
        <v>6207842</v>
      </c>
      <c r="K292" s="47" t="s">
        <v>43</v>
      </c>
      <c r="L292" s="47" t="s">
        <v>1267</v>
      </c>
      <c r="M292" s="38"/>
      <c r="N292" s="38"/>
      <c r="O292" s="50">
        <v>1195.0999999999999</v>
      </c>
      <c r="P292" s="50">
        <v>736.86</v>
      </c>
      <c r="Q292" s="50">
        <v>1085.48</v>
      </c>
      <c r="R292" s="50">
        <v>541.36</v>
      </c>
      <c r="S292" s="50">
        <v>1236.8800000000001</v>
      </c>
      <c r="T292" s="50">
        <v>1341.62</v>
      </c>
      <c r="U292" s="50">
        <v>1661.35</v>
      </c>
      <c r="V292" s="51">
        <v>2186.9599999999996</v>
      </c>
      <c r="W292" s="51">
        <v>2453.5299999999997</v>
      </c>
      <c r="X292" s="51">
        <v>1731.69</v>
      </c>
      <c r="Y292" s="51">
        <v>1414.16</v>
      </c>
      <c r="Z292" s="51">
        <v>1123.25</v>
      </c>
      <c r="AA292" s="51">
        <v>963.67</v>
      </c>
      <c r="AB292" s="51">
        <v>982.31000000000006</v>
      </c>
      <c r="AC292" s="51">
        <v>954.5</v>
      </c>
      <c r="AD292" s="51">
        <v>1233.0999999999999</v>
      </c>
      <c r="AE292" s="51">
        <v>1411.02</v>
      </c>
      <c r="AF292" s="51">
        <v>1645.89</v>
      </c>
      <c r="AG292" s="51">
        <v>2397.06</v>
      </c>
      <c r="AH292" s="51">
        <v>2394.38</v>
      </c>
      <c r="AI292" s="51">
        <v>2044.47</v>
      </c>
      <c r="AJ292" s="51">
        <v>1952.44</v>
      </c>
      <c r="AK292" s="51">
        <v>1504.38</v>
      </c>
      <c r="AL292" s="51">
        <v>1184.03</v>
      </c>
      <c r="AM292" s="51">
        <v>1045.27</v>
      </c>
      <c r="AN292" s="51">
        <v>1236.1300000000001</v>
      </c>
      <c r="AO292" s="51">
        <v>1180.49</v>
      </c>
      <c r="AP292" s="135">
        <v>1483.58</v>
      </c>
      <c r="AQ292" s="51">
        <v>1418.19</v>
      </c>
      <c r="AR292" s="51">
        <v>1366.42</v>
      </c>
      <c r="AS292" s="51">
        <v>2009.28</v>
      </c>
      <c r="AT292" s="51">
        <v>2129.7399999999998</v>
      </c>
      <c r="AU292" s="51">
        <v>2171.6299999999997</v>
      </c>
      <c r="AV292" s="51">
        <v>1951.26</v>
      </c>
      <c r="AW292" s="51">
        <v>1438.91</v>
      </c>
      <c r="AX292" s="51">
        <v>1123.1200000000001</v>
      </c>
      <c r="AY292" s="51">
        <v>952.27</v>
      </c>
      <c r="AZ292" s="51">
        <v>1027.74</v>
      </c>
      <c r="BA292" s="51">
        <v>1167.52</v>
      </c>
      <c r="BB292" s="51">
        <v>1390.02</v>
      </c>
      <c r="BC292" s="51">
        <v>1321.17</v>
      </c>
      <c r="BD292" s="51">
        <v>1544.3</v>
      </c>
      <c r="BE292" s="51">
        <v>2510.9599999999996</v>
      </c>
      <c r="BF292" s="51">
        <v>2349.9399999999996</v>
      </c>
      <c r="BG292" s="51">
        <v>2474.9199999999996</v>
      </c>
      <c r="BH292" s="51">
        <v>1994.55</v>
      </c>
      <c r="BI292" s="51">
        <v>1464.68</v>
      </c>
      <c r="BJ292" s="51">
        <v>899.3</v>
      </c>
      <c r="BK292" s="51">
        <v>697.34</v>
      </c>
      <c r="BL292" s="51">
        <v>842.01</v>
      </c>
      <c r="BM292" s="51"/>
      <c r="BN292" s="9"/>
      <c r="BO292" s="62">
        <v>544.6</v>
      </c>
      <c r="BP292" s="62">
        <v>2453.5299999999997</v>
      </c>
      <c r="BQ292" s="62">
        <f t="shared" si="12"/>
        <v>1499.0649999999998</v>
      </c>
      <c r="BR292" s="64" t="str">
        <f t="shared" si="13"/>
        <v>YES</v>
      </c>
      <c r="BS292" s="9" t="e">
        <f t="shared" si="14"/>
        <v>#N/A</v>
      </c>
    </row>
    <row r="293" spans="1:71" x14ac:dyDescent="0.25">
      <c r="A293">
        <v>289</v>
      </c>
      <c r="B293" s="52" t="s">
        <v>1266</v>
      </c>
      <c r="C293" s="48" t="s">
        <v>1266</v>
      </c>
      <c r="D293" s="80">
        <v>742.45</v>
      </c>
      <c r="E293" s="98" t="s">
        <v>4988</v>
      </c>
      <c r="F293" s="84" t="s">
        <v>47</v>
      </c>
      <c r="G293" s="84">
        <v>106813887</v>
      </c>
      <c r="H293" s="87">
        <v>4060597</v>
      </c>
      <c r="I293" s="196">
        <v>6207867</v>
      </c>
      <c r="J293" s="87">
        <v>6207867</v>
      </c>
      <c r="K293" s="47" t="s">
        <v>43</v>
      </c>
      <c r="L293" s="47" t="s">
        <v>1265</v>
      </c>
      <c r="M293" s="38"/>
      <c r="N293" s="38"/>
      <c r="O293" s="50">
        <v>708.18</v>
      </c>
      <c r="P293" s="50">
        <v>793.06</v>
      </c>
      <c r="Q293" s="50">
        <v>746.49</v>
      </c>
      <c r="R293" s="50">
        <v>748.63</v>
      </c>
      <c r="S293" s="50">
        <v>834.46</v>
      </c>
      <c r="T293" s="50">
        <v>788.54</v>
      </c>
      <c r="U293" s="50">
        <v>839.98</v>
      </c>
      <c r="V293" s="51">
        <v>944.96</v>
      </c>
      <c r="W293" s="51">
        <v>904.12</v>
      </c>
      <c r="X293" s="51">
        <v>835.73</v>
      </c>
      <c r="Y293" s="51">
        <v>784.28</v>
      </c>
      <c r="Z293" s="51">
        <v>746.99</v>
      </c>
      <c r="AA293" s="51">
        <v>812.8</v>
      </c>
      <c r="AB293" s="51">
        <v>853.03</v>
      </c>
      <c r="AC293" s="51">
        <v>790.39</v>
      </c>
      <c r="AD293" s="51">
        <v>734.8</v>
      </c>
      <c r="AE293" s="51">
        <v>774.37</v>
      </c>
      <c r="AF293" s="51">
        <v>742.45</v>
      </c>
      <c r="AG293" s="51">
        <v>847.43</v>
      </c>
      <c r="AH293" s="51">
        <v>834.56</v>
      </c>
      <c r="AI293" s="51">
        <v>881.32</v>
      </c>
      <c r="AJ293" s="51">
        <v>887.9</v>
      </c>
      <c r="AK293" s="51">
        <v>678.85</v>
      </c>
      <c r="AL293" s="51">
        <v>658.56000000000006</v>
      </c>
      <c r="AM293" s="51">
        <v>704.68000000000006</v>
      </c>
      <c r="AN293" s="51">
        <v>681.97</v>
      </c>
      <c r="AO293" s="51">
        <v>710.14</v>
      </c>
      <c r="AP293" s="135">
        <v>796.59</v>
      </c>
      <c r="AQ293" s="51">
        <v>761.67</v>
      </c>
      <c r="AR293" s="51">
        <v>768.76</v>
      </c>
      <c r="AS293" s="51">
        <v>855.78</v>
      </c>
      <c r="AT293" s="51">
        <v>760.66</v>
      </c>
      <c r="AU293" s="51">
        <v>762.95</v>
      </c>
      <c r="AV293" s="51">
        <v>815.37</v>
      </c>
      <c r="AW293" s="51">
        <v>687.87</v>
      </c>
      <c r="AX293" s="51">
        <v>665.09</v>
      </c>
      <c r="AY293" s="51">
        <v>671.73</v>
      </c>
      <c r="AZ293" s="51">
        <v>743.88</v>
      </c>
      <c r="BA293" s="51">
        <v>702.36</v>
      </c>
      <c r="BB293" s="51">
        <v>699.77</v>
      </c>
      <c r="BC293" s="51">
        <v>734.12</v>
      </c>
      <c r="BD293" s="51">
        <v>703.94</v>
      </c>
      <c r="BE293" s="51">
        <v>876.82</v>
      </c>
      <c r="BF293" s="51">
        <v>778.16</v>
      </c>
      <c r="BG293" s="51">
        <v>812.04</v>
      </c>
      <c r="BH293" s="51">
        <v>771.52</v>
      </c>
      <c r="BI293" s="51">
        <v>673.82</v>
      </c>
      <c r="BJ293" s="51">
        <v>805.1</v>
      </c>
      <c r="BK293" s="51">
        <v>666.56000000000006</v>
      </c>
      <c r="BL293" s="51">
        <v>744.15</v>
      </c>
      <c r="BM293" s="51"/>
      <c r="BN293" s="9"/>
      <c r="BO293" s="62">
        <v>658.56</v>
      </c>
      <c r="BP293" s="62">
        <v>1004.6</v>
      </c>
      <c r="BQ293" s="62">
        <f t="shared" si="12"/>
        <v>831.57999999999993</v>
      </c>
      <c r="BR293" s="64" t="str">
        <f t="shared" si="13"/>
        <v>YES</v>
      </c>
      <c r="BS293" s="9" t="e">
        <f t="shared" si="14"/>
        <v>#N/A</v>
      </c>
    </row>
    <row r="294" spans="1:71" x14ac:dyDescent="0.25">
      <c r="A294">
        <v>290</v>
      </c>
      <c r="B294" s="52" t="s">
        <v>1264</v>
      </c>
      <c r="C294" s="48" t="s">
        <v>1264</v>
      </c>
      <c r="D294" s="80">
        <v>39.11</v>
      </c>
      <c r="E294" s="98" t="s">
        <v>4988</v>
      </c>
      <c r="F294" s="84" t="s">
        <v>47</v>
      </c>
      <c r="G294" s="84">
        <v>106813887</v>
      </c>
      <c r="H294" s="87">
        <v>4009071</v>
      </c>
      <c r="I294" s="196">
        <v>6091419</v>
      </c>
      <c r="J294" s="87">
        <v>6091419</v>
      </c>
      <c r="K294" s="47" t="s">
        <v>43</v>
      </c>
      <c r="L294" s="47" t="s">
        <v>1263</v>
      </c>
      <c r="M294" s="38"/>
      <c r="N294" s="38"/>
      <c r="O294" s="50">
        <v>53.97</v>
      </c>
      <c r="P294" s="50">
        <v>64.91</v>
      </c>
      <c r="Q294" s="50">
        <v>51.1</v>
      </c>
      <c r="R294" s="50">
        <v>51.9</v>
      </c>
      <c r="S294" s="50">
        <v>54.14</v>
      </c>
      <c r="T294" s="50">
        <v>47.94</v>
      </c>
      <c r="U294" s="50">
        <v>50.17</v>
      </c>
      <c r="V294" s="51">
        <v>50.63</v>
      </c>
      <c r="W294" s="51">
        <v>49.32</v>
      </c>
      <c r="X294" s="51">
        <v>54.53</v>
      </c>
      <c r="Y294" s="51">
        <v>53.15</v>
      </c>
      <c r="Z294" s="51">
        <v>54.74</v>
      </c>
      <c r="AA294" s="51">
        <v>60.82</v>
      </c>
      <c r="AB294" s="51">
        <v>65.78</v>
      </c>
      <c r="AC294" s="51">
        <v>54.49</v>
      </c>
      <c r="AD294" s="51">
        <v>53.410000000000004</v>
      </c>
      <c r="AE294" s="51">
        <v>51.14</v>
      </c>
      <c r="AF294" s="51">
        <v>39.11</v>
      </c>
      <c r="AG294" s="51">
        <v>39.090000000000003</v>
      </c>
      <c r="AH294" s="51">
        <v>36.54</v>
      </c>
      <c r="AI294" s="51">
        <v>37.770000000000003</v>
      </c>
      <c r="AJ294" s="51">
        <v>43.85</v>
      </c>
      <c r="AK294" s="51">
        <v>42.36</v>
      </c>
      <c r="AL294" s="51">
        <v>42.690000000000005</v>
      </c>
      <c r="AM294" s="51">
        <v>48.09</v>
      </c>
      <c r="AN294" s="51">
        <v>47.43</v>
      </c>
      <c r="AO294" s="51">
        <v>44.97</v>
      </c>
      <c r="AP294" s="135">
        <v>45.28</v>
      </c>
      <c r="AQ294" s="51">
        <v>42.410000000000004</v>
      </c>
      <c r="AR294" s="51">
        <v>37.380000000000003</v>
      </c>
      <c r="AS294" s="51">
        <v>35.340000000000003</v>
      </c>
      <c r="AT294" s="51">
        <v>28.270000000000003</v>
      </c>
      <c r="AU294" s="51">
        <v>28.740000000000002</v>
      </c>
      <c r="AV294" s="51">
        <v>32.22</v>
      </c>
      <c r="AW294" s="51">
        <v>31.509999999999998</v>
      </c>
      <c r="AX294" s="51">
        <v>32.28</v>
      </c>
      <c r="AY294" s="51">
        <v>34.01</v>
      </c>
      <c r="AZ294" s="51">
        <v>36.68</v>
      </c>
      <c r="BA294" s="51">
        <v>33.53</v>
      </c>
      <c r="BB294" s="51">
        <v>32.76</v>
      </c>
      <c r="BC294" s="51">
        <v>31.340000000000003</v>
      </c>
      <c r="BD294" s="51">
        <v>29.89</v>
      </c>
      <c r="BE294" s="51">
        <v>30.67</v>
      </c>
      <c r="BF294" s="51">
        <v>29.689999999999998</v>
      </c>
      <c r="BG294" s="51">
        <v>31.43</v>
      </c>
      <c r="BH294" s="51">
        <v>37.760000000000005</v>
      </c>
      <c r="BI294" s="51">
        <v>38.190000000000005</v>
      </c>
      <c r="BJ294" s="51">
        <v>43.730000000000004</v>
      </c>
      <c r="BK294" s="51">
        <v>40.800000000000004</v>
      </c>
      <c r="BL294" s="51">
        <v>47.1</v>
      </c>
      <c r="BM294" s="51"/>
      <c r="BN294" s="9"/>
      <c r="BO294" s="62">
        <v>28.27</v>
      </c>
      <c r="BP294" s="62">
        <v>68.149999999999991</v>
      </c>
      <c r="BQ294" s="62">
        <f t="shared" si="12"/>
        <v>48.209999999999994</v>
      </c>
      <c r="BR294" s="64" t="str">
        <f t="shared" si="13"/>
        <v>YES</v>
      </c>
      <c r="BS294" s="9" t="e">
        <f t="shared" si="14"/>
        <v>#N/A</v>
      </c>
    </row>
    <row r="295" spans="1:71" x14ac:dyDescent="0.25">
      <c r="A295">
        <v>291</v>
      </c>
      <c r="B295" s="52" t="s">
        <v>1262</v>
      </c>
      <c r="C295" s="48" t="s">
        <v>1262</v>
      </c>
      <c r="D295" s="80">
        <v>1794.96</v>
      </c>
      <c r="E295" s="98" t="s">
        <v>2186</v>
      </c>
      <c r="F295" s="84" t="s">
        <v>47</v>
      </c>
      <c r="G295" s="84">
        <v>106813887</v>
      </c>
      <c r="H295" s="87" t="s">
        <v>2139</v>
      </c>
      <c r="I295" s="196">
        <v>4601814</v>
      </c>
      <c r="J295" s="87">
        <v>4601814</v>
      </c>
      <c r="K295" s="47" t="s">
        <v>43</v>
      </c>
      <c r="L295" s="47" t="s">
        <v>1261</v>
      </c>
      <c r="M295" s="38"/>
      <c r="N295" s="38"/>
      <c r="O295" s="50">
        <v>976.58</v>
      </c>
      <c r="P295" s="50">
        <v>1118.58</v>
      </c>
      <c r="Q295" s="50">
        <v>953.02</v>
      </c>
      <c r="R295" s="50">
        <v>1090.21</v>
      </c>
      <c r="S295" s="50">
        <v>1326.37</v>
      </c>
      <c r="T295" s="50">
        <v>1324.44</v>
      </c>
      <c r="U295" s="50">
        <v>1556.06</v>
      </c>
      <c r="V295" s="51">
        <v>2103.2999999999997</v>
      </c>
      <c r="W295" s="51">
        <v>2974.3599999999997</v>
      </c>
      <c r="X295" s="51">
        <v>2794.83</v>
      </c>
      <c r="Y295" s="51">
        <v>1994.82</v>
      </c>
      <c r="Z295" s="51">
        <v>1612.01</v>
      </c>
      <c r="AA295" s="51">
        <v>1443.54</v>
      </c>
      <c r="AB295" s="51">
        <v>1385.85</v>
      </c>
      <c r="AC295" s="51">
        <v>1166.3800000000001</v>
      </c>
      <c r="AD295" s="51">
        <v>1425.42</v>
      </c>
      <c r="AE295" s="51">
        <v>1622.93</v>
      </c>
      <c r="AF295" s="51">
        <v>1794.96</v>
      </c>
      <c r="AG295" s="51">
        <v>2114.4699999999998</v>
      </c>
      <c r="AH295" s="51">
        <v>2333.14</v>
      </c>
      <c r="AI295" s="51">
        <v>2176.0699999999997</v>
      </c>
      <c r="AJ295" s="51">
        <v>2287.5699999999997</v>
      </c>
      <c r="AK295" s="51">
        <v>1782.04</v>
      </c>
      <c r="AL295" s="51">
        <v>1532.01</v>
      </c>
      <c r="AM295" s="51">
        <v>1381.01</v>
      </c>
      <c r="AN295" s="51">
        <v>1340.09</v>
      </c>
      <c r="AO295" s="51">
        <v>1426.09</v>
      </c>
      <c r="AP295" s="135">
        <v>1537.66</v>
      </c>
      <c r="AQ295" s="51">
        <v>1672.17</v>
      </c>
      <c r="AR295" s="51">
        <v>1925.69</v>
      </c>
      <c r="AS295" s="51">
        <v>2494.9599999999996</v>
      </c>
      <c r="AT295" s="51">
        <v>2582.2199999999998</v>
      </c>
      <c r="AU295" s="51">
        <v>2555.6799999999998</v>
      </c>
      <c r="AV295" s="51">
        <v>2434.81</v>
      </c>
      <c r="AW295" s="51">
        <v>1869.96</v>
      </c>
      <c r="AX295" s="51">
        <v>1493.85</v>
      </c>
      <c r="AY295" s="51">
        <v>1349.16</v>
      </c>
      <c r="AZ295" s="51">
        <v>1348.51</v>
      </c>
      <c r="BA295" s="51">
        <v>1254.4000000000001</v>
      </c>
      <c r="BB295" s="51">
        <v>1466.05</v>
      </c>
      <c r="BC295" s="51">
        <v>1655.15</v>
      </c>
      <c r="BD295" s="51">
        <v>1909.72</v>
      </c>
      <c r="BE295" s="51">
        <v>2578</v>
      </c>
      <c r="BF295" s="51">
        <v>2317.0099999999998</v>
      </c>
      <c r="BG295" s="51">
        <v>2481.29</v>
      </c>
      <c r="BH295" s="51">
        <v>2134.35</v>
      </c>
      <c r="BI295" s="51">
        <v>1558.85</v>
      </c>
      <c r="BJ295" s="51">
        <v>1370.32</v>
      </c>
      <c r="BK295" s="51">
        <v>1100.6300000000001</v>
      </c>
      <c r="BL295" s="51">
        <v>1283.69</v>
      </c>
      <c r="BM295" s="51"/>
      <c r="BN295" s="9"/>
      <c r="BO295" s="62">
        <v>956.26</v>
      </c>
      <c r="BP295" s="62">
        <v>2974.3599999999997</v>
      </c>
      <c r="BQ295" s="62">
        <f t="shared" si="12"/>
        <v>1965.31</v>
      </c>
      <c r="BR295" s="64" t="str">
        <f t="shared" si="13"/>
        <v>YES</v>
      </c>
      <c r="BS295" s="9" t="e">
        <f t="shared" si="14"/>
        <v>#N/A</v>
      </c>
    </row>
    <row r="296" spans="1:71" x14ac:dyDescent="0.25">
      <c r="A296">
        <v>292</v>
      </c>
      <c r="B296" s="52" t="s">
        <v>1260</v>
      </c>
      <c r="C296" s="48" t="s">
        <v>1260</v>
      </c>
      <c r="D296" s="80">
        <v>5284.2699999999995</v>
      </c>
      <c r="E296" s="98" t="s">
        <v>4988</v>
      </c>
      <c r="F296" s="84" t="s">
        <v>47</v>
      </c>
      <c r="G296" s="84">
        <v>106813887</v>
      </c>
      <c r="H296" s="87">
        <v>4028081</v>
      </c>
      <c r="I296" s="196">
        <v>6207382</v>
      </c>
      <c r="J296" s="87">
        <v>6207382</v>
      </c>
      <c r="K296" s="47" t="s">
        <v>43</v>
      </c>
      <c r="L296" s="47" t="s">
        <v>1259</v>
      </c>
      <c r="M296" s="38"/>
      <c r="N296" s="38"/>
      <c r="O296" s="50">
        <v>3835.96</v>
      </c>
      <c r="P296" s="50">
        <v>3768.97</v>
      </c>
      <c r="Q296" s="50">
        <v>3705.87</v>
      </c>
      <c r="R296" s="50">
        <v>3949.34</v>
      </c>
      <c r="S296" s="50">
        <v>6270.75</v>
      </c>
      <c r="T296" s="50">
        <v>5810.88</v>
      </c>
      <c r="U296" s="50">
        <v>7379.51</v>
      </c>
      <c r="V296" s="51">
        <v>7804.3899999999994</v>
      </c>
      <c r="W296" s="51">
        <v>8470.31</v>
      </c>
      <c r="X296" s="51">
        <v>9710.36</v>
      </c>
      <c r="Y296" s="51">
        <v>6577.21</v>
      </c>
      <c r="Z296" s="51">
        <v>6190.3499999999995</v>
      </c>
      <c r="AA296" s="51">
        <v>4954.2299999999996</v>
      </c>
      <c r="AB296" s="51">
        <v>4145.0599999999995</v>
      </c>
      <c r="AC296" s="51">
        <v>3656.83</v>
      </c>
      <c r="AD296" s="51">
        <v>4301.6799999999994</v>
      </c>
      <c r="AE296" s="51">
        <v>4363.79</v>
      </c>
      <c r="AF296" s="51">
        <v>5284.2699999999995</v>
      </c>
      <c r="AG296" s="51">
        <v>8851.56</v>
      </c>
      <c r="AH296" s="51">
        <v>10024.23</v>
      </c>
      <c r="AI296" s="51">
        <v>8928.08</v>
      </c>
      <c r="AJ296" s="51">
        <v>9393.16</v>
      </c>
      <c r="AK296" s="51">
        <v>5935.76</v>
      </c>
      <c r="AL296" s="51">
        <v>4304.8599999999997</v>
      </c>
      <c r="AM296" s="51">
        <v>3408.9599999999996</v>
      </c>
      <c r="AN296" s="51">
        <v>3330.12</v>
      </c>
      <c r="AO296" s="51">
        <v>4113.4699999999993</v>
      </c>
      <c r="AP296" s="135">
        <v>4179.7299999999996</v>
      </c>
      <c r="AQ296" s="51">
        <v>5096.5</v>
      </c>
      <c r="AR296" s="51">
        <v>5851.59</v>
      </c>
      <c r="AS296" s="51">
        <v>7583.5599999999995</v>
      </c>
      <c r="AT296" s="51">
        <v>7135.53</v>
      </c>
      <c r="AU296" s="51">
        <v>8620.9599999999991</v>
      </c>
      <c r="AV296" s="51">
        <v>8880.92</v>
      </c>
      <c r="AW296" s="51">
        <v>7613.57</v>
      </c>
      <c r="AX296" s="51">
        <v>5394.0199999999995</v>
      </c>
      <c r="AY296" s="51">
        <v>3668.75</v>
      </c>
      <c r="AZ296" s="51">
        <v>3099.41</v>
      </c>
      <c r="BA296" s="51">
        <v>3150.0099999999998</v>
      </c>
      <c r="BB296" s="51">
        <v>3795.72</v>
      </c>
      <c r="BC296" s="51">
        <v>4684.5</v>
      </c>
      <c r="BD296" s="51">
        <v>5906.65</v>
      </c>
      <c r="BE296" s="51">
        <v>10149.619999999999</v>
      </c>
      <c r="BF296" s="51">
        <v>7635.38</v>
      </c>
      <c r="BG296" s="51">
        <v>8100.82</v>
      </c>
      <c r="BH296" s="51">
        <v>8616.25</v>
      </c>
      <c r="BI296" s="51">
        <v>5896.4699999999993</v>
      </c>
      <c r="BJ296" s="51">
        <v>4199.5599999999995</v>
      </c>
      <c r="BK296" s="51">
        <v>3060.3799999999997</v>
      </c>
      <c r="BL296" s="51">
        <v>3146.31</v>
      </c>
      <c r="BM296" s="51"/>
      <c r="BN296" s="9"/>
      <c r="BO296" s="62">
        <v>3408.9599999999996</v>
      </c>
      <c r="BP296" s="62">
        <v>9710.36</v>
      </c>
      <c r="BQ296" s="62">
        <f t="shared" si="12"/>
        <v>6559.66</v>
      </c>
      <c r="BR296" s="64" t="str">
        <f t="shared" si="13"/>
        <v>NO</v>
      </c>
      <c r="BS296" s="9" t="e">
        <f t="shared" si="14"/>
        <v>#N/A</v>
      </c>
    </row>
    <row r="297" spans="1:71" x14ac:dyDescent="0.25">
      <c r="A297">
        <v>293</v>
      </c>
      <c r="B297" s="52" t="s">
        <v>1258</v>
      </c>
      <c r="C297" s="48" t="s">
        <v>1258</v>
      </c>
      <c r="D297" s="80">
        <v>1249.45</v>
      </c>
      <c r="E297" s="98" t="s">
        <v>4988</v>
      </c>
      <c r="F297" s="84" t="s">
        <v>47</v>
      </c>
      <c r="G297" s="84">
        <v>106813887</v>
      </c>
      <c r="H297" s="87">
        <v>4375540</v>
      </c>
      <c r="I297" s="196">
        <v>6207267</v>
      </c>
      <c r="J297" s="87">
        <v>6207267</v>
      </c>
      <c r="K297" s="47" t="s">
        <v>43</v>
      </c>
      <c r="L297" s="47" t="s">
        <v>1257</v>
      </c>
      <c r="M297" s="38"/>
      <c r="N297" s="38"/>
      <c r="O297" s="50">
        <v>1380.77</v>
      </c>
      <c r="P297" s="50">
        <v>1235.56</v>
      </c>
      <c r="Q297" s="50">
        <v>1085.48</v>
      </c>
      <c r="R297" s="50">
        <v>1171.18</v>
      </c>
      <c r="S297" s="50">
        <v>1420.17</v>
      </c>
      <c r="T297" s="50">
        <v>1238.44</v>
      </c>
      <c r="U297" s="50">
        <v>1388.86</v>
      </c>
      <c r="V297" s="51">
        <v>1456.58</v>
      </c>
      <c r="W297" s="51">
        <v>1432.59</v>
      </c>
      <c r="X297" s="51">
        <v>1593.11</v>
      </c>
      <c r="Y297" s="51">
        <v>1371.03</v>
      </c>
      <c r="Z297" s="51">
        <v>1346.96</v>
      </c>
      <c r="AA297" s="51">
        <v>1426.58</v>
      </c>
      <c r="AB297" s="51">
        <v>1142.98</v>
      </c>
      <c r="AC297" s="51">
        <v>1345.22</v>
      </c>
      <c r="AD297" s="51">
        <v>1335.82</v>
      </c>
      <c r="AE297" s="51">
        <v>1274.23</v>
      </c>
      <c r="AF297" s="51">
        <v>1249.45</v>
      </c>
      <c r="AG297" s="51">
        <v>1377.19</v>
      </c>
      <c r="AH297" s="51">
        <v>1393.9</v>
      </c>
      <c r="AI297" s="51">
        <v>1559.51</v>
      </c>
      <c r="AJ297" s="51">
        <v>1578.04</v>
      </c>
      <c r="AK297" s="51">
        <v>1293.7</v>
      </c>
      <c r="AL297" s="51">
        <v>1263.25</v>
      </c>
      <c r="AM297" s="51">
        <v>1489.55</v>
      </c>
      <c r="AN297" s="51">
        <v>1113.31</v>
      </c>
      <c r="AO297" s="51">
        <v>1187.98</v>
      </c>
      <c r="AP297" s="135">
        <v>1242.0999999999999</v>
      </c>
      <c r="AQ297" s="51">
        <v>1381.4</v>
      </c>
      <c r="AR297" s="51">
        <v>1505.73</v>
      </c>
      <c r="AS297" s="51">
        <v>1586.35</v>
      </c>
      <c r="AT297" s="51">
        <v>1335.19</v>
      </c>
      <c r="AU297" s="51">
        <v>1356.3700000000001</v>
      </c>
      <c r="AV297" s="51">
        <v>1587.1200000000001</v>
      </c>
      <c r="AW297" s="51">
        <v>1304.5</v>
      </c>
      <c r="AX297" s="51">
        <v>1325.21</v>
      </c>
      <c r="AY297" s="51">
        <v>1410.39</v>
      </c>
      <c r="AZ297" s="51">
        <v>1201.6300000000001</v>
      </c>
      <c r="BA297" s="51">
        <v>1113.03</v>
      </c>
      <c r="BB297" s="51">
        <v>1178.48</v>
      </c>
      <c r="BC297" s="51">
        <v>1189.7</v>
      </c>
      <c r="BD297" s="51">
        <v>1449.26</v>
      </c>
      <c r="BE297" s="51">
        <v>1537.18</v>
      </c>
      <c r="BF297" s="51">
        <v>1275.6400000000001</v>
      </c>
      <c r="BG297" s="51">
        <v>1292.2</v>
      </c>
      <c r="BH297" s="51">
        <v>1406.78</v>
      </c>
      <c r="BI297" s="51">
        <v>1183.19</v>
      </c>
      <c r="BJ297" s="51">
        <v>1158.6400000000001</v>
      </c>
      <c r="BK297" s="51">
        <v>985.9</v>
      </c>
      <c r="BL297" s="51">
        <v>1119.8</v>
      </c>
      <c r="BM297" s="51"/>
      <c r="BN297" s="9"/>
      <c r="BO297" s="62">
        <v>1593.11</v>
      </c>
      <c r="BP297" s="62">
        <v>3408.9599999999996</v>
      </c>
      <c r="BQ297" s="62">
        <f t="shared" si="12"/>
        <v>2501.0349999999999</v>
      </c>
      <c r="BR297" s="64" t="str">
        <f t="shared" si="13"/>
        <v>NO</v>
      </c>
      <c r="BS297" s="9" t="e">
        <f t="shared" si="14"/>
        <v>#N/A</v>
      </c>
    </row>
    <row r="298" spans="1:71" x14ac:dyDescent="0.25">
      <c r="A298">
        <v>294</v>
      </c>
      <c r="B298" s="52" t="s">
        <v>1256</v>
      </c>
      <c r="C298" s="48" t="s">
        <v>1256</v>
      </c>
      <c r="D298" s="80">
        <v>2649.2299999999996</v>
      </c>
      <c r="E298" s="98" t="s">
        <v>4988</v>
      </c>
      <c r="F298" s="84" t="s">
        <v>1239</v>
      </c>
      <c r="G298" s="84">
        <v>106813882</v>
      </c>
      <c r="H298" s="87">
        <v>4060674</v>
      </c>
      <c r="I298" s="196">
        <v>6207400</v>
      </c>
      <c r="J298" s="87">
        <v>6207400</v>
      </c>
      <c r="K298" s="47" t="s">
        <v>1238</v>
      </c>
      <c r="L298" s="47" t="s">
        <v>1255</v>
      </c>
      <c r="M298" s="38"/>
      <c r="N298" s="38"/>
      <c r="O298" s="50">
        <v>2044.19</v>
      </c>
      <c r="P298" s="50">
        <v>2098.2600000000002</v>
      </c>
      <c r="Q298" s="50">
        <v>2066.23</v>
      </c>
      <c r="R298" s="50">
        <v>2152.39</v>
      </c>
      <c r="S298" s="50">
        <v>2679.39</v>
      </c>
      <c r="T298" s="50">
        <v>2421.3200000000002</v>
      </c>
      <c r="U298" s="50">
        <v>3073.2</v>
      </c>
      <c r="V298" s="51">
        <v>3255.1499999999996</v>
      </c>
      <c r="W298" s="51">
        <v>3467.25</v>
      </c>
      <c r="X298" s="51">
        <v>3848.47</v>
      </c>
      <c r="Y298" s="51">
        <v>2844.4799999999996</v>
      </c>
      <c r="Z298" s="51">
        <v>2526.9899999999998</v>
      </c>
      <c r="AA298" s="51">
        <v>2387.9899999999998</v>
      </c>
      <c r="AB298" s="51">
        <v>2234.7799999999997</v>
      </c>
      <c r="AC298" s="51">
        <v>2049.23</v>
      </c>
      <c r="AD298" s="51">
        <v>2218.4299999999998</v>
      </c>
      <c r="AE298" s="51">
        <v>2419.91</v>
      </c>
      <c r="AF298" s="51">
        <v>2649.2299999999996</v>
      </c>
      <c r="AG298" s="51">
        <v>3062.13</v>
      </c>
      <c r="AH298" s="51">
        <v>3247.15</v>
      </c>
      <c r="AI298" s="51">
        <v>3165.5699999999997</v>
      </c>
      <c r="AJ298" s="51">
        <v>3553.24</v>
      </c>
      <c r="AK298" s="51">
        <v>2743.91</v>
      </c>
      <c r="AL298" s="51">
        <v>2285.56</v>
      </c>
      <c r="AM298" s="51">
        <v>2087.27</v>
      </c>
      <c r="AN298" s="51">
        <v>1962.27</v>
      </c>
      <c r="AO298" s="51">
        <v>2017.52</v>
      </c>
      <c r="AP298" s="135">
        <v>2116.7299999999996</v>
      </c>
      <c r="AQ298" s="51">
        <v>2335.7099999999996</v>
      </c>
      <c r="AR298" s="51">
        <v>2390.0299999999997</v>
      </c>
      <c r="AS298" s="51">
        <v>3184.14</v>
      </c>
      <c r="AT298" s="51">
        <v>3221.66</v>
      </c>
      <c r="AU298" s="51">
        <v>3410.6499999999996</v>
      </c>
      <c r="AV298" s="51">
        <v>3289.75</v>
      </c>
      <c r="AW298" s="51">
        <v>2611.1099999999997</v>
      </c>
      <c r="AX298" s="51">
        <v>2339.62</v>
      </c>
      <c r="AY298" s="51">
        <v>2272.5099999999998</v>
      </c>
      <c r="AZ298" s="51">
        <v>2294.81</v>
      </c>
      <c r="BA298" s="51">
        <v>2163.7799999999997</v>
      </c>
      <c r="BB298" s="51">
        <v>1760.1</v>
      </c>
      <c r="BC298" s="51">
        <v>0</v>
      </c>
      <c r="BD298" s="51">
        <v>0</v>
      </c>
      <c r="BE298" s="51">
        <v>0</v>
      </c>
      <c r="BF298" s="51">
        <v>0</v>
      </c>
      <c r="BG298" s="51">
        <v>0</v>
      </c>
      <c r="BH298" s="51">
        <v>0</v>
      </c>
      <c r="BI298" s="51">
        <v>0</v>
      </c>
      <c r="BJ298" s="51">
        <v>0</v>
      </c>
      <c r="BK298" s="51">
        <v>0</v>
      </c>
      <c r="BL298" s="51">
        <v>0</v>
      </c>
      <c r="BM298" s="51"/>
      <c r="BN298" s="9"/>
      <c r="BO298" s="62">
        <v>2047.43</v>
      </c>
      <c r="BP298" s="62">
        <v>3910.7999999999997</v>
      </c>
      <c r="BQ298" s="62">
        <f t="shared" si="12"/>
        <v>2979.1149999999998</v>
      </c>
      <c r="BR298" s="64" t="str">
        <f t="shared" si="13"/>
        <v>NO</v>
      </c>
      <c r="BS298" s="9" t="e">
        <f t="shared" si="14"/>
        <v>#N/A</v>
      </c>
    </row>
    <row r="299" spans="1:71" x14ac:dyDescent="0.25">
      <c r="A299">
        <v>295</v>
      </c>
      <c r="B299" s="52" t="s">
        <v>1254</v>
      </c>
      <c r="C299" s="48" t="s">
        <v>1254</v>
      </c>
      <c r="D299" s="80">
        <v>2287.1</v>
      </c>
      <c r="E299" s="98" t="s">
        <v>4988</v>
      </c>
      <c r="F299" s="84" t="s">
        <v>1239</v>
      </c>
      <c r="G299" s="84">
        <v>106813882</v>
      </c>
      <c r="H299" s="87">
        <v>4326652</v>
      </c>
      <c r="I299" s="196">
        <v>6207255</v>
      </c>
      <c r="J299" s="87">
        <v>6207255</v>
      </c>
      <c r="K299" s="47" t="s">
        <v>1238</v>
      </c>
      <c r="L299" s="47" t="s">
        <v>1253</v>
      </c>
      <c r="M299" s="38"/>
      <c r="N299" s="38"/>
      <c r="O299" s="50">
        <v>1709.8</v>
      </c>
      <c r="P299" s="50">
        <v>1810.9</v>
      </c>
      <c r="Q299" s="50">
        <v>1593.66</v>
      </c>
      <c r="R299" s="50">
        <v>1693.47</v>
      </c>
      <c r="S299" s="50">
        <v>2140.5300000000002</v>
      </c>
      <c r="T299" s="50">
        <v>2079.0700000000002</v>
      </c>
      <c r="U299" s="50">
        <v>2921.0499999999997</v>
      </c>
      <c r="V299" s="51">
        <v>2502.31</v>
      </c>
      <c r="W299" s="51">
        <v>2704.2</v>
      </c>
      <c r="X299" s="51">
        <v>2768.0699999999997</v>
      </c>
      <c r="Y299" s="51">
        <v>2232.9899999999998</v>
      </c>
      <c r="Z299" s="51">
        <v>1922.44</v>
      </c>
      <c r="AA299" s="51">
        <v>1926.74</v>
      </c>
      <c r="AB299" s="51">
        <v>1920.15</v>
      </c>
      <c r="AC299" s="51">
        <v>1663.57</v>
      </c>
      <c r="AD299" s="51">
        <v>1970.57</v>
      </c>
      <c r="AE299" s="51">
        <v>2031.23</v>
      </c>
      <c r="AF299" s="51">
        <v>2287.1</v>
      </c>
      <c r="AG299" s="51">
        <v>2810.04</v>
      </c>
      <c r="AH299" s="51">
        <v>2616.2600000000002</v>
      </c>
      <c r="AI299" s="51">
        <v>2531</v>
      </c>
      <c r="AJ299" s="51">
        <v>2713.41</v>
      </c>
      <c r="AK299" s="51">
        <v>2125.9199999999996</v>
      </c>
      <c r="AL299" s="51">
        <v>1874.39</v>
      </c>
      <c r="AM299" s="51">
        <v>1765.51</v>
      </c>
      <c r="AN299" s="51">
        <v>1784.93</v>
      </c>
      <c r="AO299" s="51">
        <v>1847.31</v>
      </c>
      <c r="AP299" s="135">
        <v>2001.79</v>
      </c>
      <c r="AQ299" s="51">
        <v>2028.72</v>
      </c>
      <c r="AR299" s="51">
        <v>2050.64</v>
      </c>
      <c r="AS299" s="51">
        <v>2653.6</v>
      </c>
      <c r="AT299" s="51">
        <v>2536.4899999999998</v>
      </c>
      <c r="AU299" s="51">
        <v>2575.3599999999997</v>
      </c>
      <c r="AV299" s="51">
        <v>2543.7299999999996</v>
      </c>
      <c r="AW299" s="51">
        <v>2030.97</v>
      </c>
      <c r="AX299" s="51">
        <v>1782.56</v>
      </c>
      <c r="AY299" s="51">
        <v>1621.08</v>
      </c>
      <c r="AZ299" s="51">
        <v>1679.88</v>
      </c>
      <c r="BA299" s="51">
        <v>1665.04</v>
      </c>
      <c r="BB299" s="51">
        <v>1850.8</v>
      </c>
      <c r="BC299" s="51">
        <v>2021.67</v>
      </c>
      <c r="BD299" s="51">
        <v>2188.6799999999998</v>
      </c>
      <c r="BE299" s="51">
        <v>2946.21</v>
      </c>
      <c r="BF299" s="51">
        <v>2587</v>
      </c>
      <c r="BG299" s="51">
        <v>2720.49</v>
      </c>
      <c r="BH299" s="51">
        <v>2459.81</v>
      </c>
      <c r="BI299" s="51">
        <v>1944.44</v>
      </c>
      <c r="BJ299" s="51">
        <v>1802.85</v>
      </c>
      <c r="BK299" s="51">
        <v>1515.66</v>
      </c>
      <c r="BL299" s="51">
        <v>1751.2</v>
      </c>
      <c r="BM299" s="51"/>
      <c r="BN299" s="9"/>
      <c r="BO299" s="62">
        <v>1596.9</v>
      </c>
      <c r="BP299" s="62">
        <v>2921.0499999999997</v>
      </c>
      <c r="BQ299" s="62">
        <f t="shared" si="12"/>
        <v>2258.9749999999999</v>
      </c>
      <c r="BR299" s="64" t="str">
        <f t="shared" si="13"/>
        <v>NO</v>
      </c>
      <c r="BS299" s="9" t="e">
        <f t="shared" si="14"/>
        <v>#N/A</v>
      </c>
    </row>
    <row r="300" spans="1:71" x14ac:dyDescent="0.25">
      <c r="A300">
        <v>296</v>
      </c>
      <c r="B300" s="52" t="s">
        <v>1252</v>
      </c>
      <c r="C300" s="48" t="s">
        <v>1252</v>
      </c>
      <c r="D300" s="80">
        <v>76.989999999999995</v>
      </c>
      <c r="E300" s="98" t="s">
        <v>4988</v>
      </c>
      <c r="F300" s="84" t="s">
        <v>1239</v>
      </c>
      <c r="G300" s="84">
        <v>106813882</v>
      </c>
      <c r="H300" s="87">
        <v>4072336</v>
      </c>
      <c r="I300" s="196">
        <v>6140454</v>
      </c>
      <c r="J300" s="87" t="e">
        <v>#N/A</v>
      </c>
      <c r="K300" s="47" t="s">
        <v>1238</v>
      </c>
      <c r="L300" s="47" t="s">
        <v>1251</v>
      </c>
      <c r="M300" s="38"/>
      <c r="N300" s="38"/>
      <c r="O300" s="50">
        <v>54.51</v>
      </c>
      <c r="P300" s="50">
        <v>124.61</v>
      </c>
      <c r="Q300" s="50">
        <v>87.24</v>
      </c>
      <c r="R300" s="50">
        <v>84.72</v>
      </c>
      <c r="S300" s="50">
        <v>63.61</v>
      </c>
      <c r="T300" s="50">
        <v>82.41</v>
      </c>
      <c r="U300" s="50">
        <v>118.00999999999999</v>
      </c>
      <c r="V300" s="51">
        <v>108.83</v>
      </c>
      <c r="W300" s="51">
        <v>112.61</v>
      </c>
      <c r="X300" s="51">
        <v>100.49</v>
      </c>
      <c r="Y300" s="51">
        <v>81.75</v>
      </c>
      <c r="Z300" s="51">
        <v>55.67</v>
      </c>
      <c r="AA300" s="51">
        <v>66.95</v>
      </c>
      <c r="AB300" s="51">
        <v>86.24</v>
      </c>
      <c r="AC300" s="51">
        <v>65.849999999999994</v>
      </c>
      <c r="AD300" s="51">
        <v>61.15</v>
      </c>
      <c r="AE300" s="51">
        <v>63.97</v>
      </c>
      <c r="AF300" s="51">
        <v>76.989999999999995</v>
      </c>
      <c r="AG300" s="51">
        <v>101.17</v>
      </c>
      <c r="AH300" s="51">
        <v>107.5</v>
      </c>
      <c r="AI300" s="51">
        <v>103.41</v>
      </c>
      <c r="AJ300" s="51">
        <v>102.69999999999999</v>
      </c>
      <c r="AK300" s="51">
        <v>74.949999999999989</v>
      </c>
      <c r="AL300" s="51">
        <v>63.78</v>
      </c>
      <c r="AM300" s="51">
        <v>72.509999999999991</v>
      </c>
      <c r="AN300" s="51">
        <v>68.199999999999989</v>
      </c>
      <c r="AO300" s="51">
        <v>97.559999999999988</v>
      </c>
      <c r="AP300" s="135">
        <v>76.47</v>
      </c>
      <c r="AQ300" s="51">
        <v>82.3</v>
      </c>
      <c r="AR300" s="51">
        <v>82.8</v>
      </c>
      <c r="AS300" s="51">
        <v>101.89999999999999</v>
      </c>
      <c r="AT300" s="51">
        <v>108.46</v>
      </c>
      <c r="AU300" s="51">
        <v>111.19999999999999</v>
      </c>
      <c r="AV300" s="51">
        <v>52.17</v>
      </c>
      <c r="AW300" s="51">
        <v>0</v>
      </c>
      <c r="AX300" s="51">
        <v>0</v>
      </c>
      <c r="AY300" s="51">
        <v>0</v>
      </c>
      <c r="AZ300" s="51">
        <v>0</v>
      </c>
      <c r="BA300" s="51">
        <v>0</v>
      </c>
      <c r="BB300" s="51">
        <v>0</v>
      </c>
      <c r="BC300" s="51">
        <v>0</v>
      </c>
      <c r="BD300" s="51">
        <v>0</v>
      </c>
      <c r="BE300" s="51">
        <v>0</v>
      </c>
      <c r="BF300" s="51">
        <v>0</v>
      </c>
      <c r="BG300" s="51">
        <v>0</v>
      </c>
      <c r="BH300" s="51">
        <v>0</v>
      </c>
      <c r="BI300" s="51">
        <v>0</v>
      </c>
      <c r="BJ300" s="51">
        <v>0</v>
      </c>
      <c r="BK300" s="51">
        <v>0</v>
      </c>
      <c r="BL300" s="51">
        <v>0</v>
      </c>
      <c r="BM300" s="51"/>
      <c r="BN300" s="9"/>
      <c r="BO300" s="62">
        <v>55.67</v>
      </c>
      <c r="BP300" s="62">
        <v>127.85</v>
      </c>
      <c r="BQ300" s="62">
        <f t="shared" si="12"/>
        <v>91.759999999999991</v>
      </c>
      <c r="BR300" s="64" t="str">
        <f t="shared" si="13"/>
        <v>NO</v>
      </c>
      <c r="BS300" s="9" t="e">
        <f t="shared" si="14"/>
        <v>#N/A</v>
      </c>
    </row>
    <row r="301" spans="1:71" x14ac:dyDescent="0.25">
      <c r="A301">
        <v>297</v>
      </c>
      <c r="B301" s="52" t="s">
        <v>1250</v>
      </c>
      <c r="C301" s="48" t="s">
        <v>1250</v>
      </c>
      <c r="D301" s="80">
        <v>543</v>
      </c>
      <c r="E301" s="98" t="s">
        <v>4988</v>
      </c>
      <c r="F301" s="84" t="s">
        <v>1239</v>
      </c>
      <c r="G301" s="84">
        <v>106813882</v>
      </c>
      <c r="H301" s="87">
        <v>4374324</v>
      </c>
      <c r="I301" s="196">
        <v>6207249</v>
      </c>
      <c r="J301" s="87" t="e">
        <v>#N/A</v>
      </c>
      <c r="K301" s="47" t="s">
        <v>1238</v>
      </c>
      <c r="L301" s="47" t="s">
        <v>1249</v>
      </c>
      <c r="M301" s="38"/>
      <c r="N301" s="38"/>
      <c r="O301" s="50">
        <v>497.61</v>
      </c>
      <c r="P301" s="50">
        <v>766.22</v>
      </c>
      <c r="Q301" s="50">
        <v>510.94</v>
      </c>
      <c r="R301" s="50">
        <v>636.76</v>
      </c>
      <c r="S301" s="50">
        <v>564.02</v>
      </c>
      <c r="T301" s="50">
        <v>601.76</v>
      </c>
      <c r="U301" s="50">
        <v>781.96</v>
      </c>
      <c r="V301" s="51">
        <v>957.69</v>
      </c>
      <c r="W301" s="51">
        <v>1090.27</v>
      </c>
      <c r="X301" s="51">
        <v>991.55</v>
      </c>
      <c r="Y301" s="51">
        <v>737.62</v>
      </c>
      <c r="Z301" s="51">
        <v>561.77</v>
      </c>
      <c r="AA301" s="51">
        <v>534.74</v>
      </c>
      <c r="AB301" s="51">
        <v>876.51</v>
      </c>
      <c r="AC301" s="51">
        <v>499.68</v>
      </c>
      <c r="AD301" s="51">
        <v>464.05</v>
      </c>
      <c r="AE301" s="51">
        <v>504.12</v>
      </c>
      <c r="AF301" s="51">
        <v>543</v>
      </c>
      <c r="AG301" s="51">
        <v>672.15</v>
      </c>
      <c r="AH301" s="51">
        <v>713.72</v>
      </c>
      <c r="AI301" s="51">
        <v>656.45</v>
      </c>
      <c r="AJ301" s="51">
        <v>704.35</v>
      </c>
      <c r="AK301" s="51">
        <v>513.18999999999994</v>
      </c>
      <c r="AL301" s="51">
        <v>444.37</v>
      </c>
      <c r="AM301" s="51">
        <v>529.21</v>
      </c>
      <c r="AN301" s="51">
        <v>281.68</v>
      </c>
      <c r="AO301" s="51">
        <v>0</v>
      </c>
      <c r="AP301" s="135">
        <v>0</v>
      </c>
      <c r="AQ301" s="51">
        <v>0</v>
      </c>
      <c r="AR301" s="51">
        <v>0</v>
      </c>
      <c r="AS301" s="51">
        <v>0</v>
      </c>
      <c r="AT301" s="51">
        <v>0</v>
      </c>
      <c r="AU301" s="51">
        <v>0</v>
      </c>
      <c r="AV301" s="51">
        <v>0</v>
      </c>
      <c r="AW301" s="51">
        <v>0</v>
      </c>
      <c r="AX301" s="51">
        <v>0</v>
      </c>
      <c r="AY301" s="51">
        <v>0</v>
      </c>
      <c r="AZ301" s="51">
        <v>0</v>
      </c>
      <c r="BA301" s="51">
        <v>0</v>
      </c>
      <c r="BB301" s="51">
        <v>0</v>
      </c>
      <c r="BC301" s="51">
        <v>0</v>
      </c>
      <c r="BD301" s="51">
        <v>0</v>
      </c>
      <c r="BE301" s="51">
        <v>0</v>
      </c>
      <c r="BF301" s="51">
        <v>0</v>
      </c>
      <c r="BG301" s="51">
        <v>0</v>
      </c>
      <c r="BH301" s="51">
        <v>0</v>
      </c>
      <c r="BI301" s="51">
        <v>0</v>
      </c>
      <c r="BJ301" s="51">
        <v>0</v>
      </c>
      <c r="BK301" s="51">
        <v>0</v>
      </c>
      <c r="BL301" s="51">
        <v>0</v>
      </c>
      <c r="BM301" s="51"/>
      <c r="BN301" s="9"/>
      <c r="BO301" s="62">
        <v>444.37</v>
      </c>
      <c r="BP301" s="62">
        <v>1090.27</v>
      </c>
      <c r="BQ301" s="62">
        <f t="shared" si="12"/>
        <v>767.31999999999994</v>
      </c>
      <c r="BR301" s="64" t="str">
        <f t="shared" si="13"/>
        <v>NO</v>
      </c>
      <c r="BS301" s="9" t="e">
        <f t="shared" si="14"/>
        <v>#N/A</v>
      </c>
    </row>
    <row r="302" spans="1:71" x14ac:dyDescent="0.25">
      <c r="A302">
        <v>298</v>
      </c>
      <c r="B302" s="52" t="s">
        <v>1248</v>
      </c>
      <c r="C302" s="48" t="s">
        <v>1248</v>
      </c>
      <c r="D302" s="80">
        <v>23308.390000000003</v>
      </c>
      <c r="E302" s="98" t="s">
        <v>2186</v>
      </c>
      <c r="F302" s="84" t="s">
        <v>1239</v>
      </c>
      <c r="G302" s="84">
        <v>106813882</v>
      </c>
      <c r="H302" s="87">
        <v>4090555</v>
      </c>
      <c r="I302" s="196">
        <v>4090555</v>
      </c>
      <c r="J302" s="87">
        <v>4090555</v>
      </c>
      <c r="K302" s="47" t="s">
        <v>1238</v>
      </c>
      <c r="L302" s="47" t="s">
        <v>1247</v>
      </c>
      <c r="M302" s="38"/>
      <c r="N302" s="38"/>
      <c r="O302" s="50">
        <v>23213.58</v>
      </c>
      <c r="P302" s="50">
        <v>23665.54</v>
      </c>
      <c r="Q302" s="50">
        <v>21925.5</v>
      </c>
      <c r="R302" s="50">
        <v>21394.93</v>
      </c>
      <c r="S302" s="50">
        <v>23548.34</v>
      </c>
      <c r="T302" s="50">
        <v>24240.84</v>
      </c>
      <c r="U302" s="50">
        <v>30043.600000000002</v>
      </c>
      <c r="V302" s="51">
        <v>30917.440000000002</v>
      </c>
      <c r="W302" s="51">
        <v>30797.25</v>
      </c>
      <c r="X302" s="51">
        <v>29676.620000000003</v>
      </c>
      <c r="Y302" s="51">
        <v>24784.620000000003</v>
      </c>
      <c r="Z302" s="51">
        <v>21758.31</v>
      </c>
      <c r="AA302" s="51">
        <v>21317.61</v>
      </c>
      <c r="AB302" s="51">
        <v>21357.200000000001</v>
      </c>
      <c r="AC302" s="51">
        <v>18620.240000000002</v>
      </c>
      <c r="AD302" s="51">
        <v>20503.27</v>
      </c>
      <c r="AE302" s="51">
        <v>22385.9</v>
      </c>
      <c r="AF302" s="51">
        <v>23308.390000000003</v>
      </c>
      <c r="AG302" s="51">
        <v>29026.49</v>
      </c>
      <c r="AH302" s="51">
        <v>29705.93</v>
      </c>
      <c r="AI302" s="51">
        <v>29621.030000000002</v>
      </c>
      <c r="AJ302" s="51">
        <v>32241.870000000003</v>
      </c>
      <c r="AK302" s="51">
        <v>25955.56</v>
      </c>
      <c r="AL302" s="51">
        <v>22425.140000000003</v>
      </c>
      <c r="AM302" s="51">
        <v>21187.63</v>
      </c>
      <c r="AN302" s="51">
        <v>20640.900000000001</v>
      </c>
      <c r="AO302" s="51">
        <v>24377.16</v>
      </c>
      <c r="AP302" s="135">
        <v>25049.9</v>
      </c>
      <c r="AQ302" s="51">
        <v>26384.480000000003</v>
      </c>
      <c r="AR302" s="51">
        <v>26967.06</v>
      </c>
      <c r="AS302" s="51">
        <v>31346.670000000002</v>
      </c>
      <c r="AT302" s="51">
        <v>30740.620000000003</v>
      </c>
      <c r="AU302" s="51">
        <v>31294.45</v>
      </c>
      <c r="AV302" s="51">
        <v>29862.11</v>
      </c>
      <c r="AW302" s="51">
        <v>23904.030000000002</v>
      </c>
      <c r="AX302" s="51">
        <v>21601.760000000002</v>
      </c>
      <c r="AY302" s="51">
        <v>20763.940000000002</v>
      </c>
      <c r="AZ302" s="51">
        <v>22554.58</v>
      </c>
      <c r="BA302" s="51">
        <v>22078.320000000003</v>
      </c>
      <c r="BB302" s="51">
        <v>23132.95</v>
      </c>
      <c r="BC302" s="51">
        <v>23674.390000000003</v>
      </c>
      <c r="BD302" s="51">
        <v>24440.480000000003</v>
      </c>
      <c r="BE302" s="51">
        <v>30661.600000000002</v>
      </c>
      <c r="BF302" s="51">
        <v>26708.120000000003</v>
      </c>
      <c r="BG302" s="51">
        <v>31448.22</v>
      </c>
      <c r="BH302" s="51">
        <v>26071.550000000003</v>
      </c>
      <c r="BI302" s="51">
        <v>20529.18</v>
      </c>
      <c r="BJ302" s="51">
        <v>12074.44</v>
      </c>
      <c r="BK302" s="51">
        <v>29727.210000000003</v>
      </c>
      <c r="BL302" s="51">
        <v>20164.2</v>
      </c>
      <c r="BM302" s="51"/>
      <c r="BN302" s="9"/>
      <c r="BO302" s="62">
        <v>18620.240000000002</v>
      </c>
      <c r="BP302" s="62">
        <v>30917.440000000002</v>
      </c>
      <c r="BQ302" s="62">
        <f t="shared" si="12"/>
        <v>24768.840000000004</v>
      </c>
      <c r="BR302" s="64" t="str">
        <f t="shared" si="13"/>
        <v>YES</v>
      </c>
      <c r="BS302" s="9" t="e">
        <f t="shared" si="14"/>
        <v>#N/A</v>
      </c>
    </row>
    <row r="303" spans="1:71" x14ac:dyDescent="0.25">
      <c r="A303">
        <v>299</v>
      </c>
      <c r="B303" s="52" t="s">
        <v>1246</v>
      </c>
      <c r="C303" s="48" t="s">
        <v>1246</v>
      </c>
      <c r="D303" s="80">
        <v>5546.7699999999995</v>
      </c>
      <c r="E303" s="98" t="s">
        <v>4988</v>
      </c>
      <c r="F303" s="84" t="s">
        <v>1239</v>
      </c>
      <c r="G303" s="84">
        <v>106813882</v>
      </c>
      <c r="H303" s="87">
        <v>4355888</v>
      </c>
      <c r="I303" s="196">
        <v>6210797</v>
      </c>
      <c r="J303" s="87">
        <v>6210797</v>
      </c>
      <c r="K303" s="47" t="s">
        <v>1238</v>
      </c>
      <c r="L303" s="47" t="s">
        <v>1245</v>
      </c>
      <c r="M303" s="38"/>
      <c r="N303" s="38"/>
      <c r="O303" s="50">
        <v>2767.52</v>
      </c>
      <c r="P303" s="50">
        <v>2670.9</v>
      </c>
      <c r="Q303" s="50">
        <v>2286.0500000000002</v>
      </c>
      <c r="R303" s="50">
        <v>2347.46</v>
      </c>
      <c r="S303" s="50">
        <v>2968.17</v>
      </c>
      <c r="T303" s="50">
        <v>3004.03</v>
      </c>
      <c r="U303" s="50">
        <v>3280.2</v>
      </c>
      <c r="V303" s="51">
        <v>3421.6099999999997</v>
      </c>
      <c r="W303" s="51">
        <v>3161.6</v>
      </c>
      <c r="X303" s="51">
        <v>2949.54</v>
      </c>
      <c r="Y303" s="51">
        <v>2645.25</v>
      </c>
      <c r="Z303" s="51">
        <v>2563.54</v>
      </c>
      <c r="AA303" s="51">
        <v>2601.39</v>
      </c>
      <c r="AB303" s="51">
        <v>2542.75</v>
      </c>
      <c r="AC303" s="51">
        <v>2345.2199999999998</v>
      </c>
      <c r="AD303" s="51">
        <v>2023.67</v>
      </c>
      <c r="AE303" s="51">
        <v>2152.0699999999997</v>
      </c>
      <c r="AF303" s="51">
        <v>5546.7699999999995</v>
      </c>
      <c r="AG303" s="51">
        <v>6658.97</v>
      </c>
      <c r="AH303" s="51">
        <v>7807.46</v>
      </c>
      <c r="AI303" s="51">
        <v>7689.5599999999995</v>
      </c>
      <c r="AJ303" s="51">
        <v>8466.31</v>
      </c>
      <c r="AK303" s="51">
        <v>6339.57</v>
      </c>
      <c r="AL303" s="51">
        <v>5243.8899999999994</v>
      </c>
      <c r="AM303" s="51">
        <v>4751.4699999999993</v>
      </c>
      <c r="AN303" s="51">
        <v>4277.9699999999993</v>
      </c>
      <c r="AO303" s="51">
        <v>4596.4699999999993</v>
      </c>
      <c r="AP303" s="135">
        <v>5157.74</v>
      </c>
      <c r="AQ303" s="51">
        <v>5354.11</v>
      </c>
      <c r="AR303" s="51">
        <v>4811.32</v>
      </c>
      <c r="AS303" s="51">
        <v>6760.5</v>
      </c>
      <c r="AT303" s="51">
        <v>6730.19</v>
      </c>
      <c r="AU303" s="51">
        <v>5554.73</v>
      </c>
      <c r="AV303" s="51">
        <v>4722.4299999999994</v>
      </c>
      <c r="AW303" s="51">
        <v>4416.9399999999996</v>
      </c>
      <c r="AX303" s="51">
        <v>4638.33</v>
      </c>
      <c r="AY303" s="51">
        <v>3812.5899999999997</v>
      </c>
      <c r="AZ303" s="51">
        <v>4295.8099999999995</v>
      </c>
      <c r="BA303" s="51">
        <v>4213.7199999999993</v>
      </c>
      <c r="BB303" s="51">
        <v>4767.57</v>
      </c>
      <c r="BC303" s="51">
        <v>4906.3899999999994</v>
      </c>
      <c r="BD303" s="51">
        <v>5225.5999999999995</v>
      </c>
      <c r="BE303" s="51">
        <v>7160.46</v>
      </c>
      <c r="BF303" s="51">
        <v>6234.41</v>
      </c>
      <c r="BG303" s="51">
        <v>6574.05</v>
      </c>
      <c r="BH303" s="51">
        <v>6152.2699999999995</v>
      </c>
      <c r="BI303" s="51">
        <v>4985.59</v>
      </c>
      <c r="BJ303" s="51">
        <v>4556.4299999999994</v>
      </c>
      <c r="BK303" s="51">
        <v>3748.52</v>
      </c>
      <c r="BL303" s="51">
        <v>4184.6899999999996</v>
      </c>
      <c r="BM303" s="51"/>
      <c r="BN303" s="9"/>
      <c r="BO303" s="62">
        <v>2023.67</v>
      </c>
      <c r="BP303" s="62">
        <v>5546.7699999999995</v>
      </c>
      <c r="BQ303" s="62">
        <f t="shared" si="12"/>
        <v>3785.22</v>
      </c>
      <c r="BR303" s="64" t="str">
        <f t="shared" si="13"/>
        <v>YES</v>
      </c>
      <c r="BS303" s="9" t="e">
        <f t="shared" si="14"/>
        <v>#N/A</v>
      </c>
    </row>
    <row r="304" spans="1:71" x14ac:dyDescent="0.25">
      <c r="A304">
        <v>300</v>
      </c>
      <c r="B304" s="52" t="s">
        <v>1244</v>
      </c>
      <c r="C304" s="48" t="s">
        <v>1244</v>
      </c>
      <c r="D304" s="80">
        <v>8548.51</v>
      </c>
      <c r="E304" s="98" t="s">
        <v>4988</v>
      </c>
      <c r="F304" s="84" t="s">
        <v>1239</v>
      </c>
      <c r="G304" s="84">
        <v>106813882</v>
      </c>
      <c r="H304" s="87">
        <v>4028295</v>
      </c>
      <c r="I304" s="196">
        <v>6207422</v>
      </c>
      <c r="J304" s="87">
        <v>6207422</v>
      </c>
      <c r="K304" s="47" t="s">
        <v>1238</v>
      </c>
      <c r="L304" s="47" t="s">
        <v>1243</v>
      </c>
      <c r="M304" s="38"/>
      <c r="N304" s="38"/>
      <c r="O304" s="50">
        <v>5329.2</v>
      </c>
      <c r="P304" s="50">
        <v>5271.29</v>
      </c>
      <c r="Q304" s="50">
        <v>5853.1</v>
      </c>
      <c r="R304" s="50">
        <v>6725.5</v>
      </c>
      <c r="S304" s="50">
        <v>8707.35</v>
      </c>
      <c r="T304" s="50">
        <v>8778.2900000000009</v>
      </c>
      <c r="U304" s="50">
        <v>10976.039999999999</v>
      </c>
      <c r="V304" s="51">
        <v>11568.82</v>
      </c>
      <c r="W304" s="51">
        <v>11359.32</v>
      </c>
      <c r="X304" s="51">
        <v>11174.46</v>
      </c>
      <c r="Y304" s="51">
        <v>8546.85</v>
      </c>
      <c r="Z304" s="51">
        <v>7608.15</v>
      </c>
      <c r="AA304" s="51">
        <v>7095.8499999999995</v>
      </c>
      <c r="AB304" s="51">
        <v>6480.36</v>
      </c>
      <c r="AC304" s="51">
        <v>6933.82</v>
      </c>
      <c r="AD304" s="51">
        <v>7423.46</v>
      </c>
      <c r="AE304" s="51">
        <v>7623.75</v>
      </c>
      <c r="AF304" s="51">
        <v>8548.51</v>
      </c>
      <c r="AG304" s="51">
        <v>11063.51</v>
      </c>
      <c r="AH304" s="51">
        <v>10864.24</v>
      </c>
      <c r="AI304" s="51">
        <v>11036.16</v>
      </c>
      <c r="AJ304" s="51">
        <v>11375.8</v>
      </c>
      <c r="AK304" s="51">
        <v>9225.5499999999993</v>
      </c>
      <c r="AL304" s="51">
        <v>7991.83</v>
      </c>
      <c r="AM304" s="51">
        <v>7618.12</v>
      </c>
      <c r="AN304" s="51">
        <v>6889.55</v>
      </c>
      <c r="AO304" s="51">
        <v>7939.5</v>
      </c>
      <c r="AP304" s="135">
        <v>8762.2199999999993</v>
      </c>
      <c r="AQ304" s="51">
        <v>9208.4</v>
      </c>
      <c r="AR304" s="51">
        <v>9060.08</v>
      </c>
      <c r="AS304" s="51">
        <v>11814.72</v>
      </c>
      <c r="AT304" s="51">
        <v>11556.82</v>
      </c>
      <c r="AU304" s="51">
        <v>11384.43</v>
      </c>
      <c r="AV304" s="51">
        <v>11225.64</v>
      </c>
      <c r="AW304" s="51">
        <v>9504.1299999999992</v>
      </c>
      <c r="AX304" s="51">
        <v>8375.75</v>
      </c>
      <c r="AY304" s="51">
        <v>7509.15</v>
      </c>
      <c r="AZ304" s="51">
        <v>7064.71</v>
      </c>
      <c r="BA304" s="51">
        <v>7070.19</v>
      </c>
      <c r="BB304" s="51">
        <v>7973.7</v>
      </c>
      <c r="BC304" s="51">
        <v>8396.42</v>
      </c>
      <c r="BD304" s="51">
        <v>9046.49</v>
      </c>
      <c r="BE304" s="51">
        <v>11696.039999999999</v>
      </c>
      <c r="BF304" s="51">
        <v>10024.969999999999</v>
      </c>
      <c r="BG304" s="51">
        <v>10754.869999999999</v>
      </c>
      <c r="BH304" s="51">
        <v>10378.209999999999</v>
      </c>
      <c r="BI304" s="51">
        <v>8655.93</v>
      </c>
      <c r="BJ304" s="51">
        <v>8062.32</v>
      </c>
      <c r="BK304" s="51">
        <v>6447.71</v>
      </c>
      <c r="BL304" s="51">
        <v>6968.2199999999993</v>
      </c>
      <c r="BM304" s="51"/>
      <c r="BN304" s="9"/>
      <c r="BO304" s="62">
        <v>4974.4299999999994</v>
      </c>
      <c r="BP304" s="62">
        <v>11568.82</v>
      </c>
      <c r="BQ304" s="62">
        <f t="shared" si="12"/>
        <v>8271.625</v>
      </c>
      <c r="BR304" s="64" t="str">
        <f t="shared" si="13"/>
        <v>YES</v>
      </c>
      <c r="BS304" s="9" t="e">
        <f t="shared" si="14"/>
        <v>#N/A</v>
      </c>
    </row>
    <row r="305" spans="1:71" x14ac:dyDescent="0.25">
      <c r="A305">
        <v>301</v>
      </c>
      <c r="B305" s="52" t="s">
        <v>1242</v>
      </c>
      <c r="C305" s="48" t="s">
        <v>1242</v>
      </c>
      <c r="D305" s="80">
        <v>2957.49</v>
      </c>
      <c r="E305" s="98" t="s">
        <v>2186</v>
      </c>
      <c r="F305" s="84" t="s">
        <v>1239</v>
      </c>
      <c r="G305" s="84">
        <v>106813882</v>
      </c>
      <c r="H305" s="87">
        <v>4375573</v>
      </c>
      <c r="I305" s="196">
        <v>4375573</v>
      </c>
      <c r="J305" s="87">
        <v>6463145</v>
      </c>
      <c r="K305" s="47" t="s">
        <v>1238</v>
      </c>
      <c r="L305" s="47" t="s">
        <v>1241</v>
      </c>
      <c r="M305" s="38"/>
      <c r="N305" s="38"/>
      <c r="O305" s="50">
        <v>2559.7800000000002</v>
      </c>
      <c r="P305" s="50">
        <v>2400.09</v>
      </c>
      <c r="Q305" s="50">
        <v>2298.62</v>
      </c>
      <c r="R305" s="50">
        <v>2541.79</v>
      </c>
      <c r="S305" s="50">
        <v>3154.7</v>
      </c>
      <c r="T305" s="50">
        <v>2970.45</v>
      </c>
      <c r="U305" s="50">
        <v>4087.88</v>
      </c>
      <c r="V305" s="51">
        <v>3735.06</v>
      </c>
      <c r="W305" s="51">
        <v>4140.41</v>
      </c>
      <c r="X305" s="51">
        <v>3477.45</v>
      </c>
      <c r="Y305" s="51">
        <v>2892.1</v>
      </c>
      <c r="Z305" s="51">
        <v>2426.15</v>
      </c>
      <c r="AA305" s="51">
        <v>2695.32</v>
      </c>
      <c r="AB305" s="51">
        <v>2178.61</v>
      </c>
      <c r="AC305" s="51">
        <v>2473.09</v>
      </c>
      <c r="AD305" s="51">
        <v>2717.35</v>
      </c>
      <c r="AE305" s="51">
        <v>2767.6099999999997</v>
      </c>
      <c r="AF305" s="51">
        <v>2957.49</v>
      </c>
      <c r="AG305" s="51">
        <v>3771.07</v>
      </c>
      <c r="AH305" s="51">
        <v>3703.16</v>
      </c>
      <c r="AI305" s="51">
        <v>3879.2599999999998</v>
      </c>
      <c r="AJ305" s="51">
        <v>3749.39</v>
      </c>
      <c r="AK305" s="51">
        <v>2841.8999999999996</v>
      </c>
      <c r="AL305" s="51">
        <v>2707.0699999999997</v>
      </c>
      <c r="AM305" s="51">
        <v>2279.04</v>
      </c>
      <c r="AN305" s="51">
        <v>2466.33</v>
      </c>
      <c r="AO305" s="51">
        <v>2611.8599999999997</v>
      </c>
      <c r="AP305" s="135">
        <v>2551</v>
      </c>
      <c r="AQ305" s="51">
        <v>2740.8599999999997</v>
      </c>
      <c r="AR305" s="51">
        <v>2987.97</v>
      </c>
      <c r="AS305" s="51">
        <v>4011.1099999999997</v>
      </c>
      <c r="AT305" s="51">
        <v>3897.3199999999997</v>
      </c>
      <c r="AU305" s="51">
        <v>3837.2</v>
      </c>
      <c r="AV305" s="51">
        <v>3472.87</v>
      </c>
      <c r="AW305" s="51">
        <v>2720</v>
      </c>
      <c r="AX305" s="51">
        <v>2577.8599999999997</v>
      </c>
      <c r="AY305" s="51">
        <v>1996.6200000000001</v>
      </c>
      <c r="AZ305" s="51">
        <v>2323.3599999999997</v>
      </c>
      <c r="BA305" s="51">
        <v>2415.4799999999996</v>
      </c>
      <c r="BB305" s="51">
        <v>2773.7599999999998</v>
      </c>
      <c r="BC305" s="51">
        <v>2856.12</v>
      </c>
      <c r="BD305" s="51">
        <v>3537.7099999999996</v>
      </c>
      <c r="BE305" s="51">
        <v>4243.1499999999996</v>
      </c>
      <c r="BF305" s="51">
        <v>4067.0899999999997</v>
      </c>
      <c r="BG305" s="51">
        <v>4059.49</v>
      </c>
      <c r="BH305" s="51">
        <v>3563.6299999999997</v>
      </c>
      <c r="BI305" s="51">
        <v>2729.89</v>
      </c>
      <c r="BJ305" s="51">
        <v>2643.7</v>
      </c>
      <c r="BK305" s="51">
        <v>2092.66</v>
      </c>
      <c r="BL305" s="51">
        <v>2377.8599999999997</v>
      </c>
      <c r="BM305" s="51"/>
      <c r="BN305" s="9"/>
      <c r="BO305" s="62">
        <v>2178.61</v>
      </c>
      <c r="BP305" s="62">
        <v>5485.13</v>
      </c>
      <c r="BQ305" s="62">
        <f t="shared" si="12"/>
        <v>3831.87</v>
      </c>
      <c r="BR305" s="64" t="str">
        <f t="shared" si="13"/>
        <v>NO</v>
      </c>
      <c r="BS305" s="9" t="e">
        <f t="shared" si="14"/>
        <v>#N/A</v>
      </c>
    </row>
    <row r="306" spans="1:71" x14ac:dyDescent="0.25">
      <c r="A306">
        <v>302</v>
      </c>
      <c r="B306" s="52" t="s">
        <v>1240</v>
      </c>
      <c r="C306" s="48" t="s">
        <v>1240</v>
      </c>
      <c r="D306" s="80">
        <v>352.84000000000003</v>
      </c>
      <c r="E306" s="98" t="s">
        <v>4988</v>
      </c>
      <c r="F306" s="84" t="s">
        <v>1239</v>
      </c>
      <c r="G306" s="84">
        <v>106813882</v>
      </c>
      <c r="H306" s="87">
        <v>4336863</v>
      </c>
      <c r="I306" s="196">
        <v>6208647</v>
      </c>
      <c r="J306" s="87">
        <v>6208647</v>
      </c>
      <c r="K306" s="47" t="s">
        <v>1238</v>
      </c>
      <c r="L306" s="47" t="s">
        <v>826</v>
      </c>
      <c r="M306" s="38"/>
      <c r="N306" s="38"/>
      <c r="O306" s="50">
        <v>137.99</v>
      </c>
      <c r="P306" s="50">
        <v>183.05</v>
      </c>
      <c r="Q306" s="50">
        <v>168.11</v>
      </c>
      <c r="R306" s="50">
        <v>219.52</v>
      </c>
      <c r="S306" s="50">
        <v>401.77</v>
      </c>
      <c r="T306" s="50">
        <v>374.34</v>
      </c>
      <c r="U306" s="50">
        <v>541.04</v>
      </c>
      <c r="V306" s="51">
        <v>579.63</v>
      </c>
      <c r="W306" s="51">
        <v>619.56000000000006</v>
      </c>
      <c r="X306" s="51">
        <v>546.04999999999995</v>
      </c>
      <c r="Y306" s="51">
        <v>421.99</v>
      </c>
      <c r="Z306" s="51">
        <v>297.44</v>
      </c>
      <c r="AA306" s="51">
        <v>180.43</v>
      </c>
      <c r="AB306" s="51">
        <v>192.88</v>
      </c>
      <c r="AC306" s="51">
        <v>184.47</v>
      </c>
      <c r="AD306" s="51">
        <v>261.91000000000003</v>
      </c>
      <c r="AE306" s="51">
        <v>303.33</v>
      </c>
      <c r="AF306" s="51">
        <v>352.84000000000003</v>
      </c>
      <c r="AG306" s="51">
        <v>503.53</v>
      </c>
      <c r="AH306" s="51">
        <v>576.16</v>
      </c>
      <c r="AI306" s="51">
        <v>564.04</v>
      </c>
      <c r="AJ306" s="51">
        <v>575.11</v>
      </c>
      <c r="AK306" s="51">
        <v>398</v>
      </c>
      <c r="AL306" s="51">
        <v>266.53000000000003</v>
      </c>
      <c r="AM306" s="51">
        <v>195.31</v>
      </c>
      <c r="AN306" s="51">
        <v>183.15</v>
      </c>
      <c r="AO306" s="51">
        <v>210.61</v>
      </c>
      <c r="AP306" s="135">
        <v>247.74</v>
      </c>
      <c r="AQ306" s="51">
        <v>355.26</v>
      </c>
      <c r="AR306" s="51">
        <v>373.93</v>
      </c>
      <c r="AS306" s="51">
        <v>525.16</v>
      </c>
      <c r="AT306" s="51">
        <v>558.61</v>
      </c>
      <c r="AU306" s="51">
        <v>586.93000000000006</v>
      </c>
      <c r="AV306" s="51">
        <v>534.97</v>
      </c>
      <c r="AW306" s="51">
        <v>382.54</v>
      </c>
      <c r="AX306" s="51">
        <v>268.77</v>
      </c>
      <c r="AY306" s="51">
        <v>190.8</v>
      </c>
      <c r="AZ306" s="51">
        <v>205.99</v>
      </c>
      <c r="BA306" s="51">
        <v>202.97</v>
      </c>
      <c r="BB306" s="51">
        <v>250.22</v>
      </c>
      <c r="BC306" s="51">
        <v>301.33</v>
      </c>
      <c r="BD306" s="51">
        <v>362.51</v>
      </c>
      <c r="BE306" s="51">
        <v>599.33000000000004</v>
      </c>
      <c r="BF306" s="51">
        <v>567.46</v>
      </c>
      <c r="BG306" s="51">
        <v>583.85</v>
      </c>
      <c r="BH306" s="51">
        <v>460.85</v>
      </c>
      <c r="BI306" s="51">
        <v>372.04</v>
      </c>
      <c r="BJ306" s="51">
        <v>194.94</v>
      </c>
      <c r="BK306" s="51">
        <v>139.96</v>
      </c>
      <c r="BL306" s="51">
        <v>172.57000000000002</v>
      </c>
      <c r="BM306" s="51"/>
      <c r="BN306" s="9"/>
      <c r="BO306" s="62">
        <v>141.23000000000002</v>
      </c>
      <c r="BP306" s="62">
        <v>619.56000000000006</v>
      </c>
      <c r="BQ306" s="62">
        <f t="shared" si="12"/>
        <v>380.39500000000004</v>
      </c>
      <c r="BR306" s="64" t="str">
        <f t="shared" si="13"/>
        <v>NO</v>
      </c>
      <c r="BS306" s="9" t="e">
        <f t="shared" si="14"/>
        <v>#N/A</v>
      </c>
    </row>
    <row r="307" spans="1:71" x14ac:dyDescent="0.25">
      <c r="A307">
        <v>303</v>
      </c>
      <c r="B307" s="52" t="s">
        <v>1233</v>
      </c>
      <c r="C307" s="48" t="s">
        <v>1233</v>
      </c>
      <c r="D307" s="80">
        <v>1919.92</v>
      </c>
      <c r="E307" s="98"/>
      <c r="F307" s="84" t="s">
        <v>1188</v>
      </c>
      <c r="G307" s="84">
        <v>106813883</v>
      </c>
      <c r="H307" s="87">
        <v>4273315</v>
      </c>
      <c r="I307" s="196">
        <v>6207331</v>
      </c>
      <c r="J307" s="87">
        <v>6207331</v>
      </c>
      <c r="K307" s="47" t="s">
        <v>43</v>
      </c>
      <c r="L307" s="47" t="s">
        <v>1232</v>
      </c>
      <c r="M307" s="38"/>
      <c r="N307" s="38"/>
      <c r="O307" s="50">
        <v>2805.34</v>
      </c>
      <c r="P307" s="50">
        <v>4576.1499999999996</v>
      </c>
      <c r="Q307" s="50">
        <v>2857.7</v>
      </c>
      <c r="R307" s="50">
        <v>3689.81</v>
      </c>
      <c r="S307" s="50">
        <v>1994.08</v>
      </c>
      <c r="T307" s="50">
        <v>2218.7399999999998</v>
      </c>
      <c r="U307" s="50">
        <v>3033.62</v>
      </c>
      <c r="V307" s="51">
        <v>3738.81</v>
      </c>
      <c r="W307" s="51">
        <v>3817.75</v>
      </c>
      <c r="X307" s="51">
        <v>3509.2299999999996</v>
      </c>
      <c r="Y307" s="51">
        <v>2326.2999999999997</v>
      </c>
      <c r="Z307" s="51">
        <v>1681.25</v>
      </c>
      <c r="AA307" s="51">
        <v>2781.74</v>
      </c>
      <c r="AB307" s="51">
        <v>3697.0699999999997</v>
      </c>
      <c r="AC307" s="51">
        <v>2836.22</v>
      </c>
      <c r="AD307" s="51">
        <v>1709.73</v>
      </c>
      <c r="AE307" s="51">
        <v>1894.1</v>
      </c>
      <c r="AF307" s="51">
        <v>1919.92</v>
      </c>
      <c r="AG307" s="51">
        <v>3106.95</v>
      </c>
      <c r="AH307" s="51">
        <v>3783.62</v>
      </c>
      <c r="AI307" s="51">
        <v>3685.1</v>
      </c>
      <c r="AJ307" s="51">
        <v>3356.85</v>
      </c>
      <c r="AK307" s="51">
        <v>2495.4899999999998</v>
      </c>
      <c r="AL307" s="51">
        <v>2043.04</v>
      </c>
      <c r="AM307" s="51">
        <v>2999.2599999999998</v>
      </c>
      <c r="AN307" s="51">
        <v>2622.2799999999997</v>
      </c>
      <c r="AO307" s="51">
        <v>2171.7099999999996</v>
      </c>
      <c r="AP307" s="135">
        <v>2004.05</v>
      </c>
      <c r="AQ307" s="51">
        <v>2377.1699999999996</v>
      </c>
      <c r="AR307" s="51">
        <v>2701.8999999999996</v>
      </c>
      <c r="AS307" s="51">
        <v>3970.3199999999997</v>
      </c>
      <c r="AT307" s="51">
        <v>4371.28</v>
      </c>
      <c r="AU307" s="51">
        <v>4441.6399999999994</v>
      </c>
      <c r="AV307" s="51">
        <v>3829.8999999999996</v>
      </c>
      <c r="AW307" s="51">
        <v>2670.3799999999997</v>
      </c>
      <c r="AX307" s="51">
        <v>2051.62</v>
      </c>
      <c r="AY307" s="51">
        <v>2546.9599999999996</v>
      </c>
      <c r="AZ307" s="51">
        <v>4232.3899999999994</v>
      </c>
      <c r="BA307" s="51">
        <v>2750.87</v>
      </c>
      <c r="BB307" s="51">
        <v>1730.3700000000001</v>
      </c>
      <c r="BC307" s="51">
        <v>1859.99</v>
      </c>
      <c r="BD307" s="51">
        <v>2349.54</v>
      </c>
      <c r="BE307" s="51">
        <v>4451.3999999999996</v>
      </c>
      <c r="BF307" s="51">
        <v>4001.9799999999996</v>
      </c>
      <c r="BG307" s="51">
        <v>4320.01</v>
      </c>
      <c r="BH307" s="51">
        <v>3699.8599999999997</v>
      </c>
      <c r="BI307" s="51">
        <v>2594.85</v>
      </c>
      <c r="BJ307" s="51">
        <v>2736.5699999999997</v>
      </c>
      <c r="BK307" s="51">
        <v>3100.8199999999997</v>
      </c>
      <c r="BL307" s="51">
        <v>3652.9399999999996</v>
      </c>
      <c r="BM307" s="51"/>
      <c r="BN307" s="9"/>
      <c r="BO307" s="62">
        <v>1681.25</v>
      </c>
      <c r="BP307" s="62">
        <v>4579.3899999999994</v>
      </c>
      <c r="BQ307" s="62">
        <f t="shared" si="12"/>
        <v>3130.3199999999997</v>
      </c>
      <c r="BR307" s="64" t="str">
        <f t="shared" si="13"/>
        <v>YES</v>
      </c>
      <c r="BS307" s="9" t="e">
        <f t="shared" si="14"/>
        <v>#N/A</v>
      </c>
    </row>
    <row r="308" spans="1:71" x14ac:dyDescent="0.25">
      <c r="A308">
        <v>304</v>
      </c>
      <c r="B308" s="52" t="s">
        <v>1217</v>
      </c>
      <c r="C308" s="48" t="s">
        <v>1217</v>
      </c>
      <c r="D308" s="80">
        <v>647.85</v>
      </c>
      <c r="E308" s="98"/>
      <c r="F308" s="84" t="s">
        <v>1188</v>
      </c>
      <c r="G308" s="84">
        <v>106813883</v>
      </c>
      <c r="H308" s="87">
        <v>4008650</v>
      </c>
      <c r="I308" s="196">
        <v>6208657</v>
      </c>
      <c r="J308" s="87">
        <v>6208657</v>
      </c>
      <c r="K308" s="47" t="s">
        <v>43</v>
      </c>
      <c r="L308" s="47" t="s">
        <v>1216</v>
      </c>
      <c r="M308" s="38"/>
      <c r="N308" s="38"/>
      <c r="O308" s="50">
        <v>413.68</v>
      </c>
      <c r="P308" s="50">
        <v>470.78</v>
      </c>
      <c r="Q308" s="50">
        <v>406.2</v>
      </c>
      <c r="R308" s="50">
        <v>434.73</v>
      </c>
      <c r="S308" s="50">
        <v>543.98</v>
      </c>
      <c r="T308" s="50">
        <v>547.25</v>
      </c>
      <c r="U308" s="50">
        <v>666.34</v>
      </c>
      <c r="V308" s="51">
        <v>708.61</v>
      </c>
      <c r="W308" s="51">
        <v>715.81000000000006</v>
      </c>
      <c r="X308" s="51">
        <v>730.68000000000006</v>
      </c>
      <c r="Y308" s="51">
        <v>671.81000000000006</v>
      </c>
      <c r="Z308" s="51">
        <v>543.22</v>
      </c>
      <c r="AA308" s="51">
        <v>473.42</v>
      </c>
      <c r="AB308" s="51">
        <v>478.48</v>
      </c>
      <c r="AC308" s="51">
        <v>446.74</v>
      </c>
      <c r="AD308" s="51">
        <v>517</v>
      </c>
      <c r="AE308" s="51">
        <v>562.66999999999996</v>
      </c>
      <c r="AF308" s="51">
        <v>647.85</v>
      </c>
      <c r="AG308" s="51">
        <v>863.6</v>
      </c>
      <c r="AH308" s="51">
        <v>857.43</v>
      </c>
      <c r="AI308" s="51">
        <v>723.71</v>
      </c>
      <c r="AJ308" s="51">
        <v>764.57</v>
      </c>
      <c r="AK308" s="51">
        <v>606.89</v>
      </c>
      <c r="AL308" s="51">
        <v>549.03</v>
      </c>
      <c r="AM308" s="51">
        <v>511.2</v>
      </c>
      <c r="AN308" s="51">
        <v>522.35</v>
      </c>
      <c r="AO308" s="51">
        <v>504.57</v>
      </c>
      <c r="AP308" s="135">
        <v>535.47</v>
      </c>
      <c r="AQ308" s="51">
        <v>590.20000000000005</v>
      </c>
      <c r="AR308" s="51">
        <v>592.11</v>
      </c>
      <c r="AS308" s="51">
        <v>817.63</v>
      </c>
      <c r="AT308" s="51">
        <v>793.84</v>
      </c>
      <c r="AU308" s="51">
        <v>803.73</v>
      </c>
      <c r="AV308" s="51">
        <v>770.56000000000006</v>
      </c>
      <c r="AW308" s="51">
        <v>611.18000000000006</v>
      </c>
      <c r="AX308" s="51">
        <v>522.44000000000005</v>
      </c>
      <c r="AY308" s="51">
        <v>457.27</v>
      </c>
      <c r="AZ308" s="51">
        <v>479.99</v>
      </c>
      <c r="BA308" s="51">
        <v>495.83</v>
      </c>
      <c r="BB308" s="51">
        <v>544.41999999999996</v>
      </c>
      <c r="BC308" s="51">
        <v>545.72</v>
      </c>
      <c r="BD308" s="51">
        <v>591.24</v>
      </c>
      <c r="BE308" s="51">
        <v>859.29</v>
      </c>
      <c r="BF308" s="51">
        <v>762.42</v>
      </c>
      <c r="BG308" s="51">
        <v>760.83</v>
      </c>
      <c r="BH308" s="51">
        <v>663.47</v>
      </c>
      <c r="BI308" s="51">
        <v>522.84</v>
      </c>
      <c r="BJ308" s="51">
        <v>453.07</v>
      </c>
      <c r="BK308" s="51">
        <v>391.16</v>
      </c>
      <c r="BL308" s="51">
        <v>459.84000000000003</v>
      </c>
      <c r="BM308" s="51"/>
      <c r="BN308" s="9"/>
      <c r="BO308" s="62">
        <v>409.44</v>
      </c>
      <c r="BP308" s="62">
        <v>730.68000000000006</v>
      </c>
      <c r="BQ308" s="62">
        <f t="shared" si="12"/>
        <v>570.06000000000006</v>
      </c>
      <c r="BR308" s="64" t="str">
        <f t="shared" si="13"/>
        <v>NO</v>
      </c>
      <c r="BS308" s="9" t="e">
        <f t="shared" si="14"/>
        <v>#N/A</v>
      </c>
    </row>
    <row r="309" spans="1:71" x14ac:dyDescent="0.25">
      <c r="A309">
        <v>305</v>
      </c>
      <c r="B309" s="52" t="s">
        <v>1205</v>
      </c>
      <c r="C309" s="48" t="s">
        <v>1205</v>
      </c>
      <c r="D309" s="80">
        <v>105.86999999999999</v>
      </c>
      <c r="E309" s="98"/>
      <c r="F309" s="84" t="s">
        <v>1188</v>
      </c>
      <c r="G309" s="84">
        <v>106813883</v>
      </c>
      <c r="H309" s="87">
        <v>4072324</v>
      </c>
      <c r="I309" s="196">
        <v>6129294</v>
      </c>
      <c r="J309" s="87">
        <v>6129294</v>
      </c>
      <c r="K309" s="47" t="s">
        <v>43</v>
      </c>
      <c r="L309" s="47" t="s">
        <v>1204</v>
      </c>
      <c r="M309" s="38"/>
      <c r="N309" s="38"/>
      <c r="O309" s="50">
        <v>120.7</v>
      </c>
      <c r="P309" s="50">
        <v>194.46</v>
      </c>
      <c r="Q309" s="50">
        <v>148.81</v>
      </c>
      <c r="R309" s="50">
        <v>114.47</v>
      </c>
      <c r="S309" s="50">
        <v>121.05</v>
      </c>
      <c r="T309" s="50">
        <v>104.33</v>
      </c>
      <c r="U309" s="50">
        <v>108.11</v>
      </c>
      <c r="V309" s="51">
        <v>110.19999999999999</v>
      </c>
      <c r="W309" s="51">
        <v>105.74</v>
      </c>
      <c r="X309" s="51">
        <v>120.55</v>
      </c>
      <c r="Y309" s="51">
        <v>115.47999999999999</v>
      </c>
      <c r="Z309" s="51">
        <v>120.05999999999999</v>
      </c>
      <c r="AA309" s="51">
        <v>135.80000000000001</v>
      </c>
      <c r="AB309" s="51">
        <v>149.46</v>
      </c>
      <c r="AC309" s="51">
        <v>119.28999999999999</v>
      </c>
      <c r="AD309" s="51">
        <v>116.94</v>
      </c>
      <c r="AE309" s="51">
        <v>118.25</v>
      </c>
      <c r="AF309" s="51">
        <v>105.86999999999999</v>
      </c>
      <c r="AG309" s="51">
        <v>108.55</v>
      </c>
      <c r="AH309" s="51">
        <v>100.17</v>
      </c>
      <c r="AI309" s="51">
        <v>104.22</v>
      </c>
      <c r="AJ309" s="51">
        <v>122.08</v>
      </c>
      <c r="AK309" s="51">
        <v>106.99</v>
      </c>
      <c r="AL309" s="51">
        <v>108.19</v>
      </c>
      <c r="AM309" s="51">
        <v>126.03999999999999</v>
      </c>
      <c r="AN309" s="51">
        <v>123.36</v>
      </c>
      <c r="AO309" s="51">
        <v>114.86</v>
      </c>
      <c r="AP309" s="135">
        <v>117.05</v>
      </c>
      <c r="AQ309" s="51">
        <v>107.32</v>
      </c>
      <c r="AR309" s="51">
        <v>95.6</v>
      </c>
      <c r="AS309" s="51">
        <v>106.38</v>
      </c>
      <c r="AT309" s="51">
        <v>93.679999999999993</v>
      </c>
      <c r="AU309" s="51">
        <v>96.66</v>
      </c>
      <c r="AV309" s="51">
        <v>115.89</v>
      </c>
      <c r="AW309" s="51">
        <v>108.22999999999999</v>
      </c>
      <c r="AX309" s="51">
        <v>112.17</v>
      </c>
      <c r="AY309" s="51">
        <v>121.83</v>
      </c>
      <c r="AZ309" s="51">
        <v>134.74</v>
      </c>
      <c r="BA309" s="51">
        <v>117.36999999999999</v>
      </c>
      <c r="BB309" s="51">
        <v>100.64</v>
      </c>
      <c r="BC309" s="51">
        <v>106.08999999999999</v>
      </c>
      <c r="BD309" s="51">
        <v>99.52</v>
      </c>
      <c r="BE309" s="51">
        <v>104.3</v>
      </c>
      <c r="BF309" s="51">
        <v>88.6</v>
      </c>
      <c r="BG309" s="51">
        <v>97.13</v>
      </c>
      <c r="BH309" s="51">
        <v>101.46</v>
      </c>
      <c r="BI309" s="51">
        <v>99.399999999999991</v>
      </c>
      <c r="BJ309" s="51">
        <v>119.14999999999999</v>
      </c>
      <c r="BK309" s="51">
        <v>108.64</v>
      </c>
      <c r="BL309" s="51">
        <v>130.18</v>
      </c>
      <c r="BM309" s="51"/>
      <c r="BN309" s="9"/>
      <c r="BO309" s="62">
        <v>104.22</v>
      </c>
      <c r="BP309" s="62">
        <v>197.70000000000002</v>
      </c>
      <c r="BQ309" s="62">
        <f t="shared" si="12"/>
        <v>150.96</v>
      </c>
      <c r="BR309" s="64" t="str">
        <f t="shared" si="13"/>
        <v>YES</v>
      </c>
      <c r="BS309" s="9" t="e">
        <f t="shared" si="14"/>
        <v>#N/A</v>
      </c>
    </row>
    <row r="310" spans="1:71" x14ac:dyDescent="0.25">
      <c r="A310">
        <v>306</v>
      </c>
      <c r="B310" s="52" t="s">
        <v>1195</v>
      </c>
      <c r="C310" s="48" t="s">
        <v>1195</v>
      </c>
      <c r="D310" s="80">
        <v>32.590000000000003</v>
      </c>
      <c r="E310" s="98"/>
      <c r="F310" s="84" t="s">
        <v>1188</v>
      </c>
      <c r="G310" s="84">
        <v>106813883</v>
      </c>
      <c r="H310" s="87">
        <v>4072321</v>
      </c>
      <c r="I310" s="196">
        <v>6133107</v>
      </c>
      <c r="J310" s="87">
        <v>6133107</v>
      </c>
      <c r="K310" s="47" t="s">
        <v>43</v>
      </c>
      <c r="L310" s="47" t="s">
        <v>1194</v>
      </c>
      <c r="M310" s="38"/>
      <c r="N310" s="38"/>
      <c r="O310" s="50">
        <v>31.9</v>
      </c>
      <c r="P310" s="50">
        <v>37.479999999999997</v>
      </c>
      <c r="Q310" s="50">
        <v>30.48</v>
      </c>
      <c r="R310" s="50">
        <v>30.87</v>
      </c>
      <c r="S310" s="50">
        <v>32.119999999999997</v>
      </c>
      <c r="T310" s="50">
        <v>28.83</v>
      </c>
      <c r="U310" s="50">
        <v>31.479999999999997</v>
      </c>
      <c r="V310" s="51">
        <v>31.79</v>
      </c>
      <c r="W310" s="51">
        <v>30.939999999999998</v>
      </c>
      <c r="X310" s="51">
        <v>33.69</v>
      </c>
      <c r="Y310" s="51">
        <v>33.96</v>
      </c>
      <c r="Z310" s="51">
        <v>35.42</v>
      </c>
      <c r="AA310" s="51">
        <v>38.550000000000004</v>
      </c>
      <c r="AB310" s="51">
        <v>41.35</v>
      </c>
      <c r="AC310" s="51">
        <v>35.1</v>
      </c>
      <c r="AD310" s="51">
        <v>34.83</v>
      </c>
      <c r="AE310" s="51">
        <v>34.869999999999997</v>
      </c>
      <c r="AF310" s="51">
        <v>32.590000000000003</v>
      </c>
      <c r="AG310" s="51">
        <v>32.69</v>
      </c>
      <c r="AH310" s="51">
        <v>30.78</v>
      </c>
      <c r="AI310" s="51">
        <v>31.689999999999998</v>
      </c>
      <c r="AJ310" s="51">
        <v>29.630000000000003</v>
      </c>
      <c r="AK310" s="51">
        <v>24.560000000000002</v>
      </c>
      <c r="AL310" s="51">
        <v>24.840000000000003</v>
      </c>
      <c r="AM310" s="51">
        <v>27.17</v>
      </c>
      <c r="AN310" s="51">
        <v>26.86</v>
      </c>
      <c r="AO310" s="51">
        <v>25.799999999999997</v>
      </c>
      <c r="AP310" s="135">
        <v>26.04</v>
      </c>
      <c r="AQ310" s="51">
        <v>24.71</v>
      </c>
      <c r="AR310" s="51">
        <v>23.229999999999997</v>
      </c>
      <c r="AS310" s="51">
        <v>24.270000000000003</v>
      </c>
      <c r="AT310" s="51">
        <v>22.71</v>
      </c>
      <c r="AU310" s="51">
        <v>23.020000000000003</v>
      </c>
      <c r="AV310" s="51">
        <v>25.15</v>
      </c>
      <c r="AW310" s="51">
        <v>24.840000000000003</v>
      </c>
      <c r="AX310" s="51">
        <v>25.28</v>
      </c>
      <c r="AY310" s="51">
        <v>26.46</v>
      </c>
      <c r="AZ310" s="51">
        <v>28.35</v>
      </c>
      <c r="BA310" s="51">
        <v>26.28</v>
      </c>
      <c r="BB310" s="51">
        <v>25.799999999999997</v>
      </c>
      <c r="BC310" s="51">
        <v>24.78</v>
      </c>
      <c r="BD310" s="51">
        <v>23.65</v>
      </c>
      <c r="BE310" s="51">
        <v>24.479999999999997</v>
      </c>
      <c r="BF310" s="51">
        <v>22.72</v>
      </c>
      <c r="BG310" s="51">
        <v>24.740000000000002</v>
      </c>
      <c r="BH310" s="51">
        <v>28.630000000000003</v>
      </c>
      <c r="BI310" s="51">
        <v>29.03</v>
      </c>
      <c r="BJ310" s="51">
        <v>32.630000000000003</v>
      </c>
      <c r="BK310" s="51">
        <v>30.65</v>
      </c>
      <c r="BL310" s="51">
        <v>34.83</v>
      </c>
      <c r="BM310" s="51"/>
      <c r="BN310" s="9"/>
      <c r="BO310" s="62">
        <v>24.84</v>
      </c>
      <c r="BP310" s="62">
        <v>41.35</v>
      </c>
      <c r="BQ310" s="62">
        <f t="shared" si="12"/>
        <v>33.094999999999999</v>
      </c>
      <c r="BR310" s="64" t="str">
        <f t="shared" si="13"/>
        <v>YES</v>
      </c>
      <c r="BS310" s="9" t="e">
        <f t="shared" si="14"/>
        <v>#N/A</v>
      </c>
    </row>
    <row r="311" spans="1:71" x14ac:dyDescent="0.25">
      <c r="A311">
        <v>307</v>
      </c>
      <c r="B311" s="52" t="s">
        <v>1193</v>
      </c>
      <c r="C311" s="48" t="s">
        <v>1193</v>
      </c>
      <c r="D311" s="80">
        <v>42.660000000000004</v>
      </c>
      <c r="E311" s="98"/>
      <c r="F311" s="84" t="s">
        <v>1188</v>
      </c>
      <c r="G311" s="84">
        <v>106813883</v>
      </c>
      <c r="H311" s="87">
        <v>4072322</v>
      </c>
      <c r="I311" s="196">
        <v>6133064</v>
      </c>
      <c r="J311" s="87">
        <v>6133064</v>
      </c>
      <c r="K311" s="47" t="s">
        <v>43</v>
      </c>
      <c r="L311" s="47" t="s">
        <v>1192</v>
      </c>
      <c r="M311" s="38"/>
      <c r="N311" s="38"/>
      <c r="O311" s="50">
        <v>39.14</v>
      </c>
      <c r="P311" s="50">
        <v>45.66</v>
      </c>
      <c r="Q311" s="50">
        <v>36.74</v>
      </c>
      <c r="R311" s="50">
        <v>36.25</v>
      </c>
      <c r="S311" s="50">
        <v>37.909999999999997</v>
      </c>
      <c r="T311" s="50">
        <v>33.81</v>
      </c>
      <c r="U311" s="50">
        <v>38.440000000000005</v>
      </c>
      <c r="V311" s="51">
        <v>40.78</v>
      </c>
      <c r="W311" s="51">
        <v>39.760000000000005</v>
      </c>
      <c r="X311" s="51">
        <v>43.78</v>
      </c>
      <c r="Y311" s="51">
        <v>43.46</v>
      </c>
      <c r="Z311" s="51">
        <v>44.89</v>
      </c>
      <c r="AA311" s="51">
        <v>49.830000000000005</v>
      </c>
      <c r="AB311" s="51">
        <v>54.52</v>
      </c>
      <c r="AC311" s="51">
        <v>45.6</v>
      </c>
      <c r="AD311" s="51">
        <v>43.97</v>
      </c>
      <c r="AE311" s="51">
        <v>44.9</v>
      </c>
      <c r="AF311" s="51">
        <v>42.660000000000004</v>
      </c>
      <c r="AG311" s="51">
        <v>43.86</v>
      </c>
      <c r="AH311" s="51">
        <v>39.380000000000003</v>
      </c>
      <c r="AI311" s="51">
        <v>39.79</v>
      </c>
      <c r="AJ311" s="51">
        <v>46.800000000000004</v>
      </c>
      <c r="AK311" s="51">
        <v>44.71</v>
      </c>
      <c r="AL311" s="51">
        <v>45.18</v>
      </c>
      <c r="AM311" s="51">
        <v>50.84</v>
      </c>
      <c r="AN311" s="51">
        <v>50.190000000000005</v>
      </c>
      <c r="AO311" s="51">
        <v>48.27</v>
      </c>
      <c r="AP311" s="135">
        <v>48.79</v>
      </c>
      <c r="AQ311" s="51">
        <v>45.050000000000004</v>
      </c>
      <c r="AR311" s="51">
        <v>41.690000000000005</v>
      </c>
      <c r="AS311" s="51">
        <v>44.38</v>
      </c>
      <c r="AT311" s="51">
        <v>40.080000000000005</v>
      </c>
      <c r="AU311" s="51">
        <v>40.870000000000005</v>
      </c>
      <c r="AV311" s="51">
        <v>46.85</v>
      </c>
      <c r="AW311" s="51">
        <v>45.75</v>
      </c>
      <c r="AX311" s="51">
        <v>46.63</v>
      </c>
      <c r="AY311" s="51">
        <v>49.93</v>
      </c>
      <c r="AZ311" s="51">
        <v>54.1</v>
      </c>
      <c r="BA311" s="51">
        <v>49.18</v>
      </c>
      <c r="BB311" s="51">
        <v>47.830000000000005</v>
      </c>
      <c r="BC311" s="51">
        <v>45.510000000000005</v>
      </c>
      <c r="BD311" s="51">
        <v>42.68</v>
      </c>
      <c r="BE311" s="51">
        <v>45.53</v>
      </c>
      <c r="BF311" s="51">
        <v>41.59</v>
      </c>
      <c r="BG311" s="51">
        <v>41.59</v>
      </c>
      <c r="BH311" s="51">
        <v>46.330000000000005</v>
      </c>
      <c r="BI311" s="51">
        <v>44.67</v>
      </c>
      <c r="BJ311" s="51">
        <v>51.89</v>
      </c>
      <c r="BK311" s="51">
        <v>47.24</v>
      </c>
      <c r="BL311" s="51">
        <v>55.010000000000005</v>
      </c>
      <c r="BM311" s="51"/>
      <c r="BN311" s="9"/>
      <c r="BO311" s="62">
        <v>37.050000000000004</v>
      </c>
      <c r="BP311" s="62">
        <v>54.52</v>
      </c>
      <c r="BQ311" s="62">
        <f t="shared" si="12"/>
        <v>45.785000000000004</v>
      </c>
      <c r="BR311" s="64" t="str">
        <f t="shared" si="13"/>
        <v>YES</v>
      </c>
      <c r="BS311" s="9" t="e">
        <f t="shared" si="14"/>
        <v>#N/A</v>
      </c>
    </row>
    <row r="312" spans="1:71" x14ac:dyDescent="0.25">
      <c r="A312">
        <v>308</v>
      </c>
      <c r="B312" s="52" t="s">
        <v>1186</v>
      </c>
      <c r="C312" s="48" t="s">
        <v>1186</v>
      </c>
      <c r="D312" s="80">
        <v>3725.54</v>
      </c>
      <c r="E312" s="98" t="s">
        <v>2186</v>
      </c>
      <c r="F312" s="84" t="s">
        <v>1144</v>
      </c>
      <c r="G312" s="84">
        <v>106813884</v>
      </c>
      <c r="H312" s="87">
        <v>4326431</v>
      </c>
      <c r="I312" s="196">
        <v>6463138</v>
      </c>
      <c r="J312" s="87">
        <v>6463138</v>
      </c>
      <c r="K312" s="47" t="s">
        <v>22</v>
      </c>
      <c r="L312" s="47" t="s">
        <v>1185</v>
      </c>
      <c r="M312" s="38"/>
      <c r="N312" s="38"/>
      <c r="O312" s="50">
        <v>3522.59</v>
      </c>
      <c r="P312" s="50">
        <v>3339.26</v>
      </c>
      <c r="Q312" s="50">
        <v>3079.89</v>
      </c>
      <c r="R312" s="50">
        <v>3337.14</v>
      </c>
      <c r="S312" s="50">
        <v>3993.06</v>
      </c>
      <c r="T312" s="50">
        <v>3996.16</v>
      </c>
      <c r="U312" s="50">
        <v>5133.24</v>
      </c>
      <c r="V312" s="51">
        <v>4712.63</v>
      </c>
      <c r="W312" s="51">
        <v>5227.09</v>
      </c>
      <c r="X312" s="51">
        <v>4163.7700000000004</v>
      </c>
      <c r="Y312" s="51">
        <v>3477.29</v>
      </c>
      <c r="Z312" s="51">
        <v>3109.17</v>
      </c>
      <c r="AA312" s="51">
        <v>3695.81</v>
      </c>
      <c r="AB312" s="51">
        <v>2961.84</v>
      </c>
      <c r="AC312" s="78">
        <v>3647.35</v>
      </c>
      <c r="AD312" s="51">
        <v>3281.32</v>
      </c>
      <c r="AE312" s="51">
        <v>3518.87</v>
      </c>
      <c r="AF312" s="51">
        <v>3725.54</v>
      </c>
      <c r="AG312" s="51">
        <v>4933.24</v>
      </c>
      <c r="AH312" s="51">
        <v>4841.51</v>
      </c>
      <c r="AI312" s="51">
        <v>4911.28</v>
      </c>
      <c r="AJ312" s="51">
        <v>5157.92</v>
      </c>
      <c r="AK312" s="51">
        <v>3843.08</v>
      </c>
      <c r="AL312" s="51">
        <v>3759.8399999999997</v>
      </c>
      <c r="AM312" s="51">
        <v>3276.14</v>
      </c>
      <c r="AN312" s="51">
        <v>3705.0699999999997</v>
      </c>
      <c r="AO312" s="51">
        <v>3756.74</v>
      </c>
      <c r="AP312" s="135">
        <v>3472.75</v>
      </c>
      <c r="AQ312" s="51">
        <v>3778.16</v>
      </c>
      <c r="AR312" s="51">
        <v>4024.1899999999996</v>
      </c>
      <c r="AS312" s="51">
        <v>5406.41</v>
      </c>
      <c r="AT312" s="51">
        <v>5127.91</v>
      </c>
      <c r="AU312" s="51">
        <v>5227.8999999999996</v>
      </c>
      <c r="AV312" s="51">
        <v>4537.8499999999995</v>
      </c>
      <c r="AW312" s="51">
        <v>3827.6099999999997</v>
      </c>
      <c r="AX312" s="51">
        <v>3492.18</v>
      </c>
      <c r="AY312" s="51">
        <v>2871.43</v>
      </c>
      <c r="AZ312" s="51">
        <v>3251.62</v>
      </c>
      <c r="BA312" s="51">
        <v>3277.7999999999997</v>
      </c>
      <c r="BB312" s="51">
        <v>3526.5</v>
      </c>
      <c r="BC312" s="51">
        <v>3730.9399999999996</v>
      </c>
      <c r="BD312" s="51">
        <v>4201.55</v>
      </c>
      <c r="BE312" s="51">
        <v>5067.9799999999996</v>
      </c>
      <c r="BF312" s="51">
        <v>4808.53</v>
      </c>
      <c r="BG312" s="51">
        <v>4640.3999999999996</v>
      </c>
      <c r="BH312" s="51">
        <v>3974.45</v>
      </c>
      <c r="BI312" s="51">
        <v>3458.58</v>
      </c>
      <c r="BJ312" s="51">
        <v>3304.27</v>
      </c>
      <c r="BK312" s="51">
        <v>2604.31</v>
      </c>
      <c r="BL312" s="51">
        <v>2907.7299999999996</v>
      </c>
      <c r="BM312" s="51"/>
      <c r="BN312" s="9"/>
      <c r="BO312" s="62">
        <v>2961.84</v>
      </c>
      <c r="BP312" s="62">
        <v>6744.83</v>
      </c>
      <c r="BQ312" s="62">
        <f t="shared" si="12"/>
        <v>4853.335</v>
      </c>
      <c r="BR312" s="64" t="str">
        <f t="shared" si="13"/>
        <v>NO</v>
      </c>
      <c r="BS312" s="9" t="e">
        <f t="shared" si="14"/>
        <v>#N/A</v>
      </c>
    </row>
    <row r="313" spans="1:71" x14ac:dyDescent="0.25">
      <c r="A313">
        <v>309</v>
      </c>
      <c r="B313" s="52" t="s">
        <v>1184</v>
      </c>
      <c r="C313" s="48" t="s">
        <v>1184</v>
      </c>
      <c r="D313" s="80">
        <v>669.89</v>
      </c>
      <c r="E313" s="98" t="s">
        <v>4988</v>
      </c>
      <c r="F313" s="84" t="s">
        <v>1144</v>
      </c>
      <c r="G313" s="84">
        <v>106813884</v>
      </c>
      <c r="H313" s="87">
        <v>4355931</v>
      </c>
      <c r="I313" s="196">
        <v>6207259</v>
      </c>
      <c r="J313" s="87">
        <v>6207259</v>
      </c>
      <c r="K313" s="47" t="s">
        <v>22</v>
      </c>
      <c r="L313" s="47" t="s">
        <v>1183</v>
      </c>
      <c r="M313" s="38"/>
      <c r="N313" s="38"/>
      <c r="O313" s="50">
        <v>543.32000000000005</v>
      </c>
      <c r="P313" s="50">
        <v>695.74</v>
      </c>
      <c r="Q313" s="50">
        <v>556.38</v>
      </c>
      <c r="R313" s="50">
        <v>642.91999999999996</v>
      </c>
      <c r="S313" s="50">
        <v>645.47</v>
      </c>
      <c r="T313" s="50">
        <v>627.04999999999995</v>
      </c>
      <c r="U313" s="50">
        <v>802.89</v>
      </c>
      <c r="V313" s="51">
        <v>909.25</v>
      </c>
      <c r="W313" s="51">
        <v>862.54</v>
      </c>
      <c r="X313" s="51">
        <v>888.32</v>
      </c>
      <c r="Y313" s="51">
        <v>696.46</v>
      </c>
      <c r="Z313" s="51">
        <v>579.76</v>
      </c>
      <c r="AA313" s="51">
        <v>628.22</v>
      </c>
      <c r="AB313" s="51">
        <v>659.4</v>
      </c>
      <c r="AC313" s="51">
        <v>600.96</v>
      </c>
      <c r="AD313" s="51">
        <v>681.84</v>
      </c>
      <c r="AE313" s="51">
        <v>685.72</v>
      </c>
      <c r="AF313" s="51">
        <v>669.89</v>
      </c>
      <c r="AG313" s="51">
        <v>868.61</v>
      </c>
      <c r="AH313" s="51">
        <v>914.07</v>
      </c>
      <c r="AI313" s="51">
        <v>873.7</v>
      </c>
      <c r="AJ313" s="51">
        <v>958.69</v>
      </c>
      <c r="AK313" s="51">
        <v>695.97</v>
      </c>
      <c r="AL313" s="51">
        <v>528.78</v>
      </c>
      <c r="AM313" s="51">
        <v>565.72</v>
      </c>
      <c r="AN313" s="51">
        <v>578.61</v>
      </c>
      <c r="AO313" s="51">
        <v>544.11</v>
      </c>
      <c r="AP313" s="135">
        <v>604.41999999999996</v>
      </c>
      <c r="AQ313" s="51">
        <v>641.62</v>
      </c>
      <c r="AR313" s="51">
        <v>686.78</v>
      </c>
      <c r="AS313" s="51">
        <v>937.36</v>
      </c>
      <c r="AT313" s="51">
        <v>931.74</v>
      </c>
      <c r="AU313" s="51">
        <v>918.81000000000006</v>
      </c>
      <c r="AV313" s="51">
        <v>899.07</v>
      </c>
      <c r="AW313" s="51">
        <v>709.14</v>
      </c>
      <c r="AX313" s="51">
        <v>611.79999999999995</v>
      </c>
      <c r="AY313" s="51">
        <v>676.56000000000006</v>
      </c>
      <c r="AZ313" s="51">
        <v>636.02</v>
      </c>
      <c r="BA313" s="51">
        <v>572.08000000000004</v>
      </c>
      <c r="BB313" s="51">
        <v>596.83000000000004</v>
      </c>
      <c r="BC313" s="51">
        <v>623.12</v>
      </c>
      <c r="BD313" s="51">
        <v>701.75</v>
      </c>
      <c r="BE313" s="51">
        <v>972.25</v>
      </c>
      <c r="BF313" s="51">
        <v>925.52</v>
      </c>
      <c r="BG313" s="51">
        <v>984.58</v>
      </c>
      <c r="BH313" s="51">
        <v>896.62</v>
      </c>
      <c r="BI313" s="51">
        <v>618.1</v>
      </c>
      <c r="BJ313" s="51">
        <v>595.04</v>
      </c>
      <c r="BK313" s="51">
        <v>487.84000000000003</v>
      </c>
      <c r="BL313" s="51">
        <v>569.64</v>
      </c>
      <c r="BM313" s="51"/>
      <c r="BN313" s="9"/>
      <c r="BO313" s="62">
        <v>528.78</v>
      </c>
      <c r="BP313" s="62">
        <v>909.25</v>
      </c>
      <c r="BQ313" s="62">
        <f t="shared" si="12"/>
        <v>719.01499999999999</v>
      </c>
      <c r="BR313" s="64" t="str">
        <f t="shared" si="13"/>
        <v>NO</v>
      </c>
      <c r="BS313" s="9" t="e">
        <f t="shared" si="14"/>
        <v>#N/A</v>
      </c>
    </row>
    <row r="314" spans="1:71" x14ac:dyDescent="0.25">
      <c r="A314">
        <v>310</v>
      </c>
      <c r="B314" s="52" t="s">
        <v>1182</v>
      </c>
      <c r="C314" s="48" t="s">
        <v>1182</v>
      </c>
      <c r="D314" s="80">
        <v>3624.41</v>
      </c>
      <c r="E314" s="98" t="s">
        <v>4988</v>
      </c>
      <c r="F314" s="84" t="s">
        <v>1144</v>
      </c>
      <c r="G314" s="84">
        <v>106813884</v>
      </c>
      <c r="H314" s="87">
        <v>4247289</v>
      </c>
      <c r="I314" s="196">
        <v>6207261</v>
      </c>
      <c r="J314" s="87">
        <v>6207261</v>
      </c>
      <c r="K314" s="47" t="s">
        <v>22</v>
      </c>
      <c r="L314" s="47" t="s">
        <v>1181</v>
      </c>
      <c r="M314" s="38"/>
      <c r="N314" s="38"/>
      <c r="O314" s="50">
        <v>3425.19</v>
      </c>
      <c r="P314" s="50">
        <v>4056.63</v>
      </c>
      <c r="Q314" s="50">
        <v>3065.4</v>
      </c>
      <c r="R314" s="50">
        <v>3449.74</v>
      </c>
      <c r="S314" s="50">
        <v>4025.64</v>
      </c>
      <c r="T314" s="50">
        <v>3734.67</v>
      </c>
      <c r="U314" s="50">
        <v>3999.9199999999996</v>
      </c>
      <c r="V314" s="51">
        <v>3662.5899999999997</v>
      </c>
      <c r="W314" s="51">
        <v>3671.3799999999997</v>
      </c>
      <c r="X314" s="51">
        <v>3554.5</v>
      </c>
      <c r="Y314" s="51">
        <v>2766.3199999999997</v>
      </c>
      <c r="Z314" s="51">
        <v>2457.5299999999997</v>
      </c>
      <c r="AA314" s="51">
        <v>3829.4799999999996</v>
      </c>
      <c r="AB314" s="51">
        <v>4163.25</v>
      </c>
      <c r="AC314" s="51">
        <v>3522.0499999999997</v>
      </c>
      <c r="AD314" s="51">
        <v>3544.08</v>
      </c>
      <c r="AE314" s="51">
        <v>3697.5099999999998</v>
      </c>
      <c r="AF314" s="51">
        <v>3624.41</v>
      </c>
      <c r="AG314" s="51">
        <v>3756.51</v>
      </c>
      <c r="AH314" s="51">
        <v>3816.3</v>
      </c>
      <c r="AI314" s="51">
        <v>3715.6899999999996</v>
      </c>
      <c r="AJ314" s="51">
        <v>3758.54</v>
      </c>
      <c r="AK314" s="51">
        <v>2868.95</v>
      </c>
      <c r="AL314" s="51">
        <v>2403.9799999999996</v>
      </c>
      <c r="AM314" s="51">
        <v>3576.93</v>
      </c>
      <c r="AN314" s="51">
        <v>3277.9799999999996</v>
      </c>
      <c r="AO314" s="51">
        <v>3036.9799999999996</v>
      </c>
      <c r="AP314" s="135">
        <v>3358.29</v>
      </c>
      <c r="AQ314" s="51">
        <v>3245.3999999999996</v>
      </c>
      <c r="AR314" s="51">
        <v>3200.93</v>
      </c>
      <c r="AS314" s="51">
        <v>4218.24</v>
      </c>
      <c r="AT314" s="51">
        <v>4011.87</v>
      </c>
      <c r="AU314" s="51">
        <v>3919.37</v>
      </c>
      <c r="AV314" s="51">
        <v>3977.2299999999996</v>
      </c>
      <c r="AW314" s="51">
        <v>3244.81</v>
      </c>
      <c r="AX314" s="51">
        <v>2941.1299999999997</v>
      </c>
      <c r="AY314" s="51">
        <v>3194.16</v>
      </c>
      <c r="AZ314" s="51">
        <v>4007.1299999999997</v>
      </c>
      <c r="BA314" s="51">
        <v>3298.4799999999996</v>
      </c>
      <c r="BB314" s="51">
        <v>3420.29</v>
      </c>
      <c r="BC314" s="51">
        <v>3422.2299999999996</v>
      </c>
      <c r="BD314" s="51">
        <v>3448.9399999999996</v>
      </c>
      <c r="BE314" s="51">
        <v>4505.17</v>
      </c>
      <c r="BF314" s="51">
        <v>4078.58</v>
      </c>
      <c r="BG314" s="51">
        <v>4082.0899999999997</v>
      </c>
      <c r="BH314" s="51">
        <v>3634.5499999999997</v>
      </c>
      <c r="BI314" s="51">
        <v>3250.5499999999997</v>
      </c>
      <c r="BJ314" s="51">
        <v>3856.9199999999996</v>
      </c>
      <c r="BK314" s="51">
        <v>3295.33</v>
      </c>
      <c r="BL314" s="51">
        <v>3684.04</v>
      </c>
      <c r="BM314" s="51"/>
      <c r="BN314" s="9"/>
      <c r="BO314" s="62">
        <v>2403.98</v>
      </c>
      <c r="BP314" s="62">
        <v>4059.87</v>
      </c>
      <c r="BQ314" s="62">
        <f t="shared" si="12"/>
        <v>3231.9250000000002</v>
      </c>
      <c r="BR314" s="64" t="str">
        <f t="shared" si="13"/>
        <v>YES</v>
      </c>
      <c r="BS314" s="9" t="e">
        <f t="shared" si="14"/>
        <v>#N/A</v>
      </c>
    </row>
    <row r="315" spans="1:71" x14ac:dyDescent="0.25">
      <c r="A315">
        <v>311</v>
      </c>
      <c r="B315" s="52" t="s">
        <v>1180</v>
      </c>
      <c r="C315" s="48" t="s">
        <v>1180</v>
      </c>
      <c r="D315" s="80">
        <v>3186.83</v>
      </c>
      <c r="E315" s="98" t="s">
        <v>4988</v>
      </c>
      <c r="F315" s="84" t="s">
        <v>1144</v>
      </c>
      <c r="G315" s="84">
        <v>106813884</v>
      </c>
      <c r="H315" s="87">
        <v>4552714</v>
      </c>
      <c r="I315" s="196">
        <v>6207428</v>
      </c>
      <c r="J315" s="87">
        <v>6207428</v>
      </c>
      <c r="K315" s="47" t="s">
        <v>22</v>
      </c>
      <c r="L315" s="47" t="s">
        <v>1179</v>
      </c>
      <c r="M315" s="38"/>
      <c r="N315" s="38"/>
      <c r="O315" s="50">
        <v>2055.9</v>
      </c>
      <c r="P315" s="50">
        <v>2296.83</v>
      </c>
      <c r="Q315" s="50">
        <v>2561.35</v>
      </c>
      <c r="R315" s="50">
        <v>5279.27</v>
      </c>
      <c r="S315" s="50">
        <v>2963.45</v>
      </c>
      <c r="T315" s="50">
        <v>3792.71</v>
      </c>
      <c r="U315" s="50">
        <v>4725.08</v>
      </c>
      <c r="V315" s="51">
        <v>5438.16</v>
      </c>
      <c r="W315" s="51">
        <v>6140.36</v>
      </c>
      <c r="X315" s="51">
        <v>5228.5599999999995</v>
      </c>
      <c r="Y315" s="51">
        <v>3671.62</v>
      </c>
      <c r="Z315" s="51">
        <v>3180.72</v>
      </c>
      <c r="AA315" s="51">
        <v>2954.7299999999996</v>
      </c>
      <c r="AB315" s="51">
        <v>2842.62</v>
      </c>
      <c r="AC315" s="51">
        <v>2675.89</v>
      </c>
      <c r="AD315" s="51">
        <v>2616.9199999999996</v>
      </c>
      <c r="AE315" s="51">
        <v>2733.25</v>
      </c>
      <c r="AF315" s="51">
        <v>3186.83</v>
      </c>
      <c r="AG315" s="51">
        <v>5092.6899999999996</v>
      </c>
      <c r="AH315" s="51">
        <v>5790.82</v>
      </c>
      <c r="AI315" s="51">
        <v>5259.36</v>
      </c>
      <c r="AJ315" s="51">
        <v>5972.38</v>
      </c>
      <c r="AK315" s="51">
        <v>4075.64</v>
      </c>
      <c r="AL315" s="51">
        <v>3206.6699999999996</v>
      </c>
      <c r="AM315" s="51">
        <v>2609.5499999999997</v>
      </c>
      <c r="AN315" s="51">
        <v>2371.06</v>
      </c>
      <c r="AO315" s="51">
        <v>2388.66</v>
      </c>
      <c r="AP315" s="135">
        <v>2350.02</v>
      </c>
      <c r="AQ315" s="51">
        <v>3254.2</v>
      </c>
      <c r="AR315" s="51">
        <v>3612.0299999999997</v>
      </c>
      <c r="AS315" s="51">
        <v>5799.38</v>
      </c>
      <c r="AT315" s="51">
        <v>6471.4</v>
      </c>
      <c r="AU315" s="51">
        <v>6749.95</v>
      </c>
      <c r="AV315" s="51">
        <v>5793.8</v>
      </c>
      <c r="AW315" s="51">
        <v>4375.37</v>
      </c>
      <c r="AX315" s="51">
        <v>3506.8599999999997</v>
      </c>
      <c r="AY315" s="51">
        <v>2361.0699999999997</v>
      </c>
      <c r="AZ315" s="51">
        <v>2778.37</v>
      </c>
      <c r="BA315" s="51">
        <v>2822.81</v>
      </c>
      <c r="BB315" s="51">
        <v>3021.9199999999996</v>
      </c>
      <c r="BC315" s="51">
        <v>3564.9199999999996</v>
      </c>
      <c r="BD315" s="51">
        <v>4312.55</v>
      </c>
      <c r="BE315" s="51">
        <v>6691.9299999999994</v>
      </c>
      <c r="BF315" s="51">
        <v>6354.21</v>
      </c>
      <c r="BG315" s="51">
        <v>6700.62</v>
      </c>
      <c r="BH315" s="51">
        <v>5884.21</v>
      </c>
      <c r="BI315" s="51">
        <v>3931.8999999999996</v>
      </c>
      <c r="BJ315" s="51">
        <v>2315.7799999999997</v>
      </c>
      <c r="BK315" s="51">
        <v>2132.06</v>
      </c>
      <c r="BL315" s="51">
        <v>2238.6699999999996</v>
      </c>
      <c r="BM315" s="51"/>
      <c r="BN315" s="9"/>
      <c r="BO315" s="62">
        <v>2059.14</v>
      </c>
      <c r="BP315" s="62">
        <v>6140.36</v>
      </c>
      <c r="BQ315" s="62">
        <f t="shared" si="12"/>
        <v>4099.75</v>
      </c>
      <c r="BR315" s="64" t="str">
        <f t="shared" si="13"/>
        <v>YES</v>
      </c>
      <c r="BS315" s="9" t="e">
        <f t="shared" si="14"/>
        <v>#N/A</v>
      </c>
    </row>
    <row r="316" spans="1:71" x14ac:dyDescent="0.25">
      <c r="A316">
        <v>312</v>
      </c>
      <c r="B316" s="52" t="s">
        <v>1178</v>
      </c>
      <c r="C316" s="48" t="s">
        <v>1178</v>
      </c>
      <c r="D316" s="80">
        <v>5105.66</v>
      </c>
      <c r="E316" s="98" t="s">
        <v>4988</v>
      </c>
      <c r="F316" s="84" t="s">
        <v>1144</v>
      </c>
      <c r="G316" s="84">
        <v>106813884</v>
      </c>
      <c r="H316" s="87">
        <v>4028080</v>
      </c>
      <c r="I316" s="196">
        <v>6207295</v>
      </c>
      <c r="J316" s="87">
        <v>6207295</v>
      </c>
      <c r="K316" s="47" t="s">
        <v>22</v>
      </c>
      <c r="L316" s="47" t="s">
        <v>1177</v>
      </c>
      <c r="M316" s="38"/>
      <c r="N316" s="38"/>
      <c r="O316" s="50">
        <v>3633.61</v>
      </c>
      <c r="P316" s="50">
        <v>3654.88</v>
      </c>
      <c r="Q316" s="50">
        <v>3351.75</v>
      </c>
      <c r="R316" s="50">
        <v>3619.17</v>
      </c>
      <c r="S316" s="50">
        <v>4991.38</v>
      </c>
      <c r="T316" s="50">
        <v>5436.62</v>
      </c>
      <c r="U316" s="50">
        <v>6499.34</v>
      </c>
      <c r="V316" s="51">
        <v>7060.33</v>
      </c>
      <c r="W316" s="51">
        <v>7042.08</v>
      </c>
      <c r="X316" s="51">
        <v>7243.08</v>
      </c>
      <c r="Y316" s="51">
        <v>5708.2699999999995</v>
      </c>
      <c r="Z316" s="51">
        <v>4341.96</v>
      </c>
      <c r="AA316" s="51">
        <v>4174.2299999999996</v>
      </c>
      <c r="AB316" s="51">
        <v>4118.96</v>
      </c>
      <c r="AC316" s="51">
        <v>3788.0299999999997</v>
      </c>
      <c r="AD316" s="51">
        <v>4323.8499999999995</v>
      </c>
      <c r="AE316" s="51">
        <v>4604.9299999999994</v>
      </c>
      <c r="AF316" s="51">
        <v>5105.66</v>
      </c>
      <c r="AG316" s="51">
        <v>6565.49</v>
      </c>
      <c r="AH316" s="51">
        <v>7308.22</v>
      </c>
      <c r="AI316" s="51">
        <v>6819.4</v>
      </c>
      <c r="AJ316" s="51">
        <v>7537.57</v>
      </c>
      <c r="AK316" s="51">
        <v>5662.55</v>
      </c>
      <c r="AL316" s="51">
        <v>4815.3099999999995</v>
      </c>
      <c r="AM316" s="51">
        <v>3954.35</v>
      </c>
      <c r="AN316" s="51">
        <v>4106.8</v>
      </c>
      <c r="AO316" s="51">
        <v>4176.16</v>
      </c>
      <c r="AP316" s="135">
        <v>4556.3899999999994</v>
      </c>
      <c r="AQ316" s="51">
        <v>5000.8</v>
      </c>
      <c r="AR316" s="51">
        <v>5030.8999999999996</v>
      </c>
      <c r="AS316" s="51">
        <v>6556.0999999999995</v>
      </c>
      <c r="AT316" s="51">
        <v>7044.37</v>
      </c>
      <c r="AU316" s="51">
        <v>7232.55</v>
      </c>
      <c r="AV316" s="51">
        <v>7030.86</v>
      </c>
      <c r="AW316" s="51">
        <v>5482.67</v>
      </c>
      <c r="AX316" s="51">
        <v>4077.7299999999996</v>
      </c>
      <c r="AY316" s="51">
        <v>4012.6299999999997</v>
      </c>
      <c r="AZ316" s="51">
        <v>3887.0299999999997</v>
      </c>
      <c r="BA316" s="51">
        <v>3786.83</v>
      </c>
      <c r="BB316" s="51">
        <v>4614.3499999999995</v>
      </c>
      <c r="BC316" s="51">
        <v>5716.1799999999994</v>
      </c>
      <c r="BD316" s="51">
        <v>6413.9299999999994</v>
      </c>
      <c r="BE316" s="51">
        <v>8591.68</v>
      </c>
      <c r="BF316" s="51">
        <v>7332.87</v>
      </c>
      <c r="BG316" s="51">
        <v>7248.38</v>
      </c>
      <c r="BH316" s="51">
        <v>6917.65</v>
      </c>
      <c r="BI316" s="51">
        <v>5784.5599999999995</v>
      </c>
      <c r="BJ316" s="51">
        <v>4779.3</v>
      </c>
      <c r="BK316" s="51">
        <v>4237.3999999999996</v>
      </c>
      <c r="BL316" s="51">
        <v>5239.2199999999993</v>
      </c>
      <c r="BM316" s="51"/>
      <c r="BN316" s="9"/>
      <c r="BO316" s="62">
        <v>3354.99</v>
      </c>
      <c r="BP316" s="62">
        <v>7243.08</v>
      </c>
      <c r="BQ316" s="62">
        <f t="shared" si="12"/>
        <v>5299.0349999999999</v>
      </c>
      <c r="BR316" s="64" t="str">
        <f t="shared" si="13"/>
        <v>YES</v>
      </c>
      <c r="BS316" s="9" t="e">
        <f t="shared" si="14"/>
        <v>#N/A</v>
      </c>
    </row>
    <row r="317" spans="1:71" x14ac:dyDescent="0.25">
      <c r="A317">
        <v>313</v>
      </c>
      <c r="B317" s="52" t="s">
        <v>1176</v>
      </c>
      <c r="C317" s="48" t="s">
        <v>1176</v>
      </c>
      <c r="D317" s="80">
        <v>17929.890000000003</v>
      </c>
      <c r="E317" s="98" t="s">
        <v>4988</v>
      </c>
      <c r="F317" s="84" t="s">
        <v>1144</v>
      </c>
      <c r="G317" s="84">
        <v>106813884</v>
      </c>
      <c r="H317" s="87">
        <v>4294299</v>
      </c>
      <c r="I317" s="196">
        <v>6283529</v>
      </c>
      <c r="J317" s="87">
        <v>6283529</v>
      </c>
      <c r="K317" s="47" t="s">
        <v>22</v>
      </c>
      <c r="L317" s="47" t="s">
        <v>1175</v>
      </c>
      <c r="M317" s="38"/>
      <c r="N317" s="38"/>
      <c r="O317" s="50">
        <v>11889.24</v>
      </c>
      <c r="P317" s="50">
        <v>12078.2</v>
      </c>
      <c r="Q317" s="50">
        <v>11535.19</v>
      </c>
      <c r="R317" s="50">
        <v>12152.12</v>
      </c>
      <c r="S317" s="50">
        <v>17756.189999999999</v>
      </c>
      <c r="T317" s="50">
        <v>18865.419999999998</v>
      </c>
      <c r="U317" s="50">
        <v>22835.550000000003</v>
      </c>
      <c r="V317" s="51">
        <v>25439.730000000003</v>
      </c>
      <c r="W317" s="51">
        <v>25755.280000000002</v>
      </c>
      <c r="X317" s="51">
        <v>24012.9</v>
      </c>
      <c r="Y317" s="51">
        <v>17734.650000000001</v>
      </c>
      <c r="Z317" s="51">
        <v>15530.66</v>
      </c>
      <c r="AA317" s="51">
        <v>14168.43</v>
      </c>
      <c r="AB317" s="51">
        <v>13530.86</v>
      </c>
      <c r="AC317" s="51">
        <v>12628.13</v>
      </c>
      <c r="AD317" s="51">
        <v>14672.72</v>
      </c>
      <c r="AE317" s="51">
        <v>15600.25</v>
      </c>
      <c r="AF317" s="51">
        <v>17929.890000000003</v>
      </c>
      <c r="AG317" s="51">
        <v>24612.19</v>
      </c>
      <c r="AH317" s="51">
        <v>25958.560000000001</v>
      </c>
      <c r="AI317" s="51">
        <v>26201.52</v>
      </c>
      <c r="AJ317" s="51">
        <v>28134.52</v>
      </c>
      <c r="AK317" s="51">
        <v>20136.7</v>
      </c>
      <c r="AL317" s="51">
        <v>16940.190000000002</v>
      </c>
      <c r="AM317" s="51">
        <v>14329.16</v>
      </c>
      <c r="AN317" s="51">
        <v>15020.43</v>
      </c>
      <c r="AO317" s="51">
        <v>14966.99</v>
      </c>
      <c r="AP317" s="135">
        <v>16756.29</v>
      </c>
      <c r="AQ317" s="51">
        <v>15886.72</v>
      </c>
      <c r="AR317" s="51">
        <v>18196.150000000001</v>
      </c>
      <c r="AS317" s="51">
        <v>25350.79</v>
      </c>
      <c r="AT317" s="51">
        <v>25558.33</v>
      </c>
      <c r="AU317" s="51">
        <v>26339.350000000002</v>
      </c>
      <c r="AV317" s="51">
        <v>25120.980000000003</v>
      </c>
      <c r="AW317" s="51">
        <v>20784.43</v>
      </c>
      <c r="AX317" s="51">
        <v>16415.920000000002</v>
      </c>
      <c r="AY317" s="51">
        <v>13504.41</v>
      </c>
      <c r="AZ317" s="51">
        <v>13482.77</v>
      </c>
      <c r="BA317" s="51">
        <v>13707.51</v>
      </c>
      <c r="BB317" s="51">
        <v>16762.75</v>
      </c>
      <c r="BC317" s="51">
        <v>16829.710000000003</v>
      </c>
      <c r="BD317" s="51">
        <v>19217.900000000001</v>
      </c>
      <c r="BE317" s="51">
        <v>27787.210000000003</v>
      </c>
      <c r="BF317" s="51">
        <v>25952.29</v>
      </c>
      <c r="BG317" s="51">
        <v>26623.070000000003</v>
      </c>
      <c r="BH317" s="51">
        <v>23825.15</v>
      </c>
      <c r="BI317" s="51">
        <v>18918.61</v>
      </c>
      <c r="BJ317" s="51">
        <v>15177.72</v>
      </c>
      <c r="BK317" s="51">
        <v>12241.14</v>
      </c>
      <c r="BL317" s="51">
        <v>13803.48</v>
      </c>
      <c r="BM317" s="51"/>
      <c r="BN317" s="9"/>
      <c r="BO317" s="62">
        <v>11538.43</v>
      </c>
      <c r="BP317" s="62">
        <v>25755.280000000002</v>
      </c>
      <c r="BQ317" s="62">
        <f t="shared" si="12"/>
        <v>18646.855000000003</v>
      </c>
      <c r="BR317" s="64" t="str">
        <f t="shared" si="13"/>
        <v>YES</v>
      </c>
      <c r="BS317" s="9" t="e">
        <f t="shared" si="14"/>
        <v>#N/A</v>
      </c>
    </row>
    <row r="318" spans="1:71" x14ac:dyDescent="0.25">
      <c r="A318">
        <v>314</v>
      </c>
      <c r="B318" s="52" t="s">
        <v>1174</v>
      </c>
      <c r="C318" s="48" t="s">
        <v>1174</v>
      </c>
      <c r="D318" s="80">
        <v>18554.390000000003</v>
      </c>
      <c r="E318" s="98" t="s">
        <v>2186</v>
      </c>
      <c r="F318" s="84" t="s">
        <v>1144</v>
      </c>
      <c r="G318" s="84">
        <v>106813884</v>
      </c>
      <c r="H318" s="87">
        <v>4273864</v>
      </c>
      <c r="I318" s="196">
        <v>4273864</v>
      </c>
      <c r="J318" s="87">
        <v>4273864</v>
      </c>
      <c r="K318" s="47" t="s">
        <v>22</v>
      </c>
      <c r="L318" s="47" t="s">
        <v>1173</v>
      </c>
      <c r="M318" s="38"/>
      <c r="N318" s="38"/>
      <c r="O318" s="50">
        <v>13514.78</v>
      </c>
      <c r="P318" s="50">
        <v>13903.77</v>
      </c>
      <c r="Q318" s="50">
        <v>12694.79</v>
      </c>
      <c r="R318" s="50">
        <v>13104.49</v>
      </c>
      <c r="S318" s="50">
        <v>17186.57</v>
      </c>
      <c r="T318" s="50">
        <v>17510.490000000002</v>
      </c>
      <c r="U318" s="50">
        <v>21527.63</v>
      </c>
      <c r="V318" s="51">
        <v>21760.010000000002</v>
      </c>
      <c r="W318" s="51">
        <v>21863.070000000003</v>
      </c>
      <c r="X318" s="51">
        <v>23187.320000000003</v>
      </c>
      <c r="Y318" s="51">
        <v>17623.990000000002</v>
      </c>
      <c r="Z318" s="51">
        <v>14219</v>
      </c>
      <c r="AA318" s="51">
        <v>14582.71</v>
      </c>
      <c r="AB318" s="51">
        <v>15014.22</v>
      </c>
      <c r="AC318" s="51">
        <v>14273.39</v>
      </c>
      <c r="AD318" s="51">
        <v>16202.199999999999</v>
      </c>
      <c r="AE318" s="51">
        <v>16690.29</v>
      </c>
      <c r="AF318" s="51">
        <v>18554.390000000003</v>
      </c>
      <c r="AG318" s="51">
        <v>22312.51</v>
      </c>
      <c r="AH318" s="51">
        <v>22013.56</v>
      </c>
      <c r="AI318" s="51">
        <v>22365.600000000002</v>
      </c>
      <c r="AJ318" s="51">
        <v>22788.52</v>
      </c>
      <c r="AK318" s="51">
        <v>18045.34</v>
      </c>
      <c r="AL318" s="51">
        <v>17835.990000000002</v>
      </c>
      <c r="AM318" s="51">
        <v>15336.77</v>
      </c>
      <c r="AN318" s="51">
        <v>16086.369999999999</v>
      </c>
      <c r="AO318" s="51">
        <v>16809.710000000003</v>
      </c>
      <c r="AP318" s="135">
        <v>18026.93</v>
      </c>
      <c r="AQ318" s="51">
        <v>17997.920000000002</v>
      </c>
      <c r="AR318" s="51">
        <v>17903.370000000003</v>
      </c>
      <c r="AS318" s="51">
        <v>23342.320000000003</v>
      </c>
      <c r="AT318" s="51">
        <v>21838.230000000003</v>
      </c>
      <c r="AU318" s="51">
        <v>23256.83</v>
      </c>
      <c r="AV318" s="51">
        <v>21965.920000000002</v>
      </c>
      <c r="AW318" s="51">
        <v>18117.36</v>
      </c>
      <c r="AX318" s="51">
        <v>15382.41</v>
      </c>
      <c r="AY318" s="51">
        <v>13909.69</v>
      </c>
      <c r="AZ318" s="51">
        <v>14841.25</v>
      </c>
      <c r="BA318" s="51">
        <v>14907.55</v>
      </c>
      <c r="BB318" s="51">
        <v>16421.600000000002</v>
      </c>
      <c r="BC318" s="51">
        <v>16992.93</v>
      </c>
      <c r="BD318" s="51">
        <v>17584.920000000002</v>
      </c>
      <c r="BE318" s="51">
        <v>24827.68</v>
      </c>
      <c r="BF318" s="51">
        <v>23063.570000000003</v>
      </c>
      <c r="BG318" s="51">
        <v>23662.74</v>
      </c>
      <c r="BH318" s="51">
        <v>21333.34</v>
      </c>
      <c r="BI318" s="51">
        <v>18024.580000000002</v>
      </c>
      <c r="BJ318" s="51">
        <v>15278.83</v>
      </c>
      <c r="BK318" s="51">
        <v>12658.75</v>
      </c>
      <c r="BL318" s="51">
        <v>14383.13</v>
      </c>
      <c r="BM318" s="51"/>
      <c r="BN318" s="9"/>
      <c r="BO318" s="62">
        <v>12698.03</v>
      </c>
      <c r="BP318" s="62">
        <v>23187.320000000003</v>
      </c>
      <c r="BQ318" s="62">
        <f t="shared" si="12"/>
        <v>17942.675000000003</v>
      </c>
      <c r="BR318" s="64" t="str">
        <f t="shared" si="13"/>
        <v>NO</v>
      </c>
      <c r="BS318" s="9" t="e">
        <f t="shared" si="14"/>
        <v>#N/A</v>
      </c>
    </row>
    <row r="319" spans="1:71" x14ac:dyDescent="0.25">
      <c r="A319">
        <v>315</v>
      </c>
      <c r="B319" s="52" t="s">
        <v>1172</v>
      </c>
      <c r="C319" s="48" t="s">
        <v>1172</v>
      </c>
      <c r="D319" s="80">
        <v>22638.63</v>
      </c>
      <c r="E319" s="98" t="s">
        <v>2186</v>
      </c>
      <c r="F319" s="84" t="s">
        <v>1144</v>
      </c>
      <c r="G319" s="84">
        <v>106813884</v>
      </c>
      <c r="H319" s="87">
        <v>4308054</v>
      </c>
      <c r="I319" s="196">
        <v>4308054</v>
      </c>
      <c r="J319" s="87">
        <v>4308054</v>
      </c>
      <c r="K319" s="47" t="s">
        <v>22</v>
      </c>
      <c r="L319" s="47" t="s">
        <v>1171</v>
      </c>
      <c r="M319" s="38"/>
      <c r="N319" s="38"/>
      <c r="O319" s="50">
        <v>21710.18</v>
      </c>
      <c r="P319" s="50">
        <v>23591.48</v>
      </c>
      <c r="Q319" s="50">
        <v>21659.42</v>
      </c>
      <c r="R319" s="50">
        <v>23935.97</v>
      </c>
      <c r="S319" s="50">
        <v>34400.800000000003</v>
      </c>
      <c r="T319" s="50">
        <v>35415.31</v>
      </c>
      <c r="U319" s="50">
        <v>41213.259999999995</v>
      </c>
      <c r="V319" s="51">
        <v>42216.959999999999</v>
      </c>
      <c r="W319" s="51">
        <v>39167.729999999996</v>
      </c>
      <c r="X319" s="51">
        <v>38637.159999999996</v>
      </c>
      <c r="Y319" s="51">
        <v>31237.43</v>
      </c>
      <c r="Z319" s="51">
        <v>29356.760000000002</v>
      </c>
      <c r="AA319" s="51">
        <v>26924.77</v>
      </c>
      <c r="AB319" s="51">
        <v>26327.54</v>
      </c>
      <c r="AC319" s="51">
        <v>24026.79</v>
      </c>
      <c r="AD319" s="51">
        <v>25243.83</v>
      </c>
      <c r="AE319" s="51">
        <v>27002.16</v>
      </c>
      <c r="AF319" s="51">
        <v>22638.63</v>
      </c>
      <c r="AG319" s="51">
        <v>25233.360000000001</v>
      </c>
      <c r="AH319" s="51">
        <v>30175.35</v>
      </c>
      <c r="AI319" s="51">
        <v>30282.820000000003</v>
      </c>
      <c r="AJ319" s="51">
        <v>31885.140000000003</v>
      </c>
      <c r="AK319" s="51">
        <v>25106.25</v>
      </c>
      <c r="AL319" s="51">
        <v>21895.960000000003</v>
      </c>
      <c r="AM319" s="51">
        <v>20112.940000000002</v>
      </c>
      <c r="AN319" s="51">
        <v>20930.18</v>
      </c>
      <c r="AO319" s="51">
        <v>21122.670000000002</v>
      </c>
      <c r="AP319" s="135">
        <v>25604.27</v>
      </c>
      <c r="AQ319" s="51">
        <v>21470.43</v>
      </c>
      <c r="AR319" s="51">
        <v>26041.850000000002</v>
      </c>
      <c r="AS319" s="51">
        <v>33601.589999999997</v>
      </c>
      <c r="AT319" s="51">
        <v>31755.850000000002</v>
      </c>
      <c r="AU319" s="51">
        <v>33369.729999999996</v>
      </c>
      <c r="AV319" s="51">
        <v>30562.240000000002</v>
      </c>
      <c r="AW319" s="51">
        <v>25656.230000000003</v>
      </c>
      <c r="AX319" s="51">
        <v>21940.620000000003</v>
      </c>
      <c r="AY319" s="51">
        <v>20708.38</v>
      </c>
      <c r="AZ319" s="51">
        <v>20800.04</v>
      </c>
      <c r="BA319" s="51">
        <v>21595.850000000002</v>
      </c>
      <c r="BB319" s="51">
        <v>24677.66</v>
      </c>
      <c r="BC319" s="51">
        <v>22551.72</v>
      </c>
      <c r="BD319" s="51">
        <v>24007.47</v>
      </c>
      <c r="BE319" s="51">
        <v>34791.269999999997</v>
      </c>
      <c r="BF319" s="51">
        <v>28634.120000000003</v>
      </c>
      <c r="BG319" s="51">
        <v>30975.920000000002</v>
      </c>
      <c r="BH319" s="51">
        <v>27482.49</v>
      </c>
      <c r="BI319" s="51">
        <v>24228.460000000003</v>
      </c>
      <c r="BJ319" s="51">
        <v>20930.34</v>
      </c>
      <c r="BK319" s="51">
        <v>17639.460000000003</v>
      </c>
      <c r="BL319" s="51">
        <v>20387.710000000003</v>
      </c>
      <c r="BM319" s="51"/>
      <c r="BN319" s="9"/>
      <c r="BO319" s="62">
        <v>20112.940000000002</v>
      </c>
      <c r="BP319" s="62">
        <v>42216.959999999999</v>
      </c>
      <c r="BQ319" s="62">
        <f t="shared" si="12"/>
        <v>31164.95</v>
      </c>
      <c r="BR319" s="64" t="str">
        <f t="shared" si="13"/>
        <v>NO</v>
      </c>
      <c r="BS319" s="9" t="e">
        <f t="shared" si="14"/>
        <v>#N/A</v>
      </c>
    </row>
    <row r="320" spans="1:71" x14ac:dyDescent="0.25">
      <c r="A320">
        <v>316</v>
      </c>
      <c r="B320" s="52" t="s">
        <v>1170</v>
      </c>
      <c r="C320" s="48"/>
      <c r="D320" s="80"/>
      <c r="E320" s="98" t="s">
        <v>4988</v>
      </c>
      <c r="F320" s="84" t="s">
        <v>1144</v>
      </c>
      <c r="G320" s="84">
        <v>106813884</v>
      </c>
      <c r="H320" s="87">
        <v>4088817</v>
      </c>
      <c r="I320" s="196">
        <v>6210117</v>
      </c>
      <c r="J320" s="87">
        <v>6210117</v>
      </c>
      <c r="K320" s="47" t="s">
        <v>22</v>
      </c>
      <c r="L320" s="47" t="s">
        <v>787</v>
      </c>
      <c r="M320" s="38"/>
      <c r="N320" s="38"/>
      <c r="O320" s="50">
        <v>3603.42</v>
      </c>
      <c r="P320" s="50">
        <v>3686.66</v>
      </c>
      <c r="Q320" s="50">
        <v>3438.55</v>
      </c>
      <c r="R320" s="50">
        <v>3634.57</v>
      </c>
      <c r="S320" s="50">
        <v>4368.55</v>
      </c>
      <c r="T320" s="50">
        <v>4317</v>
      </c>
      <c r="U320" s="50">
        <v>5218.17</v>
      </c>
      <c r="V320" s="51">
        <v>5566.94</v>
      </c>
      <c r="W320" s="51">
        <v>5785.87</v>
      </c>
      <c r="X320" s="51">
        <v>5507.61</v>
      </c>
      <c r="Y320" s="51">
        <v>4588.8899999999994</v>
      </c>
      <c r="Z320" s="51">
        <v>3733.37</v>
      </c>
      <c r="AA320" s="51">
        <v>3753.0099999999998</v>
      </c>
      <c r="AB320" s="51">
        <v>3613.6299999999997</v>
      </c>
      <c r="AC320" s="51">
        <v>3406.6299999999997</v>
      </c>
      <c r="AD320" s="51">
        <v>3593.56</v>
      </c>
      <c r="AE320" s="51">
        <v>4159.55</v>
      </c>
      <c r="AF320" s="51">
        <v>4448.74</v>
      </c>
      <c r="AG320" s="51">
        <v>5417.11</v>
      </c>
      <c r="AH320" s="51">
        <v>5386.98</v>
      </c>
      <c r="AI320" s="51">
        <v>5176.51</v>
      </c>
      <c r="AJ320" s="51">
        <v>5785.86</v>
      </c>
      <c r="AK320" s="51">
        <v>4647.4299999999994</v>
      </c>
      <c r="AL320" s="51">
        <v>4030.9599999999996</v>
      </c>
      <c r="AM320" s="51">
        <v>3694.54</v>
      </c>
      <c r="AN320" s="51">
        <v>3756.7099999999996</v>
      </c>
      <c r="AO320" s="51">
        <v>3930.6</v>
      </c>
      <c r="AP320" s="135">
        <v>4197.26</v>
      </c>
      <c r="AQ320" s="51">
        <v>4538.58</v>
      </c>
      <c r="AR320" s="51">
        <v>4665.8</v>
      </c>
      <c r="AS320" s="51">
        <v>5878.66</v>
      </c>
      <c r="AT320" s="51">
        <v>6044.33</v>
      </c>
      <c r="AU320" s="51">
        <v>6041.9299999999994</v>
      </c>
      <c r="AV320" s="51">
        <v>5965.29</v>
      </c>
      <c r="AW320" s="51">
        <v>4718.4699999999993</v>
      </c>
      <c r="AX320" s="51">
        <v>3924.04</v>
      </c>
      <c r="AY320" s="51">
        <v>3427.1099999999997</v>
      </c>
      <c r="AZ320" s="51">
        <v>3613.8399999999997</v>
      </c>
      <c r="BA320" s="51">
        <v>3541.72</v>
      </c>
      <c r="BB320" s="51">
        <v>4026.97</v>
      </c>
      <c r="BC320" s="51">
        <v>4338.5599999999995</v>
      </c>
      <c r="BD320" s="51">
        <v>4799.8099999999995</v>
      </c>
      <c r="BE320" s="51">
        <v>6680.4699999999993</v>
      </c>
      <c r="BF320" s="51">
        <v>5544.46</v>
      </c>
      <c r="BG320" s="51">
        <v>5410.6399999999994</v>
      </c>
      <c r="BH320" s="51">
        <v>5053.83</v>
      </c>
      <c r="BI320" s="51">
        <v>4191.34</v>
      </c>
      <c r="BJ320" s="51">
        <v>3912.7999999999997</v>
      </c>
      <c r="BK320" s="51">
        <v>3220.1</v>
      </c>
      <c r="BL320" s="51">
        <v>3680.4599999999996</v>
      </c>
      <c r="BM320" s="51"/>
      <c r="BN320" s="9"/>
      <c r="BO320" s="62">
        <v>3406.6299999999997</v>
      </c>
      <c r="BP320" s="62">
        <v>5785.87</v>
      </c>
      <c r="BQ320" s="62">
        <f t="shared" si="12"/>
        <v>4596.25</v>
      </c>
      <c r="BR320" s="64" t="str">
        <f t="shared" si="13"/>
        <v>NO</v>
      </c>
      <c r="BS320" s="9" t="e">
        <f t="shared" si="14"/>
        <v>#N/A</v>
      </c>
    </row>
    <row r="321" spans="1:71" x14ac:dyDescent="0.25">
      <c r="A321">
        <v>317</v>
      </c>
      <c r="B321" s="52" t="s">
        <v>1169</v>
      </c>
      <c r="C321" s="48" t="s">
        <v>1169</v>
      </c>
      <c r="D321" s="80">
        <v>452.58</v>
      </c>
      <c r="E321" s="98" t="s">
        <v>4988</v>
      </c>
      <c r="F321" s="84" t="s">
        <v>1144</v>
      </c>
      <c r="G321" s="84">
        <v>106813884</v>
      </c>
      <c r="H321" s="87" t="s">
        <v>2140</v>
      </c>
      <c r="I321" s="196">
        <v>6091264</v>
      </c>
      <c r="J321" s="87">
        <v>6091264</v>
      </c>
      <c r="K321" s="47" t="s">
        <v>22</v>
      </c>
      <c r="L321" s="47" t="s">
        <v>1168</v>
      </c>
      <c r="M321" s="38"/>
      <c r="N321" s="38"/>
      <c r="O321" s="50">
        <v>274.63</v>
      </c>
      <c r="P321" s="50">
        <v>308.92</v>
      </c>
      <c r="Q321" s="50">
        <v>233.61</v>
      </c>
      <c r="R321" s="50">
        <v>258.10000000000002</v>
      </c>
      <c r="S321" s="50">
        <v>470.21</v>
      </c>
      <c r="T321" s="50">
        <v>482.52</v>
      </c>
      <c r="U321" s="50">
        <v>585.96</v>
      </c>
      <c r="V321" s="51">
        <v>609.77</v>
      </c>
      <c r="W321" s="51">
        <v>662.49</v>
      </c>
      <c r="X321" s="51">
        <v>605.08000000000004</v>
      </c>
      <c r="Y321" s="51">
        <v>462.16</v>
      </c>
      <c r="Z321" s="51">
        <v>327.5</v>
      </c>
      <c r="AA321" s="51">
        <v>249.94</v>
      </c>
      <c r="AB321" s="51">
        <v>240.77</v>
      </c>
      <c r="AC321" s="51">
        <v>262.87</v>
      </c>
      <c r="AD321" s="51">
        <v>355.42</v>
      </c>
      <c r="AE321" s="51">
        <v>351.52</v>
      </c>
      <c r="AF321" s="51">
        <v>452.58</v>
      </c>
      <c r="AG321" s="51">
        <v>637.66</v>
      </c>
      <c r="AH321" s="51">
        <v>685.46</v>
      </c>
      <c r="AI321" s="51">
        <v>676.91</v>
      </c>
      <c r="AJ321" s="51">
        <v>631.38</v>
      </c>
      <c r="AK321" s="51">
        <v>403.94</v>
      </c>
      <c r="AL321" s="51">
        <v>327.10000000000002</v>
      </c>
      <c r="AM321" s="51">
        <v>253.51000000000002</v>
      </c>
      <c r="AN321" s="51">
        <v>189.67000000000002</v>
      </c>
      <c r="AO321" s="51">
        <v>185.4</v>
      </c>
      <c r="AP321" s="135">
        <v>201.20000000000002</v>
      </c>
      <c r="AQ321" s="51">
        <v>219.51000000000002</v>
      </c>
      <c r="AR321" s="51">
        <v>123.19999999999999</v>
      </c>
      <c r="AS321" s="51">
        <v>88.19</v>
      </c>
      <c r="AT321" s="51">
        <v>121.44</v>
      </c>
      <c r="AU321" s="51">
        <v>146.63</v>
      </c>
      <c r="AV321" s="51">
        <v>175.38</v>
      </c>
      <c r="AW321" s="51">
        <v>175.42000000000002</v>
      </c>
      <c r="AX321" s="51">
        <v>164.41</v>
      </c>
      <c r="AY321" s="51">
        <v>103.24</v>
      </c>
      <c r="AZ321" s="51">
        <v>172.9</v>
      </c>
      <c r="BA321" s="51">
        <v>250.26000000000002</v>
      </c>
      <c r="BB321" s="51">
        <v>445.06</v>
      </c>
      <c r="BC321" s="51">
        <v>385.93</v>
      </c>
      <c r="BD321" s="51">
        <v>622.85</v>
      </c>
      <c r="BE321" s="51">
        <v>997.34</v>
      </c>
      <c r="BF321" s="51">
        <v>885.51</v>
      </c>
      <c r="BG321" s="51">
        <v>888.41</v>
      </c>
      <c r="BH321" s="51">
        <v>722.53</v>
      </c>
      <c r="BI321" s="51">
        <v>472.40000000000003</v>
      </c>
      <c r="BJ321" s="51">
        <v>409.98</v>
      </c>
      <c r="BK321" s="51">
        <v>285.36</v>
      </c>
      <c r="BL321" s="51">
        <v>321.68</v>
      </c>
      <c r="BM321" s="51"/>
      <c r="BN321" s="9"/>
      <c r="BO321" s="62">
        <v>88.19</v>
      </c>
      <c r="BP321" s="62">
        <v>694.62</v>
      </c>
      <c r="BQ321" s="62">
        <f t="shared" si="12"/>
        <v>391.40499999999997</v>
      </c>
      <c r="BR321" s="64" t="str">
        <f t="shared" si="13"/>
        <v>YES</v>
      </c>
      <c r="BS321" s="9" t="e">
        <f t="shared" si="14"/>
        <v>#N/A</v>
      </c>
    </row>
    <row r="322" spans="1:71" x14ac:dyDescent="0.25">
      <c r="A322">
        <v>318</v>
      </c>
      <c r="B322" s="52" t="s">
        <v>1167</v>
      </c>
      <c r="C322" s="48" t="s">
        <v>1167</v>
      </c>
      <c r="D322" s="80">
        <v>477.04</v>
      </c>
      <c r="E322" s="98" t="s">
        <v>4988</v>
      </c>
      <c r="F322" s="84" t="s">
        <v>1144</v>
      </c>
      <c r="G322" s="84">
        <v>106813884</v>
      </c>
      <c r="H322" s="87" t="s">
        <v>2141</v>
      </c>
      <c r="I322" s="196">
        <v>6090956</v>
      </c>
      <c r="J322" s="87">
        <v>6090956</v>
      </c>
      <c r="K322" s="47" t="s">
        <v>22</v>
      </c>
      <c r="L322" s="47" t="s">
        <v>1166</v>
      </c>
      <c r="M322" s="38"/>
      <c r="N322" s="38"/>
      <c r="O322" s="50">
        <v>182.81</v>
      </c>
      <c r="P322" s="50">
        <v>252.54</v>
      </c>
      <c r="Q322" s="50">
        <v>199.83</v>
      </c>
      <c r="R322" s="50">
        <v>208.86</v>
      </c>
      <c r="S322" s="50">
        <v>291.79000000000002</v>
      </c>
      <c r="T322" s="50">
        <v>363.05</v>
      </c>
      <c r="U322" s="50">
        <v>463.64</v>
      </c>
      <c r="V322" s="51">
        <v>643.97</v>
      </c>
      <c r="W322" s="51">
        <v>692.4</v>
      </c>
      <c r="X322" s="51">
        <v>603.48</v>
      </c>
      <c r="Y322" s="51">
        <v>402.66</v>
      </c>
      <c r="Z322" s="51">
        <v>276.54000000000002</v>
      </c>
      <c r="AA322" s="51">
        <v>283.84000000000003</v>
      </c>
      <c r="AB322" s="51">
        <v>410.62</v>
      </c>
      <c r="AC322" s="51">
        <v>302.52</v>
      </c>
      <c r="AD322" s="51">
        <v>331.63</v>
      </c>
      <c r="AE322" s="51">
        <v>408.07</v>
      </c>
      <c r="AF322" s="51">
        <v>477.04</v>
      </c>
      <c r="AG322" s="51">
        <v>654.86</v>
      </c>
      <c r="AH322" s="51">
        <v>740.18</v>
      </c>
      <c r="AI322" s="51">
        <v>697.96</v>
      </c>
      <c r="AJ322" s="51">
        <v>660.61</v>
      </c>
      <c r="AK322" s="51">
        <v>505.89</v>
      </c>
      <c r="AL322" s="51">
        <v>383.24</v>
      </c>
      <c r="AM322" s="51">
        <v>263.24</v>
      </c>
      <c r="AN322" s="51">
        <v>413.56</v>
      </c>
      <c r="AO322" s="51">
        <v>315.86</v>
      </c>
      <c r="AP322" s="135">
        <v>391.34000000000003</v>
      </c>
      <c r="AQ322" s="51">
        <v>546.61</v>
      </c>
      <c r="AR322" s="51">
        <v>586.79999999999995</v>
      </c>
      <c r="AS322" s="51">
        <v>743.89</v>
      </c>
      <c r="AT322" s="51">
        <v>788.41</v>
      </c>
      <c r="AU322" s="51">
        <v>820.89</v>
      </c>
      <c r="AV322" s="51">
        <v>689.41</v>
      </c>
      <c r="AW322" s="51">
        <v>483.28000000000003</v>
      </c>
      <c r="AX322" s="51">
        <v>402.25</v>
      </c>
      <c r="AY322" s="51">
        <v>333.90000000000003</v>
      </c>
      <c r="AZ322" s="51">
        <v>355.15000000000003</v>
      </c>
      <c r="BA322" s="51">
        <v>298.93</v>
      </c>
      <c r="BB322" s="51">
        <v>360.21000000000004</v>
      </c>
      <c r="BC322" s="51">
        <v>437.78000000000003</v>
      </c>
      <c r="BD322" s="51">
        <v>513.19999999999993</v>
      </c>
      <c r="BE322" s="51">
        <v>682</v>
      </c>
      <c r="BF322" s="51">
        <v>658.22</v>
      </c>
      <c r="BG322" s="51">
        <v>671.82</v>
      </c>
      <c r="BH322" s="51">
        <v>575.82000000000005</v>
      </c>
      <c r="BI322" s="51">
        <v>453.43</v>
      </c>
      <c r="BJ322" s="51">
        <v>315.56</v>
      </c>
      <c r="BK322" s="51">
        <v>234.66</v>
      </c>
      <c r="BL322" s="51">
        <v>299.71000000000004</v>
      </c>
      <c r="BM322" s="51"/>
      <c r="BN322" s="9"/>
      <c r="BO322" s="62">
        <v>186.05</v>
      </c>
      <c r="BP322" s="62">
        <v>692.4</v>
      </c>
      <c r="BQ322" s="62">
        <f t="shared" si="12"/>
        <v>439.22500000000002</v>
      </c>
      <c r="BR322" s="64" t="str">
        <f t="shared" si="13"/>
        <v>YES</v>
      </c>
      <c r="BS322" s="9" t="e">
        <f t="shared" si="14"/>
        <v>#N/A</v>
      </c>
    </row>
    <row r="323" spans="1:71" x14ac:dyDescent="0.25">
      <c r="A323">
        <v>319</v>
      </c>
      <c r="B323" s="52" t="s">
        <v>1165</v>
      </c>
      <c r="C323" s="48" t="s">
        <v>1165</v>
      </c>
      <c r="D323" s="80">
        <v>2029.22</v>
      </c>
      <c r="E323" s="98" t="s">
        <v>4988</v>
      </c>
      <c r="F323" s="84" t="s">
        <v>1144</v>
      </c>
      <c r="G323" s="84">
        <v>106813884</v>
      </c>
      <c r="H323" s="87">
        <v>4375782</v>
      </c>
      <c r="I323" s="196">
        <v>6207316</v>
      </c>
      <c r="J323" s="87">
        <v>6207316</v>
      </c>
      <c r="K323" s="47" t="s">
        <v>22</v>
      </c>
      <c r="L323" s="47" t="s">
        <v>1164</v>
      </c>
      <c r="M323" s="38"/>
      <c r="N323" s="38"/>
      <c r="O323" s="50">
        <v>1512.9</v>
      </c>
      <c r="P323" s="50">
        <v>1717.11</v>
      </c>
      <c r="Q323" s="50">
        <v>1420.62</v>
      </c>
      <c r="R323" s="50">
        <v>1567.81</v>
      </c>
      <c r="S323" s="50">
        <v>1997.15</v>
      </c>
      <c r="T323" s="50">
        <v>2031.08</v>
      </c>
      <c r="U323" s="50">
        <v>2510.0899999999997</v>
      </c>
      <c r="V323" s="51">
        <v>2841.1499999999996</v>
      </c>
      <c r="W323" s="51">
        <v>2682.97</v>
      </c>
      <c r="X323" s="51">
        <v>2765.08</v>
      </c>
      <c r="Y323" s="51">
        <v>2155.14</v>
      </c>
      <c r="Z323" s="51">
        <v>1948.23</v>
      </c>
      <c r="AA323" s="51">
        <v>2130.81</v>
      </c>
      <c r="AB323" s="51">
        <v>2061.9799999999996</v>
      </c>
      <c r="AC323" s="51">
        <v>1801.4</v>
      </c>
      <c r="AD323" s="51">
        <v>1855.7</v>
      </c>
      <c r="AE323" s="51">
        <v>1995.27</v>
      </c>
      <c r="AF323" s="51">
        <v>2029.22</v>
      </c>
      <c r="AG323" s="51">
        <v>2818.47</v>
      </c>
      <c r="AH323" s="51">
        <v>2813.2</v>
      </c>
      <c r="AI323" s="51">
        <v>2735.7999999999997</v>
      </c>
      <c r="AJ323" s="51">
        <v>2954.52</v>
      </c>
      <c r="AK323" s="51">
        <v>2223.0499999999997</v>
      </c>
      <c r="AL323" s="51">
        <v>1978.91</v>
      </c>
      <c r="AM323" s="51">
        <v>2022.63</v>
      </c>
      <c r="AN323" s="51">
        <v>2017.49</v>
      </c>
      <c r="AO323" s="51">
        <v>2044.82</v>
      </c>
      <c r="AP323" s="135">
        <v>2175.08</v>
      </c>
      <c r="AQ323" s="51">
        <v>2203.6799999999998</v>
      </c>
      <c r="AR323" s="51">
        <v>2176.75</v>
      </c>
      <c r="AS323" s="51">
        <v>2822.16</v>
      </c>
      <c r="AT323" s="51">
        <v>2551.12</v>
      </c>
      <c r="AU323" s="51">
        <v>2578.56</v>
      </c>
      <c r="AV323" s="51">
        <v>2788.6899999999996</v>
      </c>
      <c r="AW323" s="51">
        <v>2239.2799999999997</v>
      </c>
      <c r="AX323" s="51">
        <v>2222.16</v>
      </c>
      <c r="AY323" s="51">
        <v>2139.2299999999996</v>
      </c>
      <c r="AZ323" s="51">
        <v>2312.7299999999996</v>
      </c>
      <c r="BA323" s="51">
        <v>2217.9299999999998</v>
      </c>
      <c r="BB323" s="51">
        <v>2005.57</v>
      </c>
      <c r="BC323" s="51">
        <v>2081.7799999999997</v>
      </c>
      <c r="BD323" s="51">
        <v>2205.2599999999998</v>
      </c>
      <c r="BE323" s="51">
        <v>2909.8799999999997</v>
      </c>
      <c r="BF323" s="51">
        <v>2734.1699999999996</v>
      </c>
      <c r="BG323" s="51">
        <v>2921.5699999999997</v>
      </c>
      <c r="BH323" s="51">
        <v>2714.7099999999996</v>
      </c>
      <c r="BI323" s="51">
        <v>2023.11</v>
      </c>
      <c r="BJ323" s="51">
        <v>1991.5</v>
      </c>
      <c r="BK323" s="51">
        <v>1716.07</v>
      </c>
      <c r="BL323" s="51">
        <v>1968.71</v>
      </c>
      <c r="BM323" s="51"/>
      <c r="BN323" s="9"/>
      <c r="BO323" s="62">
        <v>1423.86</v>
      </c>
      <c r="BP323" s="62">
        <v>2841.1499999999996</v>
      </c>
      <c r="BQ323" s="62">
        <f t="shared" si="12"/>
        <v>2132.5049999999997</v>
      </c>
      <c r="BR323" s="64" t="str">
        <f t="shared" si="13"/>
        <v>YES</v>
      </c>
      <c r="BS323" s="9" t="e">
        <f t="shared" si="14"/>
        <v>#N/A</v>
      </c>
    </row>
    <row r="324" spans="1:71" x14ac:dyDescent="0.25">
      <c r="A324">
        <v>320</v>
      </c>
      <c r="B324" s="52" t="s">
        <v>1163</v>
      </c>
      <c r="C324" s="48" t="s">
        <v>1163</v>
      </c>
      <c r="D324" s="80">
        <v>28.840000000000003</v>
      </c>
      <c r="E324" s="98" t="s">
        <v>4988</v>
      </c>
      <c r="F324" s="84" t="s">
        <v>1144</v>
      </c>
      <c r="G324" s="84">
        <v>106813884</v>
      </c>
      <c r="H324" s="87">
        <v>4072293</v>
      </c>
      <c r="I324" s="196">
        <v>6140453</v>
      </c>
      <c r="J324" s="87">
        <v>6140453</v>
      </c>
      <c r="K324" s="47" t="s">
        <v>22</v>
      </c>
      <c r="L324" s="47" t="s">
        <v>1162</v>
      </c>
      <c r="M324" s="38"/>
      <c r="N324" s="38"/>
      <c r="O324" s="50">
        <v>24.92</v>
      </c>
      <c r="P324" s="50">
        <v>28.35</v>
      </c>
      <c r="Q324" s="50">
        <v>24.33</v>
      </c>
      <c r="R324" s="50">
        <v>25.32</v>
      </c>
      <c r="S324" s="50">
        <v>27.49</v>
      </c>
      <c r="T324" s="50">
        <v>23.57</v>
      </c>
      <c r="U324" s="50">
        <v>28.1</v>
      </c>
      <c r="V324" s="51">
        <v>28.880000000000003</v>
      </c>
      <c r="W324" s="51">
        <v>27.53</v>
      </c>
      <c r="X324" s="51">
        <v>32.28</v>
      </c>
      <c r="Y324" s="51">
        <v>24.07</v>
      </c>
      <c r="Z324" s="51">
        <v>27.79</v>
      </c>
      <c r="AA324" s="51">
        <v>29.310000000000002</v>
      </c>
      <c r="AB324" s="51">
        <v>30.92</v>
      </c>
      <c r="AC324" s="51">
        <v>27.740000000000002</v>
      </c>
      <c r="AD324" s="51">
        <v>28.03</v>
      </c>
      <c r="AE324" s="51">
        <v>27.89</v>
      </c>
      <c r="AF324" s="51">
        <v>28.840000000000003</v>
      </c>
      <c r="AG324" s="51">
        <v>27.36</v>
      </c>
      <c r="AH324" s="51">
        <v>26.06</v>
      </c>
      <c r="AI324" s="51">
        <v>25.79</v>
      </c>
      <c r="AJ324" s="51">
        <v>28.009999999999998</v>
      </c>
      <c r="AK324" s="51">
        <v>26.130000000000003</v>
      </c>
      <c r="AL324" s="51">
        <v>25.700000000000003</v>
      </c>
      <c r="AM324" s="51">
        <v>28.990000000000002</v>
      </c>
      <c r="AN324" s="51">
        <v>28.660000000000004</v>
      </c>
      <c r="AO324" s="51">
        <v>28.07</v>
      </c>
      <c r="AP324" s="135">
        <v>29.340000000000003</v>
      </c>
      <c r="AQ324" s="51">
        <v>28.270000000000003</v>
      </c>
      <c r="AR324" s="51">
        <v>26.85</v>
      </c>
      <c r="AS324" s="51">
        <v>29.049999999999997</v>
      </c>
      <c r="AT324" s="51">
        <v>27.18</v>
      </c>
      <c r="AU324" s="51">
        <v>26.740000000000002</v>
      </c>
      <c r="AV324" s="51">
        <v>28.39</v>
      </c>
      <c r="AW324" s="51">
        <v>26.630000000000003</v>
      </c>
      <c r="AX324" s="51">
        <v>26.259999999999998</v>
      </c>
      <c r="AY324" s="51">
        <v>25.369999999999997</v>
      </c>
      <c r="AZ324" s="51">
        <v>24.439999999999998</v>
      </c>
      <c r="BA324" s="51">
        <v>23.130000000000003</v>
      </c>
      <c r="BB324" s="51">
        <v>23.700000000000003</v>
      </c>
      <c r="BC324" s="51">
        <v>24.25</v>
      </c>
      <c r="BD324" s="51">
        <v>25.08</v>
      </c>
      <c r="BE324" s="51">
        <v>27.58</v>
      </c>
      <c r="BF324" s="51">
        <v>25.160000000000004</v>
      </c>
      <c r="BG324" s="51">
        <v>23.549999999999997</v>
      </c>
      <c r="BH324" s="51">
        <v>23.11</v>
      </c>
      <c r="BI324" s="51">
        <v>22.450000000000003</v>
      </c>
      <c r="BJ324" s="51">
        <v>23.880000000000003</v>
      </c>
      <c r="BK324" s="51">
        <v>22.229999999999997</v>
      </c>
      <c r="BL324" s="51">
        <v>24.549999999999997</v>
      </c>
      <c r="BM324" s="51"/>
      <c r="BN324" s="9"/>
      <c r="BO324" s="62">
        <v>23.369999999999997</v>
      </c>
      <c r="BP324" s="62">
        <v>32.28</v>
      </c>
      <c r="BQ324" s="62">
        <f t="shared" si="12"/>
        <v>27.824999999999999</v>
      </c>
      <c r="BR324" s="64" t="str">
        <f t="shared" si="13"/>
        <v>NO</v>
      </c>
      <c r="BS324" s="9" t="e">
        <f t="shared" si="14"/>
        <v>#N/A</v>
      </c>
    </row>
    <row r="325" spans="1:71" x14ac:dyDescent="0.25">
      <c r="A325">
        <v>321</v>
      </c>
      <c r="B325" s="52" t="s">
        <v>1161</v>
      </c>
      <c r="C325" s="48" t="s">
        <v>1161</v>
      </c>
      <c r="D325" s="80">
        <v>155.29000000000002</v>
      </c>
      <c r="E325" s="98" t="s">
        <v>4988</v>
      </c>
      <c r="F325" s="84" t="s">
        <v>1144</v>
      </c>
      <c r="G325" s="84">
        <v>106813884</v>
      </c>
      <c r="H325" s="87">
        <v>4368109</v>
      </c>
      <c r="I325" s="196">
        <v>6134974</v>
      </c>
      <c r="J325" s="87">
        <v>6134974</v>
      </c>
      <c r="K325" s="47" t="s">
        <v>22</v>
      </c>
      <c r="L325" s="47" t="s">
        <v>1160</v>
      </c>
      <c r="M325" s="38"/>
      <c r="N325" s="38"/>
      <c r="O325" s="50">
        <v>82.34</v>
      </c>
      <c r="P325" s="50">
        <v>200.73</v>
      </c>
      <c r="Q325" s="50">
        <v>96.13</v>
      </c>
      <c r="R325" s="50">
        <v>146.37</v>
      </c>
      <c r="S325" s="50">
        <v>75.75</v>
      </c>
      <c r="T325" s="50">
        <v>95.19</v>
      </c>
      <c r="U325" s="50">
        <v>163.19</v>
      </c>
      <c r="V325" s="51">
        <v>205.63</v>
      </c>
      <c r="W325" s="51">
        <v>212.3</v>
      </c>
      <c r="X325" s="51">
        <v>193.92000000000002</v>
      </c>
      <c r="Y325" s="51">
        <v>118.11999999999999</v>
      </c>
      <c r="Z325" s="51">
        <v>63.86</v>
      </c>
      <c r="AA325" s="51">
        <v>129.15</v>
      </c>
      <c r="AB325" s="51">
        <v>156.76000000000002</v>
      </c>
      <c r="AC325" s="51">
        <v>103.36</v>
      </c>
      <c r="AD325" s="51">
        <v>65.41</v>
      </c>
      <c r="AE325" s="51">
        <v>85.699999999999989</v>
      </c>
      <c r="AF325" s="51">
        <v>155.29000000000002</v>
      </c>
      <c r="AG325" s="51">
        <v>239.37</v>
      </c>
      <c r="AH325" s="51">
        <v>266.89999999999998</v>
      </c>
      <c r="AI325" s="51">
        <v>251.60000000000002</v>
      </c>
      <c r="AJ325" s="51">
        <v>163.46</v>
      </c>
      <c r="AK325" s="51">
        <v>96.929999999999993</v>
      </c>
      <c r="AL325" s="51">
        <v>53.330000000000005</v>
      </c>
      <c r="AM325" s="51">
        <v>44.800000000000004</v>
      </c>
      <c r="AN325" s="51">
        <v>84.949999999999989</v>
      </c>
      <c r="AO325" s="51">
        <v>79.36</v>
      </c>
      <c r="AP325" s="135">
        <v>63.64</v>
      </c>
      <c r="AQ325" s="51">
        <v>72.42</v>
      </c>
      <c r="AR325" s="51">
        <v>86.33</v>
      </c>
      <c r="AS325" s="51">
        <v>163.54000000000002</v>
      </c>
      <c r="AT325" s="51">
        <v>207.48000000000002</v>
      </c>
      <c r="AU325" s="51">
        <v>218.71</v>
      </c>
      <c r="AV325" s="51">
        <v>173.27</v>
      </c>
      <c r="AW325" s="51">
        <v>106.27</v>
      </c>
      <c r="AX325" s="51">
        <v>63.03</v>
      </c>
      <c r="AY325" s="51">
        <v>74.759999999999991</v>
      </c>
      <c r="AZ325" s="51">
        <v>184.64000000000001</v>
      </c>
      <c r="BA325" s="51">
        <v>132.21</v>
      </c>
      <c r="BB325" s="51">
        <v>73.22999999999999</v>
      </c>
      <c r="BC325" s="51">
        <v>74.059999999999988</v>
      </c>
      <c r="BD325" s="51">
        <v>107.61</v>
      </c>
      <c r="BE325" s="51">
        <v>228.79000000000002</v>
      </c>
      <c r="BF325" s="51">
        <v>204.32000000000002</v>
      </c>
      <c r="BG325" s="51">
        <v>217.37</v>
      </c>
      <c r="BH325" s="51">
        <v>201.49</v>
      </c>
      <c r="BI325" s="51">
        <v>104.66</v>
      </c>
      <c r="BJ325" s="51">
        <v>104.19</v>
      </c>
      <c r="BK325" s="51">
        <v>127.28999999999999</v>
      </c>
      <c r="BL325" s="51">
        <v>164.25</v>
      </c>
      <c r="BM325" s="51"/>
      <c r="BN325" s="9"/>
      <c r="BO325" s="62">
        <v>44.800000000000004</v>
      </c>
      <c r="BP325" s="62">
        <v>212.3</v>
      </c>
      <c r="BQ325" s="62">
        <f t="shared" ref="BQ325:BQ388" si="15">AVERAGE(BO325:BP325)</f>
        <v>128.55000000000001</v>
      </c>
      <c r="BR325" s="64" t="str">
        <f t="shared" ref="BR325:BR388" si="16">IF(AND(INDEX($A$5:$BL$967,MATCH(A325,$A$5:$A$967,0),MATCH($BR$1,$A$4:$BL$4,0))&gt;=BO325,INDEX($A$5:$BL$967,MATCH(A325,$A$5:$A$967,0),MATCH($BR$1,$A$4:$BL$4,0))&lt;=BP325),"YES","NO")</f>
        <v>YES</v>
      </c>
      <c r="BS325" s="9" t="e">
        <f t="shared" ref="BS325:BS388" si="17">IF(INDEX($A$5:$AO$967,MATCH(A325,$A$5:$A$967,0),MATCH($BR$1,$A$4:$AO$4,0))&lt;BO325,"Latest cost is lower than expected",IF(INDEX($A$5:$AO$967,MATCH(A325,$A$5:$A$967,0),MATCH($BR$1,$A$4:$AO$4,0))&gt;BP325,"Latest cost is higher than expected",""))</f>
        <v>#N/A</v>
      </c>
    </row>
    <row r="326" spans="1:71" x14ac:dyDescent="0.25">
      <c r="A326">
        <v>322</v>
      </c>
      <c r="B326" s="52" t="s">
        <v>1159</v>
      </c>
      <c r="C326" s="48" t="s">
        <v>1159</v>
      </c>
      <c r="D326" s="80">
        <v>268.39</v>
      </c>
      <c r="E326" s="98" t="s">
        <v>4988</v>
      </c>
      <c r="F326" s="84" t="s">
        <v>1144</v>
      </c>
      <c r="G326" s="84">
        <v>106813884</v>
      </c>
      <c r="H326" s="87">
        <v>4355929</v>
      </c>
      <c r="I326" s="196">
        <v>6207315</v>
      </c>
      <c r="J326" s="87">
        <v>6207315</v>
      </c>
      <c r="K326" s="47" t="s">
        <v>22</v>
      </c>
      <c r="L326" s="47" t="s">
        <v>1158</v>
      </c>
      <c r="M326" s="38"/>
      <c r="N326" s="38"/>
      <c r="O326" s="50">
        <v>197.51</v>
      </c>
      <c r="P326" s="50">
        <v>237.66</v>
      </c>
      <c r="Q326" s="50">
        <v>168.02</v>
      </c>
      <c r="R326" s="50">
        <v>253.07</v>
      </c>
      <c r="S326" s="50">
        <v>331.01</v>
      </c>
      <c r="T326" s="50">
        <v>252.13</v>
      </c>
      <c r="U326" s="50">
        <v>267.14</v>
      </c>
      <c r="V326" s="51">
        <v>407.36</v>
      </c>
      <c r="W326" s="51">
        <v>394.01</v>
      </c>
      <c r="X326" s="51">
        <v>380.57</v>
      </c>
      <c r="Y326" s="51">
        <v>279.2</v>
      </c>
      <c r="Z326" s="51">
        <v>191.3</v>
      </c>
      <c r="AA326" s="51">
        <v>173.34</v>
      </c>
      <c r="AB326" s="51">
        <v>168.33</v>
      </c>
      <c r="AC326" s="51">
        <v>149.45000000000002</v>
      </c>
      <c r="AD326" s="51">
        <v>152.11000000000001</v>
      </c>
      <c r="AE326" s="51">
        <v>179.01000000000002</v>
      </c>
      <c r="AF326" s="51">
        <v>268.39</v>
      </c>
      <c r="AG326" s="51">
        <v>371.94</v>
      </c>
      <c r="AH326" s="51">
        <v>420.44</v>
      </c>
      <c r="AI326" s="51">
        <v>367.73</v>
      </c>
      <c r="AJ326" s="51">
        <v>415.52</v>
      </c>
      <c r="AK326" s="51">
        <v>287.47000000000003</v>
      </c>
      <c r="AL326" s="51">
        <v>200.87</v>
      </c>
      <c r="AM326" s="51">
        <v>180.4</v>
      </c>
      <c r="AN326" s="51">
        <v>203.87</v>
      </c>
      <c r="AO326" s="51">
        <v>177.83</v>
      </c>
      <c r="AP326" s="135">
        <v>182.45000000000002</v>
      </c>
      <c r="AQ326" s="51">
        <v>207.10000000000002</v>
      </c>
      <c r="AR326" s="51">
        <v>345.66</v>
      </c>
      <c r="AS326" s="51">
        <v>394.98</v>
      </c>
      <c r="AT326" s="51">
        <v>413.25</v>
      </c>
      <c r="AU326" s="51">
        <v>396.19</v>
      </c>
      <c r="AV326" s="51">
        <v>403.19</v>
      </c>
      <c r="AW326" s="51">
        <v>273.39</v>
      </c>
      <c r="AX326" s="51">
        <v>172.97</v>
      </c>
      <c r="AY326" s="51">
        <v>159.49</v>
      </c>
      <c r="AZ326" s="51">
        <v>153.98000000000002</v>
      </c>
      <c r="BA326" s="51">
        <v>176.28</v>
      </c>
      <c r="BB326" s="51">
        <v>139.87</v>
      </c>
      <c r="BC326" s="51">
        <v>158.76000000000002</v>
      </c>
      <c r="BD326" s="51">
        <v>217.09</v>
      </c>
      <c r="BE326" s="51">
        <v>410.6</v>
      </c>
      <c r="BF326" s="51">
        <v>448.11</v>
      </c>
      <c r="BG326" s="51">
        <v>414.76</v>
      </c>
      <c r="BH326" s="51">
        <v>366.18</v>
      </c>
      <c r="BI326" s="51">
        <v>247.18</v>
      </c>
      <c r="BJ326" s="51">
        <v>161.92000000000002</v>
      </c>
      <c r="BK326" s="51">
        <v>127.49</v>
      </c>
      <c r="BL326" s="51">
        <v>157.43</v>
      </c>
      <c r="BM326" s="51"/>
      <c r="BN326" s="9"/>
      <c r="BO326" s="62">
        <v>149.45000000000002</v>
      </c>
      <c r="BP326" s="62">
        <v>541.95000000000005</v>
      </c>
      <c r="BQ326" s="62">
        <f t="shared" si="15"/>
        <v>345.70000000000005</v>
      </c>
      <c r="BR326" s="64" t="str">
        <f t="shared" si="16"/>
        <v>NO</v>
      </c>
      <c r="BS326" s="9" t="e">
        <f t="shared" si="17"/>
        <v>#N/A</v>
      </c>
    </row>
    <row r="327" spans="1:71" x14ac:dyDescent="0.25">
      <c r="A327">
        <v>323</v>
      </c>
      <c r="B327" s="52" t="s">
        <v>1157</v>
      </c>
      <c r="C327" s="48" t="s">
        <v>1157</v>
      </c>
      <c r="D327" s="80">
        <v>158551.01999999999</v>
      </c>
      <c r="E327" s="98" t="s">
        <v>2186</v>
      </c>
      <c r="F327" s="84" t="s">
        <v>1144</v>
      </c>
      <c r="G327" s="84">
        <v>106813884</v>
      </c>
      <c r="H327" s="87" t="s">
        <v>1964</v>
      </c>
      <c r="I327" s="196" t="s">
        <v>1964</v>
      </c>
      <c r="J327" s="87" t="s">
        <v>1964</v>
      </c>
      <c r="K327" s="47" t="s">
        <v>22</v>
      </c>
      <c r="L327" s="47" t="s">
        <v>1156</v>
      </c>
      <c r="M327" s="38"/>
      <c r="N327" s="38"/>
      <c r="O327" s="50">
        <v>130795.03</v>
      </c>
      <c r="P327" s="50">
        <v>136318.19</v>
      </c>
      <c r="Q327" s="50">
        <v>129086.3</v>
      </c>
      <c r="R327" s="50">
        <v>134115.1</v>
      </c>
      <c r="S327" s="50">
        <v>162129.57999999999</v>
      </c>
      <c r="T327" s="50">
        <v>161521.73000000001</v>
      </c>
      <c r="U327" s="50">
        <v>199990.74</v>
      </c>
      <c r="V327" s="51">
        <v>203084.28999999998</v>
      </c>
      <c r="W327" s="51">
        <v>197238.50999999998</v>
      </c>
      <c r="X327" s="51">
        <v>197332.41</v>
      </c>
      <c r="Y327" s="51">
        <v>154918.26999999999</v>
      </c>
      <c r="Z327" s="51">
        <v>144228.76999999999</v>
      </c>
      <c r="AA327" s="51">
        <v>147940.19999999998</v>
      </c>
      <c r="AB327" s="51">
        <v>145733.99</v>
      </c>
      <c r="AC327" s="51">
        <v>136289.13</v>
      </c>
      <c r="AD327" s="51">
        <v>145509.53</v>
      </c>
      <c r="AE327" s="51">
        <v>150426.44999999998</v>
      </c>
      <c r="AF327" s="51">
        <v>158551.01999999999</v>
      </c>
      <c r="AG327" s="51">
        <v>200805.26</v>
      </c>
      <c r="AH327" s="51">
        <v>197466.37</v>
      </c>
      <c r="AI327" s="51">
        <v>197631.8</v>
      </c>
      <c r="AJ327" s="51">
        <v>210988.87</v>
      </c>
      <c r="AK327" s="51">
        <v>165118.44</v>
      </c>
      <c r="AL327" s="51">
        <v>149390.66999999998</v>
      </c>
      <c r="AM327" s="51">
        <v>142092.03999999998</v>
      </c>
      <c r="AN327" s="51">
        <v>147391.78999999998</v>
      </c>
      <c r="AO327" s="51">
        <v>148646.32999999999</v>
      </c>
      <c r="AP327" s="135">
        <v>158374.97</v>
      </c>
      <c r="AQ327" s="51">
        <v>164281.72999999998</v>
      </c>
      <c r="AR327" s="51">
        <v>161047.84999999998</v>
      </c>
      <c r="AS327" s="51">
        <v>214413.75</v>
      </c>
      <c r="AT327" s="51">
        <v>199709.00999999998</v>
      </c>
      <c r="AU327" s="51">
        <v>203505.63</v>
      </c>
      <c r="AV327" s="51">
        <v>205485.69</v>
      </c>
      <c r="AW327" s="51">
        <v>166771.54999999999</v>
      </c>
      <c r="AX327" s="51">
        <v>150204.88</v>
      </c>
      <c r="AY327" s="51">
        <v>137432.26999999999</v>
      </c>
      <c r="AZ327" s="51">
        <v>145157.87</v>
      </c>
      <c r="BA327" s="51">
        <v>146954.88</v>
      </c>
      <c r="BB327" s="51">
        <v>158037.87</v>
      </c>
      <c r="BC327" s="51">
        <v>160104.82999999999</v>
      </c>
      <c r="BD327" s="51">
        <v>163073.24</v>
      </c>
      <c r="BE327" s="51">
        <v>215748.50999999998</v>
      </c>
      <c r="BF327" s="51">
        <v>195521.33</v>
      </c>
      <c r="BG327" s="51">
        <v>201890.88999999998</v>
      </c>
      <c r="BH327" s="51">
        <v>191718.12</v>
      </c>
      <c r="BI327" s="51">
        <v>158240.41</v>
      </c>
      <c r="BJ327" s="51">
        <v>149177.18</v>
      </c>
      <c r="BK327" s="51">
        <v>129934.47</v>
      </c>
      <c r="BL327" s="51">
        <v>145033.22999999998</v>
      </c>
      <c r="BM327" s="51"/>
      <c r="BN327" s="9"/>
      <c r="BO327" s="62">
        <v>129089.54000000001</v>
      </c>
      <c r="BP327" s="62">
        <v>203084.28999999998</v>
      </c>
      <c r="BQ327" s="62">
        <f t="shared" si="15"/>
        <v>166086.91499999998</v>
      </c>
      <c r="BR327" s="64" t="str">
        <f t="shared" si="16"/>
        <v>YES</v>
      </c>
      <c r="BS327" s="9" t="e">
        <f t="shared" si="17"/>
        <v>#N/A</v>
      </c>
    </row>
    <row r="328" spans="1:71" x14ac:dyDescent="0.25">
      <c r="A328">
        <v>324</v>
      </c>
      <c r="B328" s="52" t="s">
        <v>1155</v>
      </c>
      <c r="C328" s="48" t="s">
        <v>1155</v>
      </c>
      <c r="D328" s="80">
        <v>2757.0499999999997</v>
      </c>
      <c r="E328" s="98" t="s">
        <v>4988</v>
      </c>
      <c r="F328" s="84" t="s">
        <v>1144</v>
      </c>
      <c r="G328" s="84">
        <v>106813884</v>
      </c>
      <c r="H328" s="87">
        <v>4028139</v>
      </c>
      <c r="I328" s="196">
        <v>6207430</v>
      </c>
      <c r="J328" s="87">
        <v>6207430</v>
      </c>
      <c r="K328" s="47" t="s">
        <v>22</v>
      </c>
      <c r="L328" s="47" t="s">
        <v>1154</v>
      </c>
      <c r="M328" s="38"/>
      <c r="N328" s="38"/>
      <c r="O328" s="50">
        <v>1731.78</v>
      </c>
      <c r="P328" s="50">
        <v>1979.92</v>
      </c>
      <c r="Q328" s="50">
        <v>1490.12</v>
      </c>
      <c r="R328" s="50">
        <v>2341.8000000000002</v>
      </c>
      <c r="S328" s="50">
        <v>2411.46</v>
      </c>
      <c r="T328" s="50">
        <v>1572.11</v>
      </c>
      <c r="U328" s="50">
        <v>2813.47</v>
      </c>
      <c r="V328" s="51">
        <v>3158.47</v>
      </c>
      <c r="W328" s="51">
        <v>3924.2599999999998</v>
      </c>
      <c r="X328" s="51">
        <v>4465.6099999999997</v>
      </c>
      <c r="Y328" s="51">
        <v>3470.4599999999996</v>
      </c>
      <c r="Z328" s="51">
        <v>2538.56</v>
      </c>
      <c r="AA328" s="51">
        <v>3098.7799999999997</v>
      </c>
      <c r="AB328" s="51">
        <v>2709.64</v>
      </c>
      <c r="AC328" s="51">
        <v>2221.2799999999997</v>
      </c>
      <c r="AD328" s="51">
        <v>1717.66</v>
      </c>
      <c r="AE328" s="51">
        <v>1962.8</v>
      </c>
      <c r="AF328" s="51">
        <v>2757.0499999999997</v>
      </c>
      <c r="AG328" s="51">
        <v>3832.61</v>
      </c>
      <c r="AH328" s="51">
        <v>4674.6499999999996</v>
      </c>
      <c r="AI328" s="51">
        <v>4359.37</v>
      </c>
      <c r="AJ328" s="51">
        <v>4614.8999999999996</v>
      </c>
      <c r="AK328" s="51">
        <v>2769.7099999999996</v>
      </c>
      <c r="AL328" s="51">
        <v>2103.0099999999998</v>
      </c>
      <c r="AM328" s="51">
        <v>2216.5099999999998</v>
      </c>
      <c r="AN328" s="51">
        <v>1669.1</v>
      </c>
      <c r="AO328" s="51">
        <v>1814.79</v>
      </c>
      <c r="AP328" s="135">
        <v>1947.09</v>
      </c>
      <c r="AQ328" s="51">
        <v>2598.1299999999997</v>
      </c>
      <c r="AR328" s="51">
        <v>2807.99</v>
      </c>
      <c r="AS328" s="51">
        <v>3815.7299999999996</v>
      </c>
      <c r="AT328" s="51">
        <v>3486.1299999999997</v>
      </c>
      <c r="AU328" s="51">
        <v>3178.47</v>
      </c>
      <c r="AV328" s="51">
        <v>3130.02</v>
      </c>
      <c r="AW328" s="51">
        <v>1912.86</v>
      </c>
      <c r="AX328" s="51">
        <v>1033.57</v>
      </c>
      <c r="AY328" s="51">
        <v>1076.48</v>
      </c>
      <c r="AZ328" s="51">
        <v>1020.8100000000001</v>
      </c>
      <c r="BA328" s="51">
        <v>1133.57</v>
      </c>
      <c r="BB328" s="51">
        <v>1321.78</v>
      </c>
      <c r="BC328" s="51">
        <v>1371.6</v>
      </c>
      <c r="BD328" s="51">
        <v>2251.79</v>
      </c>
      <c r="BE328" s="51">
        <v>3402.64</v>
      </c>
      <c r="BF328" s="51">
        <v>2718.02</v>
      </c>
      <c r="BG328" s="51">
        <v>2923.91</v>
      </c>
      <c r="BH328" s="51">
        <v>3405.85</v>
      </c>
      <c r="BI328" s="51">
        <v>2176.66</v>
      </c>
      <c r="BJ328" s="51">
        <v>1370.32</v>
      </c>
      <c r="BK328" s="51">
        <v>1262.99</v>
      </c>
      <c r="BL328" s="51">
        <v>1478.23</v>
      </c>
      <c r="BM328" s="51"/>
      <c r="BN328" s="9"/>
      <c r="BO328" s="62">
        <v>1020.81</v>
      </c>
      <c r="BP328" s="62">
        <v>4465.6099999999997</v>
      </c>
      <c r="BQ328" s="62">
        <f t="shared" si="15"/>
        <v>2743.21</v>
      </c>
      <c r="BR328" s="64" t="str">
        <f t="shared" si="16"/>
        <v>YES</v>
      </c>
      <c r="BS328" s="9" t="e">
        <f t="shared" si="17"/>
        <v>#N/A</v>
      </c>
    </row>
    <row r="329" spans="1:71" x14ac:dyDescent="0.25">
      <c r="A329">
        <v>325</v>
      </c>
      <c r="B329" s="52" t="s">
        <v>1153</v>
      </c>
      <c r="C329" s="48" t="s">
        <v>1153</v>
      </c>
      <c r="D329" s="80">
        <v>817.22</v>
      </c>
      <c r="E329" s="98" t="s">
        <v>4988</v>
      </c>
      <c r="F329" s="84" t="s">
        <v>1144</v>
      </c>
      <c r="G329" s="84">
        <v>106813884</v>
      </c>
      <c r="H329" s="87" t="s">
        <v>2142</v>
      </c>
      <c r="I329" s="196">
        <v>6207427</v>
      </c>
      <c r="J329" s="87">
        <v>6207427</v>
      </c>
      <c r="K329" s="47" t="s">
        <v>22</v>
      </c>
      <c r="L329" s="47" t="s">
        <v>1152</v>
      </c>
      <c r="M329" s="38"/>
      <c r="N329" s="38"/>
      <c r="O329" s="50">
        <v>764.58</v>
      </c>
      <c r="P329" s="50">
        <v>795.15</v>
      </c>
      <c r="Q329" s="50">
        <v>749.14</v>
      </c>
      <c r="R329" s="50">
        <v>794.26</v>
      </c>
      <c r="S329" s="50">
        <v>842.46</v>
      </c>
      <c r="T329" s="50">
        <v>829.12</v>
      </c>
      <c r="U329" s="50">
        <v>1003.86</v>
      </c>
      <c r="V329" s="51">
        <v>1005.14</v>
      </c>
      <c r="W329" s="51">
        <v>974.81000000000006</v>
      </c>
      <c r="X329" s="51">
        <v>991.55</v>
      </c>
      <c r="Y329" s="51">
        <v>794.93000000000006</v>
      </c>
      <c r="Z329" s="51">
        <v>780.28</v>
      </c>
      <c r="AA329" s="51">
        <v>806.22</v>
      </c>
      <c r="AB329" s="51">
        <v>886.92</v>
      </c>
      <c r="AC329" s="51">
        <v>821.97</v>
      </c>
      <c r="AD329" s="51">
        <v>801.17</v>
      </c>
      <c r="AE329" s="51">
        <v>780.57</v>
      </c>
      <c r="AF329" s="51">
        <v>817.22</v>
      </c>
      <c r="AG329" s="51">
        <v>1052.48</v>
      </c>
      <c r="AH329" s="51">
        <v>1012.46</v>
      </c>
      <c r="AI329" s="51">
        <v>1050.5999999999999</v>
      </c>
      <c r="AJ329" s="51">
        <v>1139.8499999999999</v>
      </c>
      <c r="AK329" s="51">
        <v>875.61</v>
      </c>
      <c r="AL329" s="51">
        <v>762.34</v>
      </c>
      <c r="AM329" s="51">
        <v>780.91</v>
      </c>
      <c r="AN329" s="51">
        <v>756.67</v>
      </c>
      <c r="AO329" s="51">
        <v>762.15</v>
      </c>
      <c r="AP329" s="135">
        <v>803.4</v>
      </c>
      <c r="AQ329" s="51">
        <v>818.93000000000006</v>
      </c>
      <c r="AR329" s="51">
        <v>818.35</v>
      </c>
      <c r="AS329" s="51">
        <v>1062.8800000000001</v>
      </c>
      <c r="AT329" s="51">
        <v>935.42</v>
      </c>
      <c r="AU329" s="51">
        <v>997.75</v>
      </c>
      <c r="AV329" s="51">
        <v>1092.01</v>
      </c>
      <c r="AW329" s="51">
        <v>852.44</v>
      </c>
      <c r="AX329" s="51">
        <v>766.73</v>
      </c>
      <c r="AY329" s="51">
        <v>779.5</v>
      </c>
      <c r="AZ329" s="51">
        <v>907.12</v>
      </c>
      <c r="BA329" s="51">
        <v>856.19</v>
      </c>
      <c r="BB329" s="51">
        <v>811.51</v>
      </c>
      <c r="BC329" s="51">
        <v>812.5</v>
      </c>
      <c r="BD329" s="51">
        <v>829.75</v>
      </c>
      <c r="BE329" s="51">
        <v>1064.08</v>
      </c>
      <c r="BF329" s="51">
        <v>961.72</v>
      </c>
      <c r="BG329" s="51">
        <v>1005.32</v>
      </c>
      <c r="BH329" s="51">
        <v>935.54</v>
      </c>
      <c r="BI329" s="51">
        <v>811.04</v>
      </c>
      <c r="BJ329" s="51">
        <v>889.72</v>
      </c>
      <c r="BK329" s="51">
        <v>773.17</v>
      </c>
      <c r="BL329" s="51">
        <v>904.44</v>
      </c>
      <c r="BM329" s="51"/>
      <c r="BN329" s="9"/>
      <c r="BO329" s="62">
        <v>752.38</v>
      </c>
      <c r="BP329" s="62">
        <v>1252.43</v>
      </c>
      <c r="BQ329" s="62">
        <f t="shared" si="15"/>
        <v>1002.405</v>
      </c>
      <c r="BR329" s="64" t="str">
        <f t="shared" si="16"/>
        <v>YES</v>
      </c>
      <c r="BS329" s="9" t="e">
        <f t="shared" si="17"/>
        <v>#N/A</v>
      </c>
    </row>
    <row r="330" spans="1:71" x14ac:dyDescent="0.25">
      <c r="A330">
        <v>326</v>
      </c>
      <c r="B330" s="52" t="s">
        <v>1151</v>
      </c>
      <c r="C330" s="48" t="s">
        <v>1151</v>
      </c>
      <c r="D330" s="80">
        <v>1655.64</v>
      </c>
      <c r="E330" s="98" t="s">
        <v>4988</v>
      </c>
      <c r="F330" s="84" t="s">
        <v>1144</v>
      </c>
      <c r="G330" s="84">
        <v>106813884</v>
      </c>
      <c r="H330" s="87">
        <v>4247526</v>
      </c>
      <c r="I330" s="196">
        <v>6207260</v>
      </c>
      <c r="J330" s="87">
        <v>6207260</v>
      </c>
      <c r="K330" s="47" t="s">
        <v>22</v>
      </c>
      <c r="L330" s="47" t="s">
        <v>1150</v>
      </c>
      <c r="M330" s="38"/>
      <c r="N330" s="38"/>
      <c r="O330" s="50">
        <v>1425.93</v>
      </c>
      <c r="P330" s="50">
        <v>1849.51</v>
      </c>
      <c r="Q330" s="50">
        <v>1616.74</v>
      </c>
      <c r="R330" s="50">
        <v>1640.98</v>
      </c>
      <c r="S330" s="50">
        <v>1828.44</v>
      </c>
      <c r="T330" s="50">
        <v>1812.52</v>
      </c>
      <c r="U330" s="50">
        <v>2265.5</v>
      </c>
      <c r="V330" s="51">
        <v>2835.6499999999996</v>
      </c>
      <c r="W330" s="51">
        <v>2844.89</v>
      </c>
      <c r="X330" s="51">
        <v>2874.74</v>
      </c>
      <c r="Y330" s="51">
        <v>2055.9399999999996</v>
      </c>
      <c r="Z330" s="51">
        <v>1616.73</v>
      </c>
      <c r="AA330" s="51">
        <v>1521.82</v>
      </c>
      <c r="AB330" s="51">
        <v>1671.2</v>
      </c>
      <c r="AC330" s="51">
        <v>1532.59</v>
      </c>
      <c r="AD330" s="51">
        <v>1250.0899999999999</v>
      </c>
      <c r="AE330" s="51">
        <v>1401.41</v>
      </c>
      <c r="AF330" s="51">
        <v>1655.64</v>
      </c>
      <c r="AG330" s="51">
        <v>2284.71</v>
      </c>
      <c r="AH330" s="51">
        <v>2589.6</v>
      </c>
      <c r="AI330" s="51">
        <v>2552.37</v>
      </c>
      <c r="AJ330" s="51">
        <v>2875.0699999999997</v>
      </c>
      <c r="AK330" s="51">
        <v>2132.54</v>
      </c>
      <c r="AL330" s="51">
        <v>1604.24</v>
      </c>
      <c r="AM330" s="51">
        <v>1589.39</v>
      </c>
      <c r="AN330" s="51">
        <v>1540.18</v>
      </c>
      <c r="AO330" s="51">
        <v>1744.48</v>
      </c>
      <c r="AP330" s="135">
        <v>1820.31</v>
      </c>
      <c r="AQ330" s="51">
        <v>2039.65</v>
      </c>
      <c r="AR330" s="51">
        <v>2020.84</v>
      </c>
      <c r="AS330" s="51">
        <v>2920.6899999999996</v>
      </c>
      <c r="AT330" s="51">
        <v>3153.56</v>
      </c>
      <c r="AU330" s="51">
        <v>3318.64</v>
      </c>
      <c r="AV330" s="51">
        <v>2581.89</v>
      </c>
      <c r="AW330" s="51">
        <v>2041.39</v>
      </c>
      <c r="AX330" s="51">
        <v>1628.95</v>
      </c>
      <c r="AY330" s="51">
        <v>1590.97</v>
      </c>
      <c r="AZ330" s="51">
        <v>1854.05</v>
      </c>
      <c r="BA330" s="51">
        <v>1673.02</v>
      </c>
      <c r="BB330" s="51">
        <v>1764.36</v>
      </c>
      <c r="BC330" s="51">
        <v>1800.18</v>
      </c>
      <c r="BD330" s="51">
        <v>2074.4299999999998</v>
      </c>
      <c r="BE330" s="51">
        <v>3176.5899999999997</v>
      </c>
      <c r="BF330" s="51">
        <v>2976</v>
      </c>
      <c r="BG330" s="51">
        <v>3153.85</v>
      </c>
      <c r="BH330" s="51">
        <v>2771.4799999999996</v>
      </c>
      <c r="BI330" s="51">
        <v>2082.4699999999998</v>
      </c>
      <c r="BJ330" s="51">
        <v>1700.3</v>
      </c>
      <c r="BK330" s="51">
        <v>1391.52</v>
      </c>
      <c r="BL330" s="51">
        <v>1593.72</v>
      </c>
      <c r="BM330" s="51"/>
      <c r="BN330" s="9"/>
      <c r="BO330" s="62">
        <v>1250.0899999999999</v>
      </c>
      <c r="BP330" s="62">
        <v>2874.74</v>
      </c>
      <c r="BQ330" s="62">
        <f t="shared" si="15"/>
        <v>2062.415</v>
      </c>
      <c r="BR330" s="64" t="str">
        <f t="shared" si="16"/>
        <v>YES</v>
      </c>
      <c r="BS330" s="9" t="e">
        <f t="shared" si="17"/>
        <v>#N/A</v>
      </c>
    </row>
    <row r="331" spans="1:71" x14ac:dyDescent="0.25">
      <c r="A331">
        <v>327</v>
      </c>
      <c r="B331" s="52" t="s">
        <v>1149</v>
      </c>
      <c r="C331" s="48" t="s">
        <v>1149</v>
      </c>
      <c r="D331" s="80">
        <v>6725.8499999999995</v>
      </c>
      <c r="E331" s="98" t="s">
        <v>4988</v>
      </c>
      <c r="F331" s="84" t="s">
        <v>1144</v>
      </c>
      <c r="G331" s="84">
        <v>106813884</v>
      </c>
      <c r="H331" s="87">
        <v>4326629</v>
      </c>
      <c r="I331" s="196">
        <v>6207317</v>
      </c>
      <c r="J331" s="87">
        <v>6207317</v>
      </c>
      <c r="K331" s="47" t="s">
        <v>22</v>
      </c>
      <c r="L331" s="47" t="s">
        <v>1148</v>
      </c>
      <c r="M331" s="38"/>
      <c r="N331" s="38"/>
      <c r="O331" s="50">
        <v>4818.16</v>
      </c>
      <c r="P331" s="50">
        <v>4864.8</v>
      </c>
      <c r="Q331" s="50">
        <v>4835.37</v>
      </c>
      <c r="R331" s="50">
        <v>5216.08</v>
      </c>
      <c r="S331" s="50">
        <v>7134.13</v>
      </c>
      <c r="T331" s="50">
        <v>7109.84</v>
      </c>
      <c r="U331" s="50">
        <v>8551.5499999999993</v>
      </c>
      <c r="V331" s="51">
        <v>8887.7800000000007</v>
      </c>
      <c r="W331" s="51">
        <v>8147.53</v>
      </c>
      <c r="X331" s="51">
        <v>8436.77</v>
      </c>
      <c r="Y331" s="51">
        <v>6728.33</v>
      </c>
      <c r="Z331" s="51">
        <v>5896.71</v>
      </c>
      <c r="AA331" s="51">
        <v>5738.0599999999995</v>
      </c>
      <c r="AB331" s="51">
        <v>5387.38</v>
      </c>
      <c r="AC331" s="51">
        <v>5160.6899999999996</v>
      </c>
      <c r="AD331" s="51">
        <v>5919.87</v>
      </c>
      <c r="AE331" s="51">
        <v>6182.49</v>
      </c>
      <c r="AF331" s="51">
        <v>6725.8499999999995</v>
      </c>
      <c r="AG331" s="51">
        <v>8126.73</v>
      </c>
      <c r="AH331" s="51">
        <v>8311.92</v>
      </c>
      <c r="AI331" s="51">
        <v>8243.2899999999991</v>
      </c>
      <c r="AJ331" s="51">
        <v>9397.69</v>
      </c>
      <c r="AK331" s="51">
        <v>7575.4</v>
      </c>
      <c r="AL331" s="51">
        <v>6634.16</v>
      </c>
      <c r="AM331" s="51">
        <v>5554.45</v>
      </c>
      <c r="AN331" s="51">
        <v>5894.79</v>
      </c>
      <c r="AO331" s="51">
        <v>6280.15</v>
      </c>
      <c r="AP331" s="135">
        <v>7147.5</v>
      </c>
      <c r="AQ331" s="51">
        <v>7841.88</v>
      </c>
      <c r="AR331" s="51">
        <v>7809.9299999999994</v>
      </c>
      <c r="AS331" s="51">
        <v>9813.619999999999</v>
      </c>
      <c r="AT331" s="51">
        <v>8907.02</v>
      </c>
      <c r="AU331" s="51">
        <v>8760.2999999999993</v>
      </c>
      <c r="AV331" s="51">
        <v>9153.73</v>
      </c>
      <c r="AW331" s="51">
        <v>7457.75</v>
      </c>
      <c r="AX331" s="51">
        <v>6303.75</v>
      </c>
      <c r="AY331" s="51">
        <v>5626.99</v>
      </c>
      <c r="AZ331" s="51">
        <v>6318.3</v>
      </c>
      <c r="BA331" s="51">
        <v>6890.94</v>
      </c>
      <c r="BB331" s="51">
        <v>8110.4</v>
      </c>
      <c r="BC331" s="51">
        <v>6999.6399999999994</v>
      </c>
      <c r="BD331" s="51">
        <v>7884.7699999999995</v>
      </c>
      <c r="BE331" s="51">
        <v>10691.949999999999</v>
      </c>
      <c r="BF331" s="51">
        <v>9407.51</v>
      </c>
      <c r="BG331" s="51">
        <v>9646.27</v>
      </c>
      <c r="BH331" s="51">
        <v>9294.14</v>
      </c>
      <c r="BI331" s="51">
        <v>7473.4299999999994</v>
      </c>
      <c r="BJ331" s="51">
        <v>6950.2699999999995</v>
      </c>
      <c r="BK331" s="51">
        <v>5649.82</v>
      </c>
      <c r="BL331" s="51">
        <v>6044.62</v>
      </c>
      <c r="BM331" s="51"/>
      <c r="BN331" s="9"/>
      <c r="BO331" s="62">
        <v>4821.3999999999996</v>
      </c>
      <c r="BP331" s="62">
        <v>8887.7800000000007</v>
      </c>
      <c r="BQ331" s="62">
        <f t="shared" si="15"/>
        <v>6854.59</v>
      </c>
      <c r="BR331" s="64" t="str">
        <f t="shared" si="16"/>
        <v>YES</v>
      </c>
      <c r="BS331" s="9" t="e">
        <f t="shared" si="17"/>
        <v>#N/A</v>
      </c>
    </row>
    <row r="332" spans="1:71" x14ac:dyDescent="0.25">
      <c r="A332">
        <v>328</v>
      </c>
      <c r="B332" s="52" t="s">
        <v>1147</v>
      </c>
      <c r="C332" s="48" t="s">
        <v>1147</v>
      </c>
      <c r="D332" s="80">
        <v>1265.73</v>
      </c>
      <c r="E332" s="98" t="s">
        <v>4988</v>
      </c>
      <c r="F332" s="84" t="s">
        <v>1144</v>
      </c>
      <c r="G332" s="84">
        <v>106813884</v>
      </c>
      <c r="H332" s="87">
        <v>4273464</v>
      </c>
      <c r="I332" s="196">
        <v>6207280</v>
      </c>
      <c r="J332" s="87">
        <v>6207280</v>
      </c>
      <c r="K332" s="47" t="s">
        <v>22</v>
      </c>
      <c r="L332" s="47" t="s">
        <v>1146</v>
      </c>
      <c r="M332" s="38"/>
      <c r="N332" s="38"/>
      <c r="O332" s="50">
        <v>845.4</v>
      </c>
      <c r="P332" s="50">
        <v>1091.18</v>
      </c>
      <c r="Q332" s="50">
        <v>878.65</v>
      </c>
      <c r="R332" s="50">
        <v>1020.45</v>
      </c>
      <c r="S332" s="50">
        <v>1198.2</v>
      </c>
      <c r="T332" s="50">
        <v>1237.07</v>
      </c>
      <c r="U332" s="50">
        <v>1603.1200000000001</v>
      </c>
      <c r="V332" s="51">
        <v>1823.88</v>
      </c>
      <c r="W332" s="51">
        <v>1807.39</v>
      </c>
      <c r="X332" s="51">
        <v>1756.67</v>
      </c>
      <c r="Y332" s="51">
        <v>1389.99</v>
      </c>
      <c r="Z332" s="51">
        <v>1145.97</v>
      </c>
      <c r="AA332" s="51">
        <v>1121.7</v>
      </c>
      <c r="AB332" s="51">
        <v>1174.81</v>
      </c>
      <c r="AC332" s="51">
        <v>1221.24</v>
      </c>
      <c r="AD332" s="51">
        <v>1899.3700000000001</v>
      </c>
      <c r="AE332" s="51">
        <v>1817.76</v>
      </c>
      <c r="AF332" s="51">
        <v>1265.73</v>
      </c>
      <c r="AG332" s="51">
        <v>1575.01</v>
      </c>
      <c r="AH332" s="51">
        <v>1660.32</v>
      </c>
      <c r="AI332" s="51">
        <v>1616.68</v>
      </c>
      <c r="AJ332" s="51">
        <v>1580.44</v>
      </c>
      <c r="AK332" s="51">
        <v>1236.6600000000001</v>
      </c>
      <c r="AL332" s="51">
        <v>827.85</v>
      </c>
      <c r="AM332" s="51">
        <v>695.51</v>
      </c>
      <c r="AN332" s="51">
        <v>772.28</v>
      </c>
      <c r="AO332" s="51">
        <v>575.76</v>
      </c>
      <c r="AP332" s="135">
        <v>703.02</v>
      </c>
      <c r="AQ332" s="51">
        <v>926.65</v>
      </c>
      <c r="AR332" s="51">
        <v>1007.82</v>
      </c>
      <c r="AS332" s="51">
        <v>1296.92</v>
      </c>
      <c r="AT332" s="51">
        <v>1304.99</v>
      </c>
      <c r="AU332" s="51">
        <v>1415.02</v>
      </c>
      <c r="AV332" s="51">
        <v>1352.54</v>
      </c>
      <c r="AW332" s="51">
        <v>1153.94</v>
      </c>
      <c r="AX332" s="51">
        <v>938.84</v>
      </c>
      <c r="AY332" s="51">
        <v>962.24</v>
      </c>
      <c r="AZ332" s="51">
        <v>1113.83</v>
      </c>
      <c r="BA332" s="51">
        <v>990.89</v>
      </c>
      <c r="BB332" s="51">
        <v>984.59</v>
      </c>
      <c r="BC332" s="51">
        <v>1061.24</v>
      </c>
      <c r="BD332" s="51">
        <v>1262.44</v>
      </c>
      <c r="BE332" s="51">
        <v>1906.68</v>
      </c>
      <c r="BF332" s="51">
        <v>1754.22</v>
      </c>
      <c r="BG332" s="51">
        <v>1817.78</v>
      </c>
      <c r="BH332" s="51">
        <v>1632.98</v>
      </c>
      <c r="BI332" s="51">
        <v>1151.29</v>
      </c>
      <c r="BJ332" s="51">
        <v>1114.78</v>
      </c>
      <c r="BK332" s="51">
        <v>885.89</v>
      </c>
      <c r="BL332" s="51">
        <v>948.22</v>
      </c>
      <c r="BM332" s="51"/>
      <c r="BN332" s="9"/>
      <c r="BO332" s="62">
        <v>695.51</v>
      </c>
      <c r="BP332" s="62">
        <v>1899.3700000000001</v>
      </c>
      <c r="BQ332" s="62">
        <f t="shared" si="15"/>
        <v>1297.44</v>
      </c>
      <c r="BR332" s="64" t="str">
        <f t="shared" si="16"/>
        <v>YES</v>
      </c>
      <c r="BS332" s="9" t="e">
        <f t="shared" si="17"/>
        <v>#N/A</v>
      </c>
    </row>
    <row r="333" spans="1:71" x14ac:dyDescent="0.25">
      <c r="A333">
        <v>329</v>
      </c>
      <c r="B333" s="52" t="s">
        <v>1145</v>
      </c>
      <c r="C333" s="48" t="s">
        <v>1145</v>
      </c>
      <c r="D333" s="80">
        <v>5792.3899999999994</v>
      </c>
      <c r="E333" s="98" t="s">
        <v>4988</v>
      </c>
      <c r="F333" s="84" t="s">
        <v>1144</v>
      </c>
      <c r="G333" s="84">
        <v>106813884</v>
      </c>
      <c r="H333" s="87">
        <v>4375469</v>
      </c>
      <c r="I333" s="196">
        <v>6207326</v>
      </c>
      <c r="J333" s="87">
        <v>6207326</v>
      </c>
      <c r="K333" s="47" t="s">
        <v>22</v>
      </c>
      <c r="L333" s="47" t="s">
        <v>1143</v>
      </c>
      <c r="M333" s="38"/>
      <c r="N333" s="38"/>
      <c r="O333" s="50">
        <v>4722.16</v>
      </c>
      <c r="P333" s="50">
        <v>5118.33</v>
      </c>
      <c r="Q333" s="50">
        <v>4556.12</v>
      </c>
      <c r="R333" s="50">
        <v>4748.6000000000004</v>
      </c>
      <c r="S333" s="50">
        <v>5894.16</v>
      </c>
      <c r="T333" s="50">
        <v>5559.42</v>
      </c>
      <c r="U333" s="50">
        <v>6849.12</v>
      </c>
      <c r="V333" s="51">
        <v>8066.55</v>
      </c>
      <c r="W333" s="51">
        <v>7301.11</v>
      </c>
      <c r="X333" s="51">
        <v>7250.15</v>
      </c>
      <c r="Y333" s="51">
        <v>5727.2699999999995</v>
      </c>
      <c r="Z333" s="51">
        <v>5093.9799999999996</v>
      </c>
      <c r="AA333" s="51">
        <v>5213.8999999999996</v>
      </c>
      <c r="AB333" s="51">
        <v>5013.55</v>
      </c>
      <c r="AC333" s="51">
        <v>4476.8999999999996</v>
      </c>
      <c r="AD333" s="51">
        <v>5000.4699999999993</v>
      </c>
      <c r="AE333" s="51">
        <v>5556.5599999999995</v>
      </c>
      <c r="AF333" s="51">
        <v>5792.3899999999994</v>
      </c>
      <c r="AG333" s="51">
        <v>6939.79</v>
      </c>
      <c r="AH333" s="51">
        <v>6668.53</v>
      </c>
      <c r="AI333" s="51">
        <v>7192.4299999999994</v>
      </c>
      <c r="AJ333" s="51">
        <v>8309.2099999999991</v>
      </c>
      <c r="AK333" s="51">
        <v>6173.94</v>
      </c>
      <c r="AL333" s="51">
        <v>5366.5999999999995</v>
      </c>
      <c r="AM333" s="51">
        <v>5083.1899999999996</v>
      </c>
      <c r="AN333" s="51">
        <v>5005.49</v>
      </c>
      <c r="AO333" s="51">
        <v>5463.8099999999995</v>
      </c>
      <c r="AP333" s="135">
        <v>6005.3099999999995</v>
      </c>
      <c r="AQ333" s="51">
        <v>6217.3</v>
      </c>
      <c r="AR333" s="51">
        <v>6200.11</v>
      </c>
      <c r="AS333" s="51">
        <v>8521.25</v>
      </c>
      <c r="AT333" s="51">
        <v>8024.49</v>
      </c>
      <c r="AU333" s="51">
        <v>7768.94</v>
      </c>
      <c r="AV333" s="51">
        <v>7458.37</v>
      </c>
      <c r="AW333" s="51">
        <v>5954.0199999999995</v>
      </c>
      <c r="AX333" s="51">
        <v>5269.69</v>
      </c>
      <c r="AY333" s="51">
        <v>4722.6099999999997</v>
      </c>
      <c r="AZ333" s="51">
        <v>4823.09</v>
      </c>
      <c r="BA333" s="51">
        <v>4762.6099999999997</v>
      </c>
      <c r="BB333" s="51">
        <v>5224.8599999999997</v>
      </c>
      <c r="BC333" s="51">
        <v>5395.5999999999995</v>
      </c>
      <c r="BD333" s="51">
        <v>5874.3499999999995</v>
      </c>
      <c r="BE333" s="51">
        <v>7692.51</v>
      </c>
      <c r="BF333" s="51">
        <v>6854.19</v>
      </c>
      <c r="BG333" s="51">
        <v>7062.41</v>
      </c>
      <c r="BH333" s="51">
        <v>6771.59</v>
      </c>
      <c r="BI333" s="51">
        <v>5394.44</v>
      </c>
      <c r="BJ333" s="51">
        <v>5063.3899999999994</v>
      </c>
      <c r="BK333" s="51">
        <v>4208.08</v>
      </c>
      <c r="BL333" s="51">
        <v>4828.01</v>
      </c>
      <c r="BM333" s="51"/>
      <c r="BN333" s="9"/>
      <c r="BO333" s="62">
        <v>4476.8999999999996</v>
      </c>
      <c r="BP333" s="62">
        <v>8066.55</v>
      </c>
      <c r="BQ333" s="62">
        <f t="shared" si="15"/>
        <v>6271.7250000000004</v>
      </c>
      <c r="BR333" s="64" t="str">
        <f t="shared" si="16"/>
        <v>NO</v>
      </c>
      <c r="BS333" s="9" t="e">
        <f t="shared" si="17"/>
        <v>#N/A</v>
      </c>
    </row>
    <row r="334" spans="1:71" x14ac:dyDescent="0.25">
      <c r="A334">
        <v>330</v>
      </c>
      <c r="B334" s="52" t="s">
        <v>1142</v>
      </c>
      <c r="C334" s="48" t="s">
        <v>1142</v>
      </c>
      <c r="D334" s="80">
        <v>10171.56</v>
      </c>
      <c r="E334" s="98" t="s">
        <v>4988</v>
      </c>
      <c r="F334" s="84" t="s">
        <v>1131</v>
      </c>
      <c r="G334" s="84">
        <v>106813885</v>
      </c>
      <c r="H334" s="87">
        <v>4060632</v>
      </c>
      <c r="I334" s="196">
        <v>6207257</v>
      </c>
      <c r="J334" s="87">
        <v>6207257</v>
      </c>
      <c r="K334" s="47" t="s">
        <v>1130</v>
      </c>
      <c r="L334" s="47" t="s">
        <v>1141</v>
      </c>
      <c r="M334" s="38"/>
      <c r="N334" s="38"/>
      <c r="O334" s="50">
        <v>6569.15</v>
      </c>
      <c r="P334" s="50">
        <v>6776.29</v>
      </c>
      <c r="Q334" s="50">
        <v>6503.15</v>
      </c>
      <c r="R334" s="50">
        <v>8050.91</v>
      </c>
      <c r="S334" s="50">
        <v>7766.73</v>
      </c>
      <c r="T334" s="50">
        <v>7702</v>
      </c>
      <c r="U334" s="50">
        <v>9265.84</v>
      </c>
      <c r="V334" s="51">
        <v>10426.619999999999</v>
      </c>
      <c r="W334" s="51">
        <v>11201.64</v>
      </c>
      <c r="X334" s="51">
        <v>10569.64</v>
      </c>
      <c r="Y334" s="51">
        <v>8651.2099999999991</v>
      </c>
      <c r="Z334" s="51">
        <v>7190.54</v>
      </c>
      <c r="AA334" s="51">
        <v>5801.98</v>
      </c>
      <c r="AB334" s="51">
        <v>7723.95</v>
      </c>
      <c r="AC334" s="51">
        <v>8209.48</v>
      </c>
      <c r="AD334" s="51">
        <v>7536.92</v>
      </c>
      <c r="AE334" s="51">
        <v>8843.84</v>
      </c>
      <c r="AF334" s="51">
        <v>10171.56</v>
      </c>
      <c r="AG334" s="51">
        <v>12183.23</v>
      </c>
      <c r="AH334" s="51">
        <v>12940.12</v>
      </c>
      <c r="AI334" s="51">
        <v>12813.039999999999</v>
      </c>
      <c r="AJ334" s="51">
        <v>13140.81</v>
      </c>
      <c r="AK334" s="51">
        <v>9573.9699999999993</v>
      </c>
      <c r="AL334" s="51">
        <v>9313.119999999999</v>
      </c>
      <c r="AM334" s="51">
        <v>10616.5</v>
      </c>
      <c r="AN334" s="51">
        <v>7536.46</v>
      </c>
      <c r="AO334" s="51">
        <v>7929.69</v>
      </c>
      <c r="AP334" s="135">
        <v>9396.64</v>
      </c>
      <c r="AQ334" s="51">
        <v>9965.7999999999993</v>
      </c>
      <c r="AR334" s="51">
        <v>10274.69</v>
      </c>
      <c r="AS334" s="51">
        <v>14153.85</v>
      </c>
      <c r="AT334" s="51">
        <v>14150.43</v>
      </c>
      <c r="AU334" s="51">
        <v>14467.78</v>
      </c>
      <c r="AV334" s="51">
        <v>13146.71</v>
      </c>
      <c r="AW334" s="51">
        <v>10197.86</v>
      </c>
      <c r="AX334" s="51">
        <v>8177.9299999999994</v>
      </c>
      <c r="AY334" s="51">
        <v>8716.16</v>
      </c>
      <c r="AZ334" s="51">
        <v>9636.86</v>
      </c>
      <c r="BA334" s="51">
        <v>7455.88</v>
      </c>
      <c r="BB334" s="51">
        <v>7696.51</v>
      </c>
      <c r="BC334" s="51">
        <v>9281.43</v>
      </c>
      <c r="BD334" s="51">
        <v>10330.119999999999</v>
      </c>
      <c r="BE334" s="51">
        <v>14004.52</v>
      </c>
      <c r="BF334" s="51">
        <v>12570.06</v>
      </c>
      <c r="BG334" s="51">
        <v>13101.64</v>
      </c>
      <c r="BH334" s="51">
        <v>11795.33</v>
      </c>
      <c r="BI334" s="51">
        <v>9709.61</v>
      </c>
      <c r="BJ334" s="51">
        <v>10431.67</v>
      </c>
      <c r="BK334" s="51">
        <v>7773.6799999999994</v>
      </c>
      <c r="BL334" s="51">
        <v>9747.0300000000007</v>
      </c>
      <c r="BM334" s="51"/>
      <c r="BN334" s="9"/>
      <c r="BO334" s="62">
        <v>5801.98</v>
      </c>
      <c r="BP334" s="62">
        <v>11201.64</v>
      </c>
      <c r="BQ334" s="62">
        <f t="shared" si="15"/>
        <v>8501.81</v>
      </c>
      <c r="BR334" s="64" t="str">
        <f t="shared" si="16"/>
        <v>YES</v>
      </c>
      <c r="BS334" s="9" t="e">
        <f t="shared" si="17"/>
        <v>#N/A</v>
      </c>
    </row>
    <row r="335" spans="1:71" x14ac:dyDescent="0.25">
      <c r="A335">
        <v>331</v>
      </c>
      <c r="B335" s="52" t="s">
        <v>1140</v>
      </c>
      <c r="C335" s="48" t="s">
        <v>1140</v>
      </c>
      <c r="D335" s="80">
        <v>9438.6</v>
      </c>
      <c r="E335" s="98" t="s">
        <v>4988</v>
      </c>
      <c r="F335" s="84" t="s">
        <v>1131</v>
      </c>
      <c r="G335" s="84">
        <v>106813885</v>
      </c>
      <c r="H335" s="87" t="s">
        <v>2143</v>
      </c>
      <c r="I335" s="196">
        <v>6207281</v>
      </c>
      <c r="J335" s="87">
        <v>6207281</v>
      </c>
      <c r="K335" s="47" t="s">
        <v>1130</v>
      </c>
      <c r="L335" s="47" t="s">
        <v>1139</v>
      </c>
      <c r="M335" s="38"/>
      <c r="N335" s="38"/>
      <c r="O335" s="50">
        <v>7011.43</v>
      </c>
      <c r="P335" s="50">
        <v>7321.72</v>
      </c>
      <c r="Q335" s="50">
        <v>6802.96</v>
      </c>
      <c r="R335" s="50">
        <v>7329.07</v>
      </c>
      <c r="S335" s="50">
        <v>9492.73</v>
      </c>
      <c r="T335" s="50">
        <v>9464.24</v>
      </c>
      <c r="U335" s="50">
        <v>11198.449999999999</v>
      </c>
      <c r="V335" s="51">
        <v>13150.34</v>
      </c>
      <c r="W335" s="51">
        <v>12259.71</v>
      </c>
      <c r="X335" s="51">
        <v>12309.39</v>
      </c>
      <c r="Y335" s="51">
        <v>10482.280000000001</v>
      </c>
      <c r="Z335" s="51">
        <v>8422.58</v>
      </c>
      <c r="AA335" s="51">
        <v>7616.7199999999993</v>
      </c>
      <c r="AB335" s="51">
        <v>7312.59</v>
      </c>
      <c r="AC335" s="51">
        <v>7125.58</v>
      </c>
      <c r="AD335" s="51">
        <v>8057.4</v>
      </c>
      <c r="AE335" s="51">
        <v>8545.1299999999992</v>
      </c>
      <c r="AF335" s="51">
        <v>9438.6</v>
      </c>
      <c r="AG335" s="51">
        <v>13315.74</v>
      </c>
      <c r="AH335" s="51">
        <v>13211.26</v>
      </c>
      <c r="AI335" s="51">
        <v>11303.84</v>
      </c>
      <c r="AJ335" s="51">
        <v>12168.91</v>
      </c>
      <c r="AK335" s="51">
        <v>9032.26</v>
      </c>
      <c r="AL335" s="51">
        <v>7613.9299999999994</v>
      </c>
      <c r="AM335" s="51">
        <v>7094.63</v>
      </c>
      <c r="AN335" s="51">
        <v>6976.9699999999993</v>
      </c>
      <c r="AO335" s="51">
        <v>7325.49</v>
      </c>
      <c r="AP335" s="135">
        <v>7859.75</v>
      </c>
      <c r="AQ335" s="51">
        <v>8219.92</v>
      </c>
      <c r="AR335" s="51">
        <v>7970.44</v>
      </c>
      <c r="AS335" s="51">
        <v>10561.039999999999</v>
      </c>
      <c r="AT335" s="51">
        <v>10978.32</v>
      </c>
      <c r="AU335" s="51">
        <v>10864.82</v>
      </c>
      <c r="AV335" s="51">
        <v>10872.08</v>
      </c>
      <c r="AW335" s="51">
        <v>9239.93</v>
      </c>
      <c r="AX335" s="51">
        <v>7048.62</v>
      </c>
      <c r="AY335" s="51">
        <v>6528.83</v>
      </c>
      <c r="AZ335" s="51">
        <v>6646.07</v>
      </c>
      <c r="BA335" s="51">
        <v>6652.7699999999995</v>
      </c>
      <c r="BB335" s="51">
        <v>7391.4299999999994</v>
      </c>
      <c r="BC335" s="51">
        <v>7553.93</v>
      </c>
      <c r="BD335" s="51">
        <v>8262.9699999999993</v>
      </c>
      <c r="BE335" s="51">
        <v>11215.17</v>
      </c>
      <c r="BF335" s="51">
        <v>10415.58</v>
      </c>
      <c r="BG335" s="51">
        <v>10923.44</v>
      </c>
      <c r="BH335" s="51">
        <v>9653.83</v>
      </c>
      <c r="BI335" s="51">
        <v>8147.9699999999993</v>
      </c>
      <c r="BJ335" s="51">
        <v>7152.62</v>
      </c>
      <c r="BK335" s="51">
        <v>5875.0199999999995</v>
      </c>
      <c r="BL335" s="51">
        <v>6208.49</v>
      </c>
      <c r="BM335" s="51"/>
      <c r="BN335" s="9"/>
      <c r="BO335" s="62">
        <v>6806.2</v>
      </c>
      <c r="BP335" s="62">
        <v>13150.34</v>
      </c>
      <c r="BQ335" s="62">
        <f t="shared" si="15"/>
        <v>9978.27</v>
      </c>
      <c r="BR335" s="64" t="str">
        <f t="shared" si="16"/>
        <v>NO</v>
      </c>
      <c r="BS335" s="9" t="e">
        <f t="shared" si="17"/>
        <v>#N/A</v>
      </c>
    </row>
    <row r="336" spans="1:71" x14ac:dyDescent="0.25">
      <c r="A336">
        <v>332</v>
      </c>
      <c r="B336" s="52" t="s">
        <v>1138</v>
      </c>
      <c r="C336" s="48" t="s">
        <v>1138</v>
      </c>
      <c r="D336" s="80">
        <v>17168.38</v>
      </c>
      <c r="E336" s="98" t="s">
        <v>4988</v>
      </c>
      <c r="F336" s="84" t="s">
        <v>1131</v>
      </c>
      <c r="G336" s="84">
        <v>106813885</v>
      </c>
      <c r="H336" s="87">
        <v>4089155</v>
      </c>
      <c r="I336" s="196">
        <v>6207375</v>
      </c>
      <c r="J336" s="87">
        <v>6207375</v>
      </c>
      <c r="K336" s="47" t="s">
        <v>1130</v>
      </c>
      <c r="L336" s="47" t="s">
        <v>1137</v>
      </c>
      <c r="M336" s="38"/>
      <c r="N336" s="38"/>
      <c r="O336" s="50">
        <v>10166.200000000001</v>
      </c>
      <c r="P336" s="50">
        <v>15920.63</v>
      </c>
      <c r="Q336" s="50">
        <v>11370.52</v>
      </c>
      <c r="R336" s="50">
        <v>15154.37</v>
      </c>
      <c r="S336" s="50">
        <v>13983.71</v>
      </c>
      <c r="T336" s="50">
        <v>14238.79</v>
      </c>
      <c r="U336" s="50">
        <v>18114.780000000002</v>
      </c>
      <c r="V336" s="51">
        <v>19558.97</v>
      </c>
      <c r="W336" s="51">
        <v>20397.2</v>
      </c>
      <c r="X336" s="51">
        <v>18778</v>
      </c>
      <c r="Y336" s="51">
        <v>14552.59</v>
      </c>
      <c r="Z336" s="51">
        <v>12096.72</v>
      </c>
      <c r="AA336" s="51">
        <v>12312.96</v>
      </c>
      <c r="AB336" s="51">
        <v>13675.9</v>
      </c>
      <c r="AC336" s="51">
        <v>12779.43</v>
      </c>
      <c r="AD336" s="51">
        <v>14056.119999999999</v>
      </c>
      <c r="AE336" s="51">
        <v>13960.949999999999</v>
      </c>
      <c r="AF336" s="51">
        <v>17168.38</v>
      </c>
      <c r="AG336" s="51">
        <v>21479.63</v>
      </c>
      <c r="AH336" s="51">
        <v>21885.71</v>
      </c>
      <c r="AI336" s="51">
        <v>23873.440000000002</v>
      </c>
      <c r="AJ336" s="51">
        <v>23951.440000000002</v>
      </c>
      <c r="AK336" s="51">
        <v>17010.570000000003</v>
      </c>
      <c r="AL336" s="51">
        <v>14322.91</v>
      </c>
      <c r="AM336" s="51">
        <v>12822.81</v>
      </c>
      <c r="AN336" s="51">
        <v>16168.75</v>
      </c>
      <c r="AO336" s="51">
        <v>13945.03</v>
      </c>
      <c r="AP336" s="135">
        <v>14861.83</v>
      </c>
      <c r="AQ336" s="51">
        <v>16432</v>
      </c>
      <c r="AR336" s="51">
        <v>16594.050000000003</v>
      </c>
      <c r="AS336" s="51">
        <v>22239.68</v>
      </c>
      <c r="AT336" s="51">
        <v>22966.070000000003</v>
      </c>
      <c r="AU336" s="51">
        <v>22576.600000000002</v>
      </c>
      <c r="AV336" s="51">
        <v>20967.68</v>
      </c>
      <c r="AW336" s="51">
        <v>16591.760000000002</v>
      </c>
      <c r="AX336" s="51">
        <v>13872.61</v>
      </c>
      <c r="AY336" s="51">
        <v>12652.63</v>
      </c>
      <c r="AZ336" s="51">
        <v>14881.49</v>
      </c>
      <c r="BA336" s="51">
        <v>11919.09</v>
      </c>
      <c r="BB336" s="51">
        <v>13448.22</v>
      </c>
      <c r="BC336" s="51">
        <v>13261.39</v>
      </c>
      <c r="BD336" s="51">
        <v>14354.68</v>
      </c>
      <c r="BE336" s="51">
        <v>20096.79</v>
      </c>
      <c r="BF336" s="51">
        <v>18093.490000000002</v>
      </c>
      <c r="BG336" s="51">
        <v>19807.140000000003</v>
      </c>
      <c r="BH336" s="51">
        <v>17541.550000000003</v>
      </c>
      <c r="BI336" s="51">
        <v>13788.52</v>
      </c>
      <c r="BJ336" s="51">
        <v>11955.09</v>
      </c>
      <c r="BK336" s="51">
        <v>9316.14</v>
      </c>
      <c r="BL336" s="51">
        <v>11924.43</v>
      </c>
      <c r="BM336" s="51"/>
      <c r="BN336" s="9"/>
      <c r="BO336" s="62">
        <v>10169.44</v>
      </c>
      <c r="BP336" s="62">
        <v>20397.2</v>
      </c>
      <c r="BQ336" s="62">
        <f t="shared" si="15"/>
        <v>15283.32</v>
      </c>
      <c r="BR336" s="64" t="str">
        <f t="shared" si="16"/>
        <v>NO</v>
      </c>
      <c r="BS336" s="9" t="e">
        <f t="shared" si="17"/>
        <v>#N/A</v>
      </c>
    </row>
    <row r="337" spans="1:71" x14ac:dyDescent="0.25">
      <c r="A337">
        <v>333</v>
      </c>
      <c r="B337" s="52" t="s">
        <v>1136</v>
      </c>
      <c r="C337" s="48" t="s">
        <v>1136</v>
      </c>
      <c r="D337" s="80">
        <v>951.21</v>
      </c>
      <c r="E337" s="98" t="s">
        <v>4988</v>
      </c>
      <c r="F337" s="84" t="s">
        <v>1131</v>
      </c>
      <c r="G337" s="84">
        <v>106813885</v>
      </c>
      <c r="H337" s="87">
        <v>4060598</v>
      </c>
      <c r="I337" s="196">
        <v>6207330</v>
      </c>
      <c r="J337" s="87">
        <v>6207330</v>
      </c>
      <c r="K337" s="47" t="s">
        <v>1130</v>
      </c>
      <c r="L337" s="47" t="s">
        <v>1135</v>
      </c>
      <c r="M337" s="38"/>
      <c r="N337" s="38"/>
      <c r="O337" s="50">
        <v>656.76</v>
      </c>
      <c r="P337" s="50">
        <v>656.85</v>
      </c>
      <c r="Q337" s="50">
        <v>618.62</v>
      </c>
      <c r="R337" s="50">
        <v>691.05</v>
      </c>
      <c r="S337" s="50">
        <v>903.29</v>
      </c>
      <c r="T337" s="50">
        <v>858.71</v>
      </c>
      <c r="U337" s="50">
        <v>1295.04</v>
      </c>
      <c r="V337" s="51">
        <v>1667.59</v>
      </c>
      <c r="W337" s="51">
        <v>1671.54</v>
      </c>
      <c r="X337" s="51">
        <v>1485.22</v>
      </c>
      <c r="Y337" s="51">
        <v>1090.06</v>
      </c>
      <c r="Z337" s="51">
        <v>827.98</v>
      </c>
      <c r="AA337" s="51">
        <v>707.76</v>
      </c>
      <c r="AB337" s="51">
        <v>663.49</v>
      </c>
      <c r="AC337" s="51">
        <v>627.18000000000006</v>
      </c>
      <c r="AD337" s="51">
        <v>746.62</v>
      </c>
      <c r="AE337" s="51">
        <v>863.32</v>
      </c>
      <c r="AF337" s="51">
        <v>951.21</v>
      </c>
      <c r="AG337" s="51">
        <v>1439.18</v>
      </c>
      <c r="AH337" s="51">
        <v>1457.17</v>
      </c>
      <c r="AI337" s="51">
        <v>1382.65</v>
      </c>
      <c r="AJ337" s="51">
        <v>1779.86</v>
      </c>
      <c r="AK337" s="51">
        <v>1301.17</v>
      </c>
      <c r="AL337" s="51">
        <v>918.72</v>
      </c>
      <c r="AM337" s="51">
        <v>731.66</v>
      </c>
      <c r="AN337" s="51">
        <v>828.5</v>
      </c>
      <c r="AO337" s="51">
        <v>813.17</v>
      </c>
      <c r="AP337" s="135">
        <v>851.62</v>
      </c>
      <c r="AQ337" s="51">
        <v>980.02</v>
      </c>
      <c r="AR337" s="51">
        <v>1034.48</v>
      </c>
      <c r="AS337" s="51">
        <v>1520.98</v>
      </c>
      <c r="AT337" s="51">
        <v>1702.14</v>
      </c>
      <c r="AU337" s="51">
        <v>1740.54</v>
      </c>
      <c r="AV337" s="51">
        <v>1377.06</v>
      </c>
      <c r="AW337" s="51">
        <v>941.95</v>
      </c>
      <c r="AX337" s="51">
        <v>724.76</v>
      </c>
      <c r="AY337" s="51">
        <v>545.28</v>
      </c>
      <c r="AZ337" s="51">
        <v>690.99</v>
      </c>
      <c r="BA337" s="51">
        <v>406.40000000000003</v>
      </c>
      <c r="BB337" s="51">
        <v>269.14</v>
      </c>
      <c r="BC337" s="51">
        <v>346.24</v>
      </c>
      <c r="BD337" s="51">
        <v>356.34000000000003</v>
      </c>
      <c r="BE337" s="51">
        <v>602.44000000000005</v>
      </c>
      <c r="BF337" s="51">
        <v>602.39</v>
      </c>
      <c r="BG337" s="51">
        <v>657.96</v>
      </c>
      <c r="BH337" s="51">
        <v>1343.48</v>
      </c>
      <c r="BI337" s="51">
        <v>900.56000000000006</v>
      </c>
      <c r="BJ337" s="51">
        <v>814.23</v>
      </c>
      <c r="BK337" s="51">
        <v>772.27</v>
      </c>
      <c r="BL337" s="51">
        <v>934.85</v>
      </c>
      <c r="BM337" s="51"/>
      <c r="BN337" s="9"/>
      <c r="BO337" s="62">
        <v>621.86</v>
      </c>
      <c r="BP337" s="62">
        <v>1671.54</v>
      </c>
      <c r="BQ337" s="62">
        <f t="shared" si="15"/>
        <v>1146.7</v>
      </c>
      <c r="BR337" s="64" t="str">
        <f t="shared" si="16"/>
        <v>YES</v>
      </c>
      <c r="BS337" s="9" t="e">
        <f t="shared" si="17"/>
        <v>#N/A</v>
      </c>
    </row>
    <row r="338" spans="1:71" x14ac:dyDescent="0.25">
      <c r="A338">
        <v>334</v>
      </c>
      <c r="B338" s="52" t="s">
        <v>1134</v>
      </c>
      <c r="C338" s="48" t="s">
        <v>1134</v>
      </c>
      <c r="D338" s="80">
        <v>249.11</v>
      </c>
      <c r="E338" s="98" t="s">
        <v>4988</v>
      </c>
      <c r="F338" s="84" t="s">
        <v>1131</v>
      </c>
      <c r="G338" s="84">
        <v>106813885</v>
      </c>
      <c r="H338" s="87">
        <v>4060606</v>
      </c>
      <c r="I338" s="196">
        <v>6207826</v>
      </c>
      <c r="J338" s="87">
        <v>6207826</v>
      </c>
      <c r="K338" s="47" t="s">
        <v>1130</v>
      </c>
      <c r="L338" s="47" t="s">
        <v>1133</v>
      </c>
      <c r="M338" s="38"/>
      <c r="N338" s="38"/>
      <c r="O338" s="50">
        <v>210.27</v>
      </c>
      <c r="P338" s="50">
        <v>233.33</v>
      </c>
      <c r="Q338" s="50">
        <v>219.68</v>
      </c>
      <c r="R338" s="50">
        <v>227.59</v>
      </c>
      <c r="S338" s="50">
        <v>258.13</v>
      </c>
      <c r="T338" s="50">
        <v>240.08</v>
      </c>
      <c r="U338" s="50">
        <v>267.33</v>
      </c>
      <c r="V338" s="51">
        <v>286.76</v>
      </c>
      <c r="W338" s="51">
        <v>266.85000000000002</v>
      </c>
      <c r="X338" s="51">
        <v>263.45</v>
      </c>
      <c r="Y338" s="51">
        <v>237.18</v>
      </c>
      <c r="Z338" s="51">
        <v>231.74</v>
      </c>
      <c r="AA338" s="51">
        <v>242.79000000000002</v>
      </c>
      <c r="AB338" s="51">
        <v>265.61</v>
      </c>
      <c r="AC338" s="51">
        <v>238.23000000000002</v>
      </c>
      <c r="AD338" s="51">
        <v>235.37</v>
      </c>
      <c r="AE338" s="51">
        <v>251.14000000000001</v>
      </c>
      <c r="AF338" s="51">
        <v>249.11</v>
      </c>
      <c r="AG338" s="51">
        <v>356.8</v>
      </c>
      <c r="AH338" s="51">
        <v>356.64</v>
      </c>
      <c r="AI338" s="51">
        <v>360.89</v>
      </c>
      <c r="AJ338" s="51">
        <v>411.46000000000004</v>
      </c>
      <c r="AK338" s="51">
        <v>318.33</v>
      </c>
      <c r="AL338" s="51">
        <v>299.79000000000002</v>
      </c>
      <c r="AM338" s="51">
        <v>329.59000000000003</v>
      </c>
      <c r="AN338" s="51">
        <v>245.38</v>
      </c>
      <c r="AO338" s="51">
        <v>42.910000000000004</v>
      </c>
      <c r="AP338" s="135">
        <v>11.99</v>
      </c>
      <c r="AQ338" s="51">
        <v>11.99</v>
      </c>
      <c r="AR338" s="51">
        <v>11.99</v>
      </c>
      <c r="AS338" s="51">
        <v>11.99</v>
      </c>
      <c r="AT338" s="51">
        <v>11.99</v>
      </c>
      <c r="AU338" s="51">
        <v>11.99</v>
      </c>
      <c r="AV338" s="51">
        <v>151.99</v>
      </c>
      <c r="AW338" s="51">
        <v>119.99</v>
      </c>
      <c r="AX338" s="51">
        <v>246.84</v>
      </c>
      <c r="AY338" s="51">
        <v>870.06000000000006</v>
      </c>
      <c r="AZ338" s="51">
        <v>1254.3</v>
      </c>
      <c r="BA338" s="51">
        <v>987.35</v>
      </c>
      <c r="BB338" s="51">
        <v>875.3</v>
      </c>
      <c r="BC338" s="51">
        <v>981.72</v>
      </c>
      <c r="BD338" s="51">
        <v>983.36</v>
      </c>
      <c r="BE338" s="51">
        <v>1759.15</v>
      </c>
      <c r="BF338" s="51">
        <v>1572.97</v>
      </c>
      <c r="BG338" s="51">
        <v>1665.81</v>
      </c>
      <c r="BH338" s="51">
        <v>1361.4</v>
      </c>
      <c r="BI338" s="51">
        <v>915.26</v>
      </c>
      <c r="BJ338" s="51">
        <v>861.36</v>
      </c>
      <c r="BK338" s="51">
        <v>841.62</v>
      </c>
      <c r="BL338" s="51">
        <v>1014.59</v>
      </c>
      <c r="BM338" s="51"/>
      <c r="BN338" s="9"/>
      <c r="BO338" s="62">
        <v>213.51000000000002</v>
      </c>
      <c r="BP338" s="62">
        <v>1254.3</v>
      </c>
      <c r="BQ338" s="62">
        <f t="shared" si="15"/>
        <v>733.90499999999997</v>
      </c>
      <c r="BR338" s="64" t="str">
        <f t="shared" si="16"/>
        <v>YES</v>
      </c>
      <c r="BS338" s="9" t="e">
        <f t="shared" si="17"/>
        <v>#N/A</v>
      </c>
    </row>
    <row r="339" spans="1:71" x14ac:dyDescent="0.25">
      <c r="A339">
        <v>335</v>
      </c>
      <c r="B339" s="52" t="s">
        <v>1132</v>
      </c>
      <c r="C339" s="48" t="s">
        <v>1132</v>
      </c>
      <c r="D339" s="80">
        <v>1147.33</v>
      </c>
      <c r="E339" s="98" t="s">
        <v>4988</v>
      </c>
      <c r="F339" s="84" t="s">
        <v>1131</v>
      </c>
      <c r="G339" s="84">
        <v>106813885</v>
      </c>
      <c r="H339" s="87">
        <v>4026909</v>
      </c>
      <c r="I339" s="196">
        <v>6099285</v>
      </c>
      <c r="J339" s="87">
        <v>6099285</v>
      </c>
      <c r="K339" s="47" t="s">
        <v>1130</v>
      </c>
      <c r="L339" s="47" t="s">
        <v>1129</v>
      </c>
      <c r="M339" s="38"/>
      <c r="N339" s="38"/>
      <c r="O339" s="50">
        <v>642.85</v>
      </c>
      <c r="P339" s="50">
        <v>862.59</v>
      </c>
      <c r="Q339" s="50">
        <v>681.12</v>
      </c>
      <c r="R339" s="50">
        <v>830.87</v>
      </c>
      <c r="S339" s="50">
        <v>935.88</v>
      </c>
      <c r="T339" s="50">
        <v>1163.1400000000001</v>
      </c>
      <c r="U339" s="50">
        <v>1621.1</v>
      </c>
      <c r="V339" s="51">
        <v>1887.94</v>
      </c>
      <c r="W339" s="51">
        <v>2049.63</v>
      </c>
      <c r="X339" s="51">
        <v>1862.07</v>
      </c>
      <c r="Y339" s="51">
        <v>1180.77</v>
      </c>
      <c r="Z339" s="51">
        <v>848.27</v>
      </c>
      <c r="AA339" s="51">
        <v>789.42</v>
      </c>
      <c r="AB339" s="51">
        <v>868.48</v>
      </c>
      <c r="AC339" s="51">
        <v>753.12</v>
      </c>
      <c r="AD339" s="51">
        <v>853.69</v>
      </c>
      <c r="AE339" s="51">
        <v>854.1</v>
      </c>
      <c r="AF339" s="51">
        <v>1147.33</v>
      </c>
      <c r="AG339" s="51">
        <v>1630.07</v>
      </c>
      <c r="AH339" s="51">
        <v>1823.99</v>
      </c>
      <c r="AI339" s="51">
        <v>1790.3700000000001</v>
      </c>
      <c r="AJ339" s="51">
        <v>1244.9000000000001</v>
      </c>
      <c r="AK339" s="51">
        <v>759.8</v>
      </c>
      <c r="AL339" s="51">
        <v>600.57000000000005</v>
      </c>
      <c r="AM339" s="51">
        <v>488.14</v>
      </c>
      <c r="AN339" s="51">
        <v>488.83</v>
      </c>
      <c r="AO339" s="51">
        <v>286.69</v>
      </c>
      <c r="AP339" s="135">
        <v>251.05</v>
      </c>
      <c r="AQ339" s="51">
        <v>277.26</v>
      </c>
      <c r="AR339" s="51">
        <v>252.53</v>
      </c>
      <c r="AS339" s="51">
        <v>280.67</v>
      </c>
      <c r="AT339" s="51">
        <v>296.37</v>
      </c>
      <c r="AU339" s="51">
        <v>191.53</v>
      </c>
      <c r="AV339" s="51">
        <v>184.36</v>
      </c>
      <c r="AW339" s="51">
        <v>155.25</v>
      </c>
      <c r="AX339" s="51">
        <v>285.12</v>
      </c>
      <c r="AY339" s="51">
        <v>320.77</v>
      </c>
      <c r="AZ339" s="51">
        <v>460.66</v>
      </c>
      <c r="BA339" s="51">
        <v>463.48</v>
      </c>
      <c r="BB339" s="51">
        <v>507.59000000000003</v>
      </c>
      <c r="BC339" s="51">
        <v>494.42</v>
      </c>
      <c r="BD339" s="51">
        <v>513.54999999999995</v>
      </c>
      <c r="BE339" s="51">
        <v>615.86</v>
      </c>
      <c r="BF339" s="51">
        <v>546.18000000000006</v>
      </c>
      <c r="BG339" s="51">
        <v>570.07000000000005</v>
      </c>
      <c r="BH339" s="51">
        <v>564.99</v>
      </c>
      <c r="BI339" s="51">
        <v>516.16</v>
      </c>
      <c r="BJ339" s="51">
        <v>561.1</v>
      </c>
      <c r="BK339" s="51">
        <v>518.81000000000006</v>
      </c>
      <c r="BL339" s="51">
        <v>583.07000000000005</v>
      </c>
      <c r="BM339" s="51"/>
      <c r="BN339" s="9"/>
      <c r="BO339" s="62">
        <v>155.25</v>
      </c>
      <c r="BP339" s="62">
        <v>2049.63</v>
      </c>
      <c r="BQ339" s="62">
        <f t="shared" si="15"/>
        <v>1102.44</v>
      </c>
      <c r="BR339" s="64" t="str">
        <f t="shared" si="16"/>
        <v>YES</v>
      </c>
      <c r="BS339" s="9" t="e">
        <f t="shared" si="17"/>
        <v>#N/A</v>
      </c>
    </row>
    <row r="340" spans="1:71" x14ac:dyDescent="0.25">
      <c r="A340">
        <v>336</v>
      </c>
      <c r="B340" s="52" t="s">
        <v>1128</v>
      </c>
      <c r="C340" s="48" t="s">
        <v>1128</v>
      </c>
      <c r="D340" s="80">
        <v>624.99</v>
      </c>
      <c r="E340" s="98" t="s">
        <v>4988</v>
      </c>
      <c r="F340" s="84" t="s">
        <v>1109</v>
      </c>
      <c r="G340" s="84">
        <v>106813886</v>
      </c>
      <c r="H340" s="87">
        <v>4060691</v>
      </c>
      <c r="I340" s="196">
        <v>6207394</v>
      </c>
      <c r="J340" s="87">
        <v>6207394</v>
      </c>
      <c r="K340" s="47" t="s">
        <v>1108</v>
      </c>
      <c r="L340" s="47" t="s">
        <v>1127</v>
      </c>
      <c r="M340" s="38"/>
      <c r="N340" s="38"/>
      <c r="O340" s="50">
        <v>552.75</v>
      </c>
      <c r="P340" s="50">
        <v>544.75</v>
      </c>
      <c r="Q340" s="50">
        <v>544.75</v>
      </c>
      <c r="R340" s="50">
        <v>544.75</v>
      </c>
      <c r="S340" s="50">
        <v>632.75</v>
      </c>
      <c r="T340" s="50">
        <v>889.55</v>
      </c>
      <c r="U340" s="50">
        <v>983.6</v>
      </c>
      <c r="V340" s="51">
        <v>1516.81</v>
      </c>
      <c r="W340" s="51">
        <v>3643.12</v>
      </c>
      <c r="X340" s="51">
        <v>3416.1099999999997</v>
      </c>
      <c r="Y340" s="51">
        <v>2717.06</v>
      </c>
      <c r="Z340" s="51">
        <v>824.45</v>
      </c>
      <c r="AA340" s="51">
        <v>681.86</v>
      </c>
      <c r="AB340" s="51">
        <v>611.99</v>
      </c>
      <c r="AC340" s="51">
        <v>547.99</v>
      </c>
      <c r="AD340" s="51">
        <v>547.99</v>
      </c>
      <c r="AE340" s="51">
        <v>547.99</v>
      </c>
      <c r="AF340" s="51">
        <v>624.99</v>
      </c>
      <c r="AG340" s="51">
        <v>1210.1300000000001</v>
      </c>
      <c r="AH340" s="51">
        <v>3341.64</v>
      </c>
      <c r="AI340" s="51">
        <v>2495.3999999999996</v>
      </c>
      <c r="AJ340" s="51">
        <v>1203.73</v>
      </c>
      <c r="AK340" s="51">
        <v>1077.76</v>
      </c>
      <c r="AL340" s="51">
        <v>800.32</v>
      </c>
      <c r="AM340" s="51">
        <v>535.99</v>
      </c>
      <c r="AN340" s="51">
        <v>535.99</v>
      </c>
      <c r="AO340" s="51">
        <v>535.99</v>
      </c>
      <c r="AP340" s="135">
        <v>535.99</v>
      </c>
      <c r="AQ340" s="51">
        <v>760.17</v>
      </c>
      <c r="AR340" s="51">
        <v>1694.5</v>
      </c>
      <c r="AS340" s="51">
        <v>2184.0499999999997</v>
      </c>
      <c r="AT340" s="51">
        <v>2750.3999999999996</v>
      </c>
      <c r="AU340" s="51">
        <v>3152.4799999999996</v>
      </c>
      <c r="AV340" s="51">
        <v>3541.0099999999998</v>
      </c>
      <c r="AW340" s="51">
        <v>2093.6899999999996</v>
      </c>
      <c r="AX340" s="51">
        <v>2446.5</v>
      </c>
      <c r="AY340" s="51">
        <v>717.98</v>
      </c>
      <c r="AZ340" s="51">
        <v>543.99</v>
      </c>
      <c r="BA340" s="51">
        <v>543.99</v>
      </c>
      <c r="BB340" s="51">
        <v>543.99</v>
      </c>
      <c r="BC340" s="51">
        <v>873.97</v>
      </c>
      <c r="BD340" s="51">
        <v>1050.29</v>
      </c>
      <c r="BE340" s="51">
        <v>3155.3199999999997</v>
      </c>
      <c r="BF340" s="51">
        <v>2463.54</v>
      </c>
      <c r="BG340" s="51">
        <v>3279.8399999999997</v>
      </c>
      <c r="BH340" s="51">
        <v>1551.4</v>
      </c>
      <c r="BI340" s="51">
        <v>543.99</v>
      </c>
      <c r="BJ340" s="51">
        <v>543.99</v>
      </c>
      <c r="BK340" s="51">
        <v>543.99</v>
      </c>
      <c r="BL340" s="51">
        <v>543.99</v>
      </c>
      <c r="BM340" s="51"/>
      <c r="BN340" s="9"/>
      <c r="BO340" s="62">
        <v>535.99</v>
      </c>
      <c r="BP340" s="62">
        <v>3643.12</v>
      </c>
      <c r="BQ340" s="62">
        <f t="shared" si="15"/>
        <v>2089.5549999999998</v>
      </c>
      <c r="BR340" s="64" t="str">
        <f t="shared" si="16"/>
        <v>YES</v>
      </c>
      <c r="BS340" s="9" t="e">
        <f t="shared" si="17"/>
        <v>#N/A</v>
      </c>
    </row>
    <row r="341" spans="1:71" x14ac:dyDescent="0.25">
      <c r="A341">
        <v>337</v>
      </c>
      <c r="B341" s="52" t="s">
        <v>1126</v>
      </c>
      <c r="C341" s="48" t="s">
        <v>1126</v>
      </c>
      <c r="D341" s="80">
        <v>27.700000000000003</v>
      </c>
      <c r="E341" s="98" t="s">
        <v>4988</v>
      </c>
      <c r="F341" s="84" t="s">
        <v>1109</v>
      </c>
      <c r="G341" s="84">
        <v>106813886</v>
      </c>
      <c r="H341" s="87">
        <v>4302905</v>
      </c>
      <c r="I341" s="196">
        <v>6136112</v>
      </c>
      <c r="J341" s="87">
        <v>6136112</v>
      </c>
      <c r="K341" s="47" t="s">
        <v>1108</v>
      </c>
      <c r="L341" s="47" t="s">
        <v>1125</v>
      </c>
      <c r="M341" s="38"/>
      <c r="N341" s="38"/>
      <c r="O341" s="50">
        <v>18.399999999999999</v>
      </c>
      <c r="P341" s="50">
        <v>17.54</v>
      </c>
      <c r="Q341" s="50">
        <v>17.239999999999998</v>
      </c>
      <c r="R341" s="50">
        <v>18.100000000000001</v>
      </c>
      <c r="S341" s="50">
        <v>23.53</v>
      </c>
      <c r="T341" s="50">
        <v>23.77</v>
      </c>
      <c r="U341" s="50">
        <v>31.57</v>
      </c>
      <c r="V341" s="51">
        <v>33.840000000000003</v>
      </c>
      <c r="W341" s="51">
        <v>32.93</v>
      </c>
      <c r="X341" s="51">
        <v>31.810000000000002</v>
      </c>
      <c r="Y341" s="51">
        <v>28.35</v>
      </c>
      <c r="Z341" s="51">
        <v>25.1</v>
      </c>
      <c r="AA341" s="51">
        <v>22.6</v>
      </c>
      <c r="AB341" s="51">
        <v>22.78</v>
      </c>
      <c r="AC341" s="51">
        <v>21.439999999999998</v>
      </c>
      <c r="AD341" s="51">
        <v>24.439999999999998</v>
      </c>
      <c r="AE341" s="51">
        <v>25.28</v>
      </c>
      <c r="AF341" s="51">
        <v>27.700000000000003</v>
      </c>
      <c r="AG341" s="51">
        <v>32.130000000000003</v>
      </c>
      <c r="AH341" s="51">
        <v>33.15</v>
      </c>
      <c r="AI341" s="51">
        <v>32.450000000000003</v>
      </c>
      <c r="AJ341" s="51">
        <v>33.520000000000003</v>
      </c>
      <c r="AK341" s="51">
        <v>27.71</v>
      </c>
      <c r="AL341" s="51">
        <v>23.410000000000004</v>
      </c>
      <c r="AM341" s="51">
        <v>22.410000000000004</v>
      </c>
      <c r="AN341" s="51">
        <v>23.43</v>
      </c>
      <c r="AO341" s="51">
        <v>22.92</v>
      </c>
      <c r="AP341" s="135">
        <v>26.14</v>
      </c>
      <c r="AQ341" s="51">
        <v>27.450000000000003</v>
      </c>
      <c r="AR341" s="51">
        <v>27.54</v>
      </c>
      <c r="AS341" s="51">
        <v>27.83</v>
      </c>
      <c r="AT341" s="51">
        <v>33.340000000000003</v>
      </c>
      <c r="AU341" s="51">
        <v>34.25</v>
      </c>
      <c r="AV341" s="51">
        <v>31.939999999999998</v>
      </c>
      <c r="AW341" s="51">
        <v>28.619999999999997</v>
      </c>
      <c r="AX341" s="51">
        <v>18.399999999999999</v>
      </c>
      <c r="AY341" s="51">
        <v>20.910000000000004</v>
      </c>
      <c r="AZ341" s="51">
        <v>21.85</v>
      </c>
      <c r="BA341" s="51">
        <v>21.97</v>
      </c>
      <c r="BB341" s="51">
        <v>24.32</v>
      </c>
      <c r="BC341" s="51">
        <v>26.58</v>
      </c>
      <c r="BD341" s="51">
        <v>29.28</v>
      </c>
      <c r="BE341" s="51">
        <v>35.93</v>
      </c>
      <c r="BF341" s="51">
        <v>33.53</v>
      </c>
      <c r="BG341" s="51">
        <v>35.61</v>
      </c>
      <c r="BH341" s="51">
        <v>31.96</v>
      </c>
      <c r="BI341" s="51">
        <v>27.54</v>
      </c>
      <c r="BJ341" s="51">
        <v>24.18</v>
      </c>
      <c r="BK341" s="51">
        <v>21.18</v>
      </c>
      <c r="BL341" s="51">
        <v>23.21</v>
      </c>
      <c r="BM341" s="51"/>
      <c r="BN341" s="9"/>
      <c r="BO341" s="62">
        <v>20.479999999999997</v>
      </c>
      <c r="BP341" s="62">
        <v>33.840000000000003</v>
      </c>
      <c r="BQ341" s="62">
        <f t="shared" si="15"/>
        <v>27.16</v>
      </c>
      <c r="BR341" s="64" t="str">
        <f t="shared" si="16"/>
        <v>YES</v>
      </c>
      <c r="BS341" s="9" t="e">
        <f t="shared" si="17"/>
        <v>#N/A</v>
      </c>
    </row>
    <row r="342" spans="1:71" x14ac:dyDescent="0.25">
      <c r="A342">
        <v>338</v>
      </c>
      <c r="B342" s="52" t="s">
        <v>1124</v>
      </c>
      <c r="C342" s="48" t="s">
        <v>1124</v>
      </c>
      <c r="D342" s="80">
        <v>14.77</v>
      </c>
      <c r="E342" s="98" t="s">
        <v>4988</v>
      </c>
      <c r="F342" s="84" t="s">
        <v>1109</v>
      </c>
      <c r="G342" s="84">
        <v>106813886</v>
      </c>
      <c r="H342" s="87">
        <v>4441656</v>
      </c>
      <c r="I342" s="196">
        <v>6090414</v>
      </c>
      <c r="J342" s="87">
        <v>6090414</v>
      </c>
      <c r="K342" s="47" t="s">
        <v>1108</v>
      </c>
      <c r="L342" s="47" t="s">
        <v>1123</v>
      </c>
      <c r="M342" s="38"/>
      <c r="N342" s="38"/>
      <c r="O342" s="50">
        <v>10</v>
      </c>
      <c r="P342" s="50">
        <v>9.7100000000000009</v>
      </c>
      <c r="Q342" s="50">
        <v>9.5</v>
      </c>
      <c r="R342" s="50">
        <v>12.75</v>
      </c>
      <c r="S342" s="50">
        <v>11.26</v>
      </c>
      <c r="T342" s="50">
        <v>11.09</v>
      </c>
      <c r="U342" s="50">
        <v>14.48</v>
      </c>
      <c r="V342" s="51">
        <v>14.52</v>
      </c>
      <c r="W342" s="51">
        <v>14.370000000000001</v>
      </c>
      <c r="X342" s="51">
        <v>14.98</v>
      </c>
      <c r="Y342" s="51">
        <v>13.8</v>
      </c>
      <c r="Z342" s="51">
        <v>12.74</v>
      </c>
      <c r="AA342" s="51">
        <v>15.49</v>
      </c>
      <c r="AB342" s="51">
        <v>26.619999999999997</v>
      </c>
      <c r="AC342" s="51">
        <v>17.62</v>
      </c>
      <c r="AD342" s="51">
        <v>14.83</v>
      </c>
      <c r="AE342" s="51">
        <v>15.98</v>
      </c>
      <c r="AF342" s="51">
        <v>14.77</v>
      </c>
      <c r="AG342" s="51">
        <v>12.37</v>
      </c>
      <c r="AH342" s="51">
        <v>12.47</v>
      </c>
      <c r="AI342" s="51">
        <v>12.77</v>
      </c>
      <c r="AJ342" s="51">
        <v>12.17</v>
      </c>
      <c r="AK342" s="51">
        <v>14.450000000000001</v>
      </c>
      <c r="AL342" s="51">
        <v>13.040000000000001</v>
      </c>
      <c r="AM342" s="51">
        <v>12.73</v>
      </c>
      <c r="AN342" s="51">
        <v>17.329999999999998</v>
      </c>
      <c r="AO342" s="51">
        <v>12.61</v>
      </c>
      <c r="AP342" s="135">
        <v>12.09</v>
      </c>
      <c r="AQ342" s="51">
        <v>13</v>
      </c>
      <c r="AR342" s="51">
        <v>13.59</v>
      </c>
      <c r="AS342" s="51">
        <v>14.13</v>
      </c>
      <c r="AT342" s="51">
        <v>16.649999999999999</v>
      </c>
      <c r="AU342" s="51">
        <v>17.11</v>
      </c>
      <c r="AV342" s="51">
        <v>16.21</v>
      </c>
      <c r="AW342" s="51">
        <v>20.75</v>
      </c>
      <c r="AX342" s="51">
        <v>17.91</v>
      </c>
      <c r="AY342" s="51">
        <v>18.82</v>
      </c>
      <c r="AZ342" s="51">
        <v>12.370000000000001</v>
      </c>
      <c r="BA342" s="51">
        <v>14.620000000000001</v>
      </c>
      <c r="BB342" s="51">
        <v>14.620000000000001</v>
      </c>
      <c r="BC342" s="51">
        <v>25.32</v>
      </c>
      <c r="BD342" s="51">
        <v>20.170000000000002</v>
      </c>
      <c r="BE342" s="51">
        <v>20.97</v>
      </c>
      <c r="BF342" s="51">
        <v>21.82</v>
      </c>
      <c r="BG342" s="51">
        <v>35.31</v>
      </c>
      <c r="BH342" s="51">
        <v>65.72</v>
      </c>
      <c r="BI342" s="51">
        <v>36.690000000000005</v>
      </c>
      <c r="BJ342" s="51">
        <v>24.560000000000002</v>
      </c>
      <c r="BK342" s="51">
        <v>18.91</v>
      </c>
      <c r="BL342" s="51">
        <v>20.170000000000002</v>
      </c>
      <c r="BM342" s="51"/>
      <c r="BN342" s="9"/>
      <c r="BO342" s="62">
        <v>12.37</v>
      </c>
      <c r="BP342" s="62">
        <v>117.17999999999999</v>
      </c>
      <c r="BQ342" s="62">
        <f t="shared" si="15"/>
        <v>64.774999999999991</v>
      </c>
      <c r="BR342" s="64" t="str">
        <f t="shared" si="16"/>
        <v>YES</v>
      </c>
      <c r="BS342" s="9" t="e">
        <f t="shared" si="17"/>
        <v>#N/A</v>
      </c>
    </row>
    <row r="343" spans="1:71" x14ac:dyDescent="0.25">
      <c r="A343">
        <v>339</v>
      </c>
      <c r="B343" s="52" t="s">
        <v>1122</v>
      </c>
      <c r="C343" s="48" t="s">
        <v>1122</v>
      </c>
      <c r="D343" s="80">
        <v>501.17</v>
      </c>
      <c r="E343" s="98" t="s">
        <v>4988</v>
      </c>
      <c r="F343" s="84" t="s">
        <v>1109</v>
      </c>
      <c r="G343" s="84">
        <v>106813886</v>
      </c>
      <c r="H343" s="87">
        <v>4060617</v>
      </c>
      <c r="I343" s="196">
        <v>6207291</v>
      </c>
      <c r="J343" s="87">
        <v>6207291</v>
      </c>
      <c r="K343" s="47" t="s">
        <v>1108</v>
      </c>
      <c r="L343" s="47" t="s">
        <v>1121</v>
      </c>
      <c r="M343" s="38"/>
      <c r="N343" s="38"/>
      <c r="O343" s="50">
        <v>531.4</v>
      </c>
      <c r="P343" s="50">
        <v>437.34</v>
      </c>
      <c r="Q343" s="50">
        <v>453.09</v>
      </c>
      <c r="R343" s="50">
        <v>437.74</v>
      </c>
      <c r="S343" s="50">
        <v>659.28</v>
      </c>
      <c r="T343" s="50">
        <v>553.1</v>
      </c>
      <c r="U343" s="50">
        <v>777.36</v>
      </c>
      <c r="V343" s="51">
        <v>772.66</v>
      </c>
      <c r="W343" s="51">
        <v>678.31000000000006</v>
      </c>
      <c r="X343" s="51">
        <v>743.36</v>
      </c>
      <c r="Y343" s="51">
        <v>653.28</v>
      </c>
      <c r="Z343" s="51">
        <v>463.09000000000003</v>
      </c>
      <c r="AA343" s="51">
        <v>503.77</v>
      </c>
      <c r="AB343" s="51">
        <v>497.06</v>
      </c>
      <c r="AC343" s="51">
        <v>503.91</v>
      </c>
      <c r="AD343" s="51">
        <v>523.66</v>
      </c>
      <c r="AE343" s="51">
        <v>570.37</v>
      </c>
      <c r="AF343" s="51">
        <v>501.17</v>
      </c>
      <c r="AG343" s="51">
        <v>677.71</v>
      </c>
      <c r="AH343" s="51">
        <v>712.97</v>
      </c>
      <c r="AI343" s="51">
        <v>628.29</v>
      </c>
      <c r="AJ343" s="51">
        <v>747.51</v>
      </c>
      <c r="AK343" s="51">
        <v>651.22</v>
      </c>
      <c r="AL343" s="51">
        <v>573.66999999999996</v>
      </c>
      <c r="AM343" s="51">
        <v>431.87</v>
      </c>
      <c r="AN343" s="51">
        <v>460.72</v>
      </c>
      <c r="AO343" s="51">
        <v>548.63</v>
      </c>
      <c r="AP343" s="135">
        <v>610.38</v>
      </c>
      <c r="AQ343" s="51">
        <v>622.74</v>
      </c>
      <c r="AR343" s="51">
        <v>588.69000000000005</v>
      </c>
      <c r="AS343" s="51">
        <v>742.65</v>
      </c>
      <c r="AT343" s="51">
        <v>628.74</v>
      </c>
      <c r="AU343" s="51">
        <v>586.15</v>
      </c>
      <c r="AV343" s="51">
        <v>637.47</v>
      </c>
      <c r="AW343" s="51">
        <v>532.02</v>
      </c>
      <c r="AX343" s="51">
        <v>536.91</v>
      </c>
      <c r="AY343" s="51">
        <v>458.43</v>
      </c>
      <c r="AZ343" s="51">
        <v>416.14</v>
      </c>
      <c r="BA343" s="51">
        <v>452.42</v>
      </c>
      <c r="BB343" s="51">
        <v>509.22</v>
      </c>
      <c r="BC343" s="51">
        <v>584.64</v>
      </c>
      <c r="BD343" s="51">
        <v>616.86</v>
      </c>
      <c r="BE343" s="51">
        <v>723.4</v>
      </c>
      <c r="BF343" s="51">
        <v>638.12</v>
      </c>
      <c r="BG343" s="51">
        <v>640.52</v>
      </c>
      <c r="BH343" s="51">
        <v>464.35</v>
      </c>
      <c r="BI343" s="51">
        <v>479.6</v>
      </c>
      <c r="BJ343" s="51">
        <v>530.07000000000005</v>
      </c>
      <c r="BK343" s="51">
        <v>387.28000000000003</v>
      </c>
      <c r="BL343" s="51">
        <v>460.29</v>
      </c>
      <c r="BM343" s="51"/>
      <c r="BN343" s="9"/>
      <c r="BO343" s="62">
        <v>416.14</v>
      </c>
      <c r="BP343" s="62">
        <v>1009.98</v>
      </c>
      <c r="BQ343" s="62">
        <f t="shared" si="15"/>
        <v>713.06</v>
      </c>
      <c r="BR343" s="64" t="str">
        <f t="shared" si="16"/>
        <v>NO</v>
      </c>
      <c r="BS343" s="9" t="e">
        <f t="shared" si="17"/>
        <v>#N/A</v>
      </c>
    </row>
    <row r="344" spans="1:71" x14ac:dyDescent="0.25">
      <c r="A344">
        <v>340</v>
      </c>
      <c r="B344" s="52" t="s">
        <v>1120</v>
      </c>
      <c r="C344" s="48" t="s">
        <v>1120</v>
      </c>
      <c r="D344" s="80">
        <v>111.36999999999999</v>
      </c>
      <c r="E344" s="98" t="s">
        <v>4988</v>
      </c>
      <c r="F344" s="84" t="s">
        <v>1109</v>
      </c>
      <c r="G344" s="84">
        <v>106813886</v>
      </c>
      <c r="H344" s="87">
        <v>4009124</v>
      </c>
      <c r="I344" s="196">
        <v>6091379</v>
      </c>
      <c r="J344" s="87">
        <v>6091379</v>
      </c>
      <c r="K344" s="47" t="s">
        <v>1108</v>
      </c>
      <c r="L344" s="47" t="s">
        <v>1119</v>
      </c>
      <c r="M344" s="38"/>
      <c r="N344" s="38"/>
      <c r="O344" s="50">
        <v>280.29000000000002</v>
      </c>
      <c r="P344" s="50">
        <v>261.35000000000002</v>
      </c>
      <c r="Q344" s="50">
        <v>212.01</v>
      </c>
      <c r="R344" s="50">
        <v>184.03</v>
      </c>
      <c r="S344" s="50">
        <v>201.2</v>
      </c>
      <c r="T344" s="50">
        <v>186.45</v>
      </c>
      <c r="U344" s="50">
        <v>150.08000000000001</v>
      </c>
      <c r="V344" s="51">
        <v>138.73000000000002</v>
      </c>
      <c r="W344" s="51">
        <v>176.64000000000001</v>
      </c>
      <c r="X344" s="51">
        <v>231.01000000000002</v>
      </c>
      <c r="Y344" s="51">
        <v>238.02</v>
      </c>
      <c r="Z344" s="51">
        <v>238.65</v>
      </c>
      <c r="AA344" s="51">
        <v>258.10000000000002</v>
      </c>
      <c r="AB344" s="51">
        <v>256.08999999999997</v>
      </c>
      <c r="AC344" s="51">
        <v>195.14000000000001</v>
      </c>
      <c r="AD344" s="51">
        <v>181.33</v>
      </c>
      <c r="AE344" s="51">
        <v>160.79000000000002</v>
      </c>
      <c r="AF344" s="51">
        <v>111.36999999999999</v>
      </c>
      <c r="AG344" s="51">
        <v>95.08</v>
      </c>
      <c r="AH344" s="51">
        <v>72.88</v>
      </c>
      <c r="AI344" s="51">
        <v>91.309999999999988</v>
      </c>
      <c r="AJ344" s="51">
        <v>224.67000000000002</v>
      </c>
      <c r="AK344" s="51">
        <v>236.04000000000002</v>
      </c>
      <c r="AL344" s="51">
        <v>233.8</v>
      </c>
      <c r="AM344" s="51">
        <v>212.64000000000001</v>
      </c>
      <c r="AN344" s="51">
        <v>219.87</v>
      </c>
      <c r="AO344" s="51">
        <v>234.36</v>
      </c>
      <c r="AP344" s="135">
        <v>229.33</v>
      </c>
      <c r="AQ344" s="51">
        <v>201.63</v>
      </c>
      <c r="AR344" s="51">
        <v>156.63</v>
      </c>
      <c r="AS344" s="51">
        <v>144.25</v>
      </c>
      <c r="AT344" s="51">
        <v>145.01000000000002</v>
      </c>
      <c r="AU344" s="51">
        <v>177.01000000000002</v>
      </c>
      <c r="AV344" s="51">
        <v>223.77</v>
      </c>
      <c r="AW344" s="51">
        <v>183.74</v>
      </c>
      <c r="AX344" s="51">
        <v>177.68</v>
      </c>
      <c r="AY344" s="51">
        <v>178.58</v>
      </c>
      <c r="AZ344" s="51">
        <v>157.9</v>
      </c>
      <c r="BA344" s="51">
        <v>148.9</v>
      </c>
      <c r="BB344" s="51">
        <v>151.65</v>
      </c>
      <c r="BC344" s="51">
        <v>125.2</v>
      </c>
      <c r="BD344" s="51">
        <v>95.82</v>
      </c>
      <c r="BE344" s="51">
        <v>86.839999999999989</v>
      </c>
      <c r="BF344" s="51">
        <v>78.8</v>
      </c>
      <c r="BG344" s="51">
        <v>92.71</v>
      </c>
      <c r="BH344" s="51">
        <v>85.14</v>
      </c>
      <c r="BI344" s="51">
        <v>85.36</v>
      </c>
      <c r="BJ344" s="51">
        <v>89.69</v>
      </c>
      <c r="BK344" s="51">
        <v>87.91</v>
      </c>
      <c r="BL344" s="51">
        <v>84.86999999999999</v>
      </c>
      <c r="BM344" s="51"/>
      <c r="BN344" s="9"/>
      <c r="BO344" s="62">
        <v>111.36999999999999</v>
      </c>
      <c r="BP344" s="62">
        <v>283.53000000000003</v>
      </c>
      <c r="BQ344" s="62">
        <f t="shared" si="15"/>
        <v>197.45000000000002</v>
      </c>
      <c r="BR344" s="64" t="str">
        <f t="shared" si="16"/>
        <v>NO</v>
      </c>
      <c r="BS344" s="9" t="e">
        <f t="shared" si="17"/>
        <v>#N/A</v>
      </c>
    </row>
    <row r="345" spans="1:71" x14ac:dyDescent="0.25">
      <c r="A345">
        <v>341</v>
      </c>
      <c r="B345" s="52" t="s">
        <v>1118</v>
      </c>
      <c r="C345" s="48" t="s">
        <v>1118</v>
      </c>
      <c r="D345" s="80">
        <v>5135.5</v>
      </c>
      <c r="E345" s="98" t="s">
        <v>4988</v>
      </c>
      <c r="F345" s="84" t="s">
        <v>1109</v>
      </c>
      <c r="G345" s="84">
        <v>106813886</v>
      </c>
      <c r="H345" s="87">
        <v>4088925</v>
      </c>
      <c r="I345" s="196">
        <v>6207268</v>
      </c>
      <c r="J345" s="87">
        <v>6207268</v>
      </c>
      <c r="K345" s="47" t="s">
        <v>1108</v>
      </c>
      <c r="L345" s="47" t="s">
        <v>1117</v>
      </c>
      <c r="M345" s="38"/>
      <c r="N345" s="38"/>
      <c r="O345" s="50">
        <v>3508.48</v>
      </c>
      <c r="P345" s="50">
        <v>3672.66</v>
      </c>
      <c r="Q345" s="50">
        <v>3270.86</v>
      </c>
      <c r="R345" s="50">
        <v>3859.6</v>
      </c>
      <c r="S345" s="50">
        <v>4734.79</v>
      </c>
      <c r="T345" s="50">
        <v>4788.41</v>
      </c>
      <c r="U345" s="50">
        <v>5860.66</v>
      </c>
      <c r="V345" s="51">
        <v>5768.26</v>
      </c>
      <c r="W345" s="51">
        <v>5664.05</v>
      </c>
      <c r="X345" s="51">
        <v>6065.7</v>
      </c>
      <c r="Y345" s="51">
        <v>5154.7199999999993</v>
      </c>
      <c r="Z345" s="51">
        <v>4356.6899999999996</v>
      </c>
      <c r="AA345" s="51">
        <v>4437.9699999999993</v>
      </c>
      <c r="AB345" s="51">
        <v>4153.91</v>
      </c>
      <c r="AC345" s="51">
        <v>3451.75</v>
      </c>
      <c r="AD345" s="51">
        <v>4334.3599999999997</v>
      </c>
      <c r="AE345" s="51">
        <v>4496.03</v>
      </c>
      <c r="AF345" s="51">
        <v>5135.5</v>
      </c>
      <c r="AG345" s="51">
        <v>5953.46</v>
      </c>
      <c r="AH345" s="51">
        <v>6487.44</v>
      </c>
      <c r="AI345" s="51">
        <v>6408.8</v>
      </c>
      <c r="AJ345" s="51">
        <v>6479.92</v>
      </c>
      <c r="AK345" s="51">
        <v>5248.61</v>
      </c>
      <c r="AL345" s="51">
        <v>4421.7699999999995</v>
      </c>
      <c r="AM345" s="51">
        <v>4008.41</v>
      </c>
      <c r="AN345" s="51">
        <v>3732.97</v>
      </c>
      <c r="AO345" s="51">
        <v>4111.6799999999994</v>
      </c>
      <c r="AP345" s="135">
        <v>4546.49</v>
      </c>
      <c r="AQ345" s="51">
        <v>4448.7</v>
      </c>
      <c r="AR345" s="51">
        <v>4582.0999999999995</v>
      </c>
      <c r="AS345" s="51">
        <v>5862.58</v>
      </c>
      <c r="AT345" s="51">
        <v>5478.8099999999995</v>
      </c>
      <c r="AU345" s="51">
        <v>4962.04</v>
      </c>
      <c r="AV345" s="51">
        <v>5441</v>
      </c>
      <c r="AW345" s="51">
        <v>4509.91</v>
      </c>
      <c r="AX345" s="51">
        <v>4068.6</v>
      </c>
      <c r="AY345" s="51">
        <v>3978.5499999999997</v>
      </c>
      <c r="AZ345" s="51">
        <v>3893.41</v>
      </c>
      <c r="BA345" s="51">
        <v>3323.6099999999997</v>
      </c>
      <c r="BB345" s="51">
        <v>3962.8199999999997</v>
      </c>
      <c r="BC345" s="51">
        <v>4141.7299999999996</v>
      </c>
      <c r="BD345" s="51">
        <v>4313.7199999999993</v>
      </c>
      <c r="BE345" s="51">
        <v>5682.82</v>
      </c>
      <c r="BF345" s="51">
        <v>5277.9699999999993</v>
      </c>
      <c r="BG345" s="51">
        <v>5151</v>
      </c>
      <c r="BH345" s="51">
        <v>4576.1799999999994</v>
      </c>
      <c r="BI345" s="51">
        <v>4062.9599999999996</v>
      </c>
      <c r="BJ345" s="51">
        <v>4180.87</v>
      </c>
      <c r="BK345" s="51">
        <v>3484.3599999999997</v>
      </c>
      <c r="BL345" s="51">
        <v>3475.37</v>
      </c>
      <c r="BM345" s="51"/>
      <c r="BN345" s="9"/>
      <c r="BO345" s="62">
        <v>3274.1</v>
      </c>
      <c r="BP345" s="62">
        <v>6065.7</v>
      </c>
      <c r="BQ345" s="62">
        <f t="shared" si="15"/>
        <v>4669.8999999999996</v>
      </c>
      <c r="BR345" s="64" t="str">
        <f t="shared" si="16"/>
        <v>YES</v>
      </c>
      <c r="BS345" s="9" t="e">
        <f t="shared" si="17"/>
        <v>#N/A</v>
      </c>
    </row>
    <row r="346" spans="1:71" x14ac:dyDescent="0.25">
      <c r="A346">
        <v>342</v>
      </c>
      <c r="B346" s="52" t="s">
        <v>1116</v>
      </c>
      <c r="C346" s="48" t="s">
        <v>1116</v>
      </c>
      <c r="D346" s="80">
        <v>378.45</v>
      </c>
      <c r="E346" s="98" t="s">
        <v>4988</v>
      </c>
      <c r="F346" s="84" t="s">
        <v>1109</v>
      </c>
      <c r="G346" s="84">
        <v>106813886</v>
      </c>
      <c r="H346" s="87">
        <v>4088907</v>
      </c>
      <c r="I346" s="196">
        <v>6207353</v>
      </c>
      <c r="J346" s="87">
        <v>6269104</v>
      </c>
      <c r="K346" s="47" t="s">
        <v>1108</v>
      </c>
      <c r="L346" s="47" t="s">
        <v>1115</v>
      </c>
      <c r="M346" s="38"/>
      <c r="N346" s="38"/>
      <c r="O346" s="50">
        <v>400.23</v>
      </c>
      <c r="P346" s="50">
        <v>378.62</v>
      </c>
      <c r="Q346" s="50">
        <v>341.53</v>
      </c>
      <c r="R346" s="50">
        <v>355.66</v>
      </c>
      <c r="S346" s="50">
        <v>429.07</v>
      </c>
      <c r="T346" s="50">
        <v>381.11</v>
      </c>
      <c r="U346" s="50">
        <v>419.73</v>
      </c>
      <c r="V346" s="51">
        <v>499.99</v>
      </c>
      <c r="W346" s="51">
        <v>467.51</v>
      </c>
      <c r="X346" s="51">
        <v>462.37</v>
      </c>
      <c r="Y346" s="51">
        <v>401.09000000000003</v>
      </c>
      <c r="Z346" s="51">
        <v>310.71000000000004</v>
      </c>
      <c r="AA346" s="51">
        <v>392.2</v>
      </c>
      <c r="AB346" s="51">
        <v>395.6</v>
      </c>
      <c r="AC346" s="51">
        <v>377.32</v>
      </c>
      <c r="AD346" s="51">
        <v>365.02</v>
      </c>
      <c r="AE346" s="51">
        <v>426.18</v>
      </c>
      <c r="AF346" s="51">
        <v>378.45</v>
      </c>
      <c r="AG346" s="51">
        <v>424.18</v>
      </c>
      <c r="AH346" s="51">
        <v>402.24</v>
      </c>
      <c r="AI346" s="51">
        <v>381.66</v>
      </c>
      <c r="AJ346" s="51">
        <v>421.94</v>
      </c>
      <c r="AK346" s="51">
        <v>378.41</v>
      </c>
      <c r="AL346" s="51">
        <v>327.96000000000004</v>
      </c>
      <c r="AM346" s="51">
        <v>338.58</v>
      </c>
      <c r="AN346" s="51">
        <v>334.41</v>
      </c>
      <c r="AO346" s="51">
        <v>358.71000000000004</v>
      </c>
      <c r="AP346" s="135">
        <v>394.21000000000004</v>
      </c>
      <c r="AQ346" s="51">
        <v>452.91</v>
      </c>
      <c r="AR346" s="51">
        <v>429.77</v>
      </c>
      <c r="AS346" s="51">
        <v>475.73</v>
      </c>
      <c r="AT346" s="51">
        <v>466.83</v>
      </c>
      <c r="AU346" s="51">
        <v>403.61</v>
      </c>
      <c r="AV346" s="51">
        <v>462.79</v>
      </c>
      <c r="AW346" s="51">
        <v>374.21000000000004</v>
      </c>
      <c r="AX346" s="51">
        <v>382.77</v>
      </c>
      <c r="AY346" s="51">
        <v>345.32</v>
      </c>
      <c r="AZ346" s="51">
        <v>369.63</v>
      </c>
      <c r="BA346" s="51">
        <v>355.77</v>
      </c>
      <c r="BB346" s="51">
        <v>384.56</v>
      </c>
      <c r="BC346" s="51">
        <v>413.36</v>
      </c>
      <c r="BD346" s="51">
        <v>428.2</v>
      </c>
      <c r="BE346" s="51">
        <v>521.68000000000006</v>
      </c>
      <c r="BF346" s="51">
        <v>444.35</v>
      </c>
      <c r="BG346" s="51">
        <v>478.03000000000003</v>
      </c>
      <c r="BH346" s="51">
        <v>386.21000000000004</v>
      </c>
      <c r="BI346" s="51">
        <v>339.27</v>
      </c>
      <c r="BJ346" s="51">
        <v>352.49</v>
      </c>
      <c r="BK346" s="51">
        <v>307.67</v>
      </c>
      <c r="BL346" s="51">
        <v>367.75</v>
      </c>
      <c r="BM346" s="51"/>
      <c r="BN346" s="9"/>
      <c r="BO346" s="62">
        <v>304.06</v>
      </c>
      <c r="BP346" s="62">
        <v>569.57000000000005</v>
      </c>
      <c r="BQ346" s="62">
        <f t="shared" si="15"/>
        <v>436.81500000000005</v>
      </c>
      <c r="BR346" s="64" t="str">
        <f t="shared" si="16"/>
        <v>YES</v>
      </c>
      <c r="BS346" s="9" t="e">
        <f t="shared" si="17"/>
        <v>#N/A</v>
      </c>
    </row>
    <row r="347" spans="1:71" x14ac:dyDescent="0.25">
      <c r="A347">
        <v>343</v>
      </c>
      <c r="B347" s="52" t="s">
        <v>1114</v>
      </c>
      <c r="C347" s="48" t="s">
        <v>1114</v>
      </c>
      <c r="D347" s="80">
        <v>240.89000000000001</v>
      </c>
      <c r="E347" s="98" t="s">
        <v>4988</v>
      </c>
      <c r="F347" s="84" t="s">
        <v>1109</v>
      </c>
      <c r="G347" s="84">
        <v>106813886</v>
      </c>
      <c r="H347" s="87" t="s">
        <v>2144</v>
      </c>
      <c r="I347" s="196">
        <v>6207392</v>
      </c>
      <c r="J347" s="87">
        <v>6207392</v>
      </c>
      <c r="K347" s="47" t="s">
        <v>1108</v>
      </c>
      <c r="L347" s="47" t="s">
        <v>1113</v>
      </c>
      <c r="M347" s="38"/>
      <c r="N347" s="38"/>
      <c r="O347" s="50">
        <v>193.54</v>
      </c>
      <c r="P347" s="50">
        <v>277.36</v>
      </c>
      <c r="Q347" s="50">
        <v>188.67</v>
      </c>
      <c r="R347" s="50">
        <v>261.27999999999997</v>
      </c>
      <c r="S347" s="50">
        <v>213.78</v>
      </c>
      <c r="T347" s="50">
        <v>228.48</v>
      </c>
      <c r="U347" s="50">
        <v>322.94</v>
      </c>
      <c r="V347" s="51">
        <v>334.45</v>
      </c>
      <c r="W347" s="51">
        <v>355.62</v>
      </c>
      <c r="X347" s="51">
        <v>325.74</v>
      </c>
      <c r="Y347" s="51">
        <v>251.88</v>
      </c>
      <c r="Z347" s="51">
        <v>209.83</v>
      </c>
      <c r="AA347" s="51">
        <v>244.16</v>
      </c>
      <c r="AB347" s="51">
        <v>304.29000000000002</v>
      </c>
      <c r="AC347" s="51">
        <v>240.18</v>
      </c>
      <c r="AD347" s="51">
        <v>193.86</v>
      </c>
      <c r="AE347" s="51">
        <v>216.09</v>
      </c>
      <c r="AF347" s="51">
        <v>240.89000000000001</v>
      </c>
      <c r="AG347" s="51">
        <v>311.98</v>
      </c>
      <c r="AH347" s="51">
        <v>337.74</v>
      </c>
      <c r="AI347" s="51">
        <v>330.54</v>
      </c>
      <c r="AJ347" s="51">
        <v>348.12</v>
      </c>
      <c r="AK347" s="51">
        <v>282.51</v>
      </c>
      <c r="AL347" s="51">
        <v>234.75</v>
      </c>
      <c r="AM347" s="51">
        <v>287.19</v>
      </c>
      <c r="AN347" s="51">
        <v>245.98000000000002</v>
      </c>
      <c r="AO347" s="51">
        <v>250.18</v>
      </c>
      <c r="AP347" s="135">
        <v>211.12</v>
      </c>
      <c r="AQ347" s="51">
        <v>227.21</v>
      </c>
      <c r="AR347" s="51">
        <v>244.37</v>
      </c>
      <c r="AS347" s="51">
        <v>323.23</v>
      </c>
      <c r="AT347" s="51">
        <v>353.35</v>
      </c>
      <c r="AU347" s="51">
        <v>374.2</v>
      </c>
      <c r="AV347" s="51">
        <v>330.98</v>
      </c>
      <c r="AW347" s="51">
        <v>273.26</v>
      </c>
      <c r="AX347" s="51">
        <v>230.78</v>
      </c>
      <c r="AY347" s="51">
        <v>224.13</v>
      </c>
      <c r="AZ347" s="51">
        <v>319.40000000000003</v>
      </c>
      <c r="BA347" s="51">
        <v>268.32</v>
      </c>
      <c r="BB347" s="51">
        <v>227.59</v>
      </c>
      <c r="BC347" s="51">
        <v>242.08</v>
      </c>
      <c r="BD347" s="51">
        <v>235.06</v>
      </c>
      <c r="BE347" s="51">
        <v>356.04</v>
      </c>
      <c r="BF347" s="51">
        <v>318.83</v>
      </c>
      <c r="BG347" s="51">
        <v>349.87</v>
      </c>
      <c r="BH347" s="51">
        <v>312.47000000000003</v>
      </c>
      <c r="BI347" s="51">
        <v>255.94</v>
      </c>
      <c r="BJ347" s="51">
        <v>233.38</v>
      </c>
      <c r="BK347" s="51">
        <v>219.68</v>
      </c>
      <c r="BL347" s="51">
        <v>286.05</v>
      </c>
      <c r="BM347" s="51"/>
      <c r="BN347" s="9"/>
      <c r="BO347" s="62">
        <v>191.91</v>
      </c>
      <c r="BP347" s="62">
        <v>366.34000000000003</v>
      </c>
      <c r="BQ347" s="62">
        <f t="shared" si="15"/>
        <v>279.125</v>
      </c>
      <c r="BR347" s="64" t="str">
        <f t="shared" si="16"/>
        <v>YES</v>
      </c>
      <c r="BS347" s="9" t="e">
        <f t="shared" si="17"/>
        <v>#N/A</v>
      </c>
    </row>
    <row r="348" spans="1:71" x14ac:dyDescent="0.25">
      <c r="A348">
        <v>344</v>
      </c>
      <c r="B348" s="52" t="s">
        <v>1112</v>
      </c>
      <c r="C348" s="48" t="s">
        <v>1112</v>
      </c>
      <c r="D348" s="80">
        <v>15.92</v>
      </c>
      <c r="E348" s="98" t="s">
        <v>4988</v>
      </c>
      <c r="F348" s="84" t="s">
        <v>1109</v>
      </c>
      <c r="G348" s="84">
        <v>106813886</v>
      </c>
      <c r="H348" s="87">
        <v>4072305</v>
      </c>
      <c r="I348" s="196">
        <v>6137582</v>
      </c>
      <c r="J348" s="87">
        <v>6137582</v>
      </c>
      <c r="K348" s="47" t="s">
        <v>1108</v>
      </c>
      <c r="L348" s="47" t="s">
        <v>1111</v>
      </c>
      <c r="M348" s="38"/>
      <c r="N348" s="38"/>
      <c r="O348" s="50">
        <v>11.97</v>
      </c>
      <c r="P348" s="50">
        <v>13.15</v>
      </c>
      <c r="Q348" s="50">
        <v>12.29</v>
      </c>
      <c r="R348" s="50">
        <v>13.1</v>
      </c>
      <c r="S348" s="50">
        <v>12.13</v>
      </c>
      <c r="T348" s="50">
        <v>10.9</v>
      </c>
      <c r="U348" s="50">
        <v>14.77</v>
      </c>
      <c r="V348" s="51">
        <v>18</v>
      </c>
      <c r="W348" s="51">
        <v>17.96</v>
      </c>
      <c r="X348" s="51">
        <v>17.420000000000002</v>
      </c>
      <c r="Y348" s="51">
        <v>16.46</v>
      </c>
      <c r="Z348" s="51">
        <v>12.55</v>
      </c>
      <c r="AA348" s="51">
        <v>12.09</v>
      </c>
      <c r="AB348" s="51">
        <v>11.99</v>
      </c>
      <c r="AC348" s="51">
        <v>14.76</v>
      </c>
      <c r="AD348" s="51">
        <v>15.58</v>
      </c>
      <c r="AE348" s="51">
        <v>15.43</v>
      </c>
      <c r="AF348" s="51">
        <v>15.92</v>
      </c>
      <c r="AG348" s="51">
        <v>16.670000000000002</v>
      </c>
      <c r="AH348" s="51">
        <v>20.02</v>
      </c>
      <c r="AI348" s="51">
        <v>19.799999999999997</v>
      </c>
      <c r="AJ348" s="51">
        <v>20.049999999999997</v>
      </c>
      <c r="AK348" s="51">
        <v>19.450000000000003</v>
      </c>
      <c r="AL348" s="51">
        <v>18.22</v>
      </c>
      <c r="AM348" s="51">
        <v>17.47</v>
      </c>
      <c r="AN348" s="51">
        <v>17.700000000000003</v>
      </c>
      <c r="AO348" s="51">
        <v>17.77</v>
      </c>
      <c r="AP348" s="135">
        <v>18.5</v>
      </c>
      <c r="AQ348" s="51">
        <v>18.3</v>
      </c>
      <c r="AR348" s="51">
        <v>19.420000000000002</v>
      </c>
      <c r="AS348" s="51">
        <v>21.020000000000003</v>
      </c>
      <c r="AT348" s="51">
        <v>20.92</v>
      </c>
      <c r="AU348" s="51">
        <v>21.82</v>
      </c>
      <c r="AV348" s="51">
        <v>22</v>
      </c>
      <c r="AW348" s="51">
        <v>21.450000000000003</v>
      </c>
      <c r="AX348" s="51">
        <v>19.850000000000001</v>
      </c>
      <c r="AY348" s="51">
        <v>19.18</v>
      </c>
      <c r="AZ348" s="51">
        <v>18.880000000000003</v>
      </c>
      <c r="BA348" s="51">
        <v>17.87</v>
      </c>
      <c r="BB348" s="51">
        <v>16.21</v>
      </c>
      <c r="BC348" s="51">
        <v>18.12</v>
      </c>
      <c r="BD348" s="51">
        <v>17</v>
      </c>
      <c r="BE348" s="51">
        <v>18.490000000000002</v>
      </c>
      <c r="BF348" s="51">
        <v>17.600000000000001</v>
      </c>
      <c r="BG348" s="51">
        <v>18.079999999999998</v>
      </c>
      <c r="BH348" s="51">
        <v>17.8</v>
      </c>
      <c r="BI348" s="51">
        <v>16.37</v>
      </c>
      <c r="BJ348" s="51">
        <v>17.880000000000003</v>
      </c>
      <c r="BK348" s="51">
        <v>16.740000000000002</v>
      </c>
      <c r="BL348" s="51">
        <v>17.8</v>
      </c>
      <c r="BM348" s="51"/>
      <c r="BN348" s="9"/>
      <c r="BO348" s="62">
        <v>11.99</v>
      </c>
      <c r="BP348" s="62">
        <v>19.12</v>
      </c>
      <c r="BQ348" s="62">
        <f t="shared" si="15"/>
        <v>15.555</v>
      </c>
      <c r="BR348" s="64" t="str">
        <f t="shared" si="16"/>
        <v>YES</v>
      </c>
      <c r="BS348" s="9" t="e">
        <f t="shared" si="17"/>
        <v>#N/A</v>
      </c>
    </row>
    <row r="349" spans="1:71" x14ac:dyDescent="0.25">
      <c r="A349">
        <v>345</v>
      </c>
      <c r="B349" s="52" t="s">
        <v>1110</v>
      </c>
      <c r="C349" s="48" t="s">
        <v>1110</v>
      </c>
      <c r="D349" s="80">
        <v>193.49</v>
      </c>
      <c r="E349" s="98" t="s">
        <v>4988</v>
      </c>
      <c r="F349" s="84" t="s">
        <v>1109</v>
      </c>
      <c r="G349" s="84">
        <v>106813886</v>
      </c>
      <c r="H349" s="87">
        <v>4008875</v>
      </c>
      <c r="I349" s="196">
        <v>6208601</v>
      </c>
      <c r="J349" s="87">
        <v>6208601</v>
      </c>
      <c r="K349" s="47" t="s">
        <v>1108</v>
      </c>
      <c r="L349" s="47" t="s">
        <v>1107</v>
      </c>
      <c r="M349" s="38"/>
      <c r="N349" s="38"/>
      <c r="O349" s="50">
        <v>84.43</v>
      </c>
      <c r="P349" s="50">
        <v>92.21</v>
      </c>
      <c r="Q349" s="50">
        <v>84.24</v>
      </c>
      <c r="R349" s="50">
        <v>103.08</v>
      </c>
      <c r="S349" s="50">
        <v>113.06</v>
      </c>
      <c r="T349" s="50">
        <v>142.27000000000001</v>
      </c>
      <c r="U349" s="50">
        <v>158.41</v>
      </c>
      <c r="V349" s="51">
        <v>259.19</v>
      </c>
      <c r="W349" s="51">
        <v>269.07</v>
      </c>
      <c r="X349" s="51">
        <v>272.21000000000004</v>
      </c>
      <c r="Y349" s="51">
        <v>136.18</v>
      </c>
      <c r="Z349" s="51">
        <v>112.94999999999999</v>
      </c>
      <c r="AA349" s="51">
        <v>108.55999999999999</v>
      </c>
      <c r="AB349" s="51">
        <v>108.36999999999999</v>
      </c>
      <c r="AC349" s="51">
        <v>93.13</v>
      </c>
      <c r="AD349" s="51">
        <v>109.74</v>
      </c>
      <c r="AE349" s="51">
        <v>124.74</v>
      </c>
      <c r="AF349" s="51">
        <v>193.49</v>
      </c>
      <c r="AG349" s="51">
        <v>248.34</v>
      </c>
      <c r="AH349" s="51">
        <v>256.08999999999997</v>
      </c>
      <c r="AI349" s="51">
        <v>226.66</v>
      </c>
      <c r="AJ349" s="51">
        <v>289.58</v>
      </c>
      <c r="AK349" s="51">
        <v>219.49</v>
      </c>
      <c r="AL349" s="51">
        <v>148.65</v>
      </c>
      <c r="AM349" s="51">
        <v>113.47</v>
      </c>
      <c r="AN349" s="51">
        <v>131.35000000000002</v>
      </c>
      <c r="AO349" s="51">
        <v>121.63</v>
      </c>
      <c r="AP349" s="135">
        <v>110.44</v>
      </c>
      <c r="AQ349" s="51">
        <v>129.46</v>
      </c>
      <c r="AR349" s="51">
        <v>137.42000000000002</v>
      </c>
      <c r="AS349" s="51">
        <v>213.32000000000002</v>
      </c>
      <c r="AT349" s="51">
        <v>218.11</v>
      </c>
      <c r="AU349" s="51">
        <v>223.51000000000002</v>
      </c>
      <c r="AV349" s="51">
        <v>150</v>
      </c>
      <c r="AW349" s="51">
        <v>101.11999999999999</v>
      </c>
      <c r="AX349" s="51">
        <v>72.03</v>
      </c>
      <c r="AY349" s="51">
        <v>48.2</v>
      </c>
      <c r="AZ349" s="51">
        <v>57.84</v>
      </c>
      <c r="BA349" s="51">
        <v>52.54</v>
      </c>
      <c r="BB349" s="51">
        <v>70.39</v>
      </c>
      <c r="BC349" s="51">
        <v>93.71</v>
      </c>
      <c r="BD349" s="51">
        <v>123.55999999999999</v>
      </c>
      <c r="BE349" s="51">
        <v>244.29000000000002</v>
      </c>
      <c r="BF349" s="51">
        <v>211.31</v>
      </c>
      <c r="BG349" s="51">
        <v>208</v>
      </c>
      <c r="BH349" s="51">
        <v>124.44999999999999</v>
      </c>
      <c r="BI349" s="51">
        <v>137.76000000000002</v>
      </c>
      <c r="BJ349" s="51">
        <v>88.28</v>
      </c>
      <c r="BK349" s="51">
        <v>38.14</v>
      </c>
      <c r="BL349" s="51">
        <v>52.52</v>
      </c>
      <c r="BM349" s="51"/>
      <c r="BN349" s="9"/>
      <c r="BO349" s="62">
        <v>87.47999999999999</v>
      </c>
      <c r="BP349" s="62">
        <v>272.21000000000004</v>
      </c>
      <c r="BQ349" s="62">
        <f t="shared" si="15"/>
        <v>179.84500000000003</v>
      </c>
      <c r="BR349" s="64" t="str">
        <f t="shared" si="16"/>
        <v>NO</v>
      </c>
      <c r="BS349" s="9" t="e">
        <f t="shared" si="17"/>
        <v>#N/A</v>
      </c>
    </row>
    <row r="350" spans="1:71" x14ac:dyDescent="0.25">
      <c r="A350">
        <v>346</v>
      </c>
      <c r="B350" s="52" t="s">
        <v>1106</v>
      </c>
      <c r="C350" s="48" t="s">
        <v>1106</v>
      </c>
      <c r="D350" s="80">
        <v>761.06000000000006</v>
      </c>
      <c r="E350" s="98" t="s">
        <v>4988</v>
      </c>
      <c r="F350" s="84" t="s">
        <v>47</v>
      </c>
      <c r="G350" s="84">
        <v>106813887</v>
      </c>
      <c r="H350" s="87">
        <v>4008514</v>
      </c>
      <c r="I350" s="196">
        <v>6208630</v>
      </c>
      <c r="J350" s="87">
        <v>6208630</v>
      </c>
      <c r="K350" s="47" t="s">
        <v>43</v>
      </c>
      <c r="L350" s="47" t="s">
        <v>1105</v>
      </c>
      <c r="M350" s="38"/>
      <c r="N350" s="38"/>
      <c r="O350" s="50">
        <v>521.38</v>
      </c>
      <c r="P350" s="50">
        <v>656.4</v>
      </c>
      <c r="Q350" s="50">
        <v>579.57000000000005</v>
      </c>
      <c r="R350" s="50">
        <v>645.66</v>
      </c>
      <c r="S350" s="50">
        <v>687.98</v>
      </c>
      <c r="T350" s="50">
        <v>697.8</v>
      </c>
      <c r="U350" s="50">
        <v>851.5</v>
      </c>
      <c r="V350" s="51">
        <v>924.3</v>
      </c>
      <c r="W350" s="51">
        <v>896.09</v>
      </c>
      <c r="X350" s="51">
        <v>920.9</v>
      </c>
      <c r="Y350" s="51">
        <v>712.7</v>
      </c>
      <c r="Z350" s="51">
        <v>582.87</v>
      </c>
      <c r="AA350" s="51">
        <v>718.71</v>
      </c>
      <c r="AB350" s="51">
        <v>595.65</v>
      </c>
      <c r="AC350" s="51">
        <v>625.66999999999996</v>
      </c>
      <c r="AD350" s="51">
        <v>648.52</v>
      </c>
      <c r="AE350" s="51">
        <v>670.27</v>
      </c>
      <c r="AF350" s="51">
        <v>761.06000000000006</v>
      </c>
      <c r="AG350" s="51">
        <v>836.96</v>
      </c>
      <c r="AH350" s="51">
        <v>962.1</v>
      </c>
      <c r="AI350" s="51">
        <v>954.93000000000006</v>
      </c>
      <c r="AJ350" s="51">
        <v>996.39</v>
      </c>
      <c r="AK350" s="51">
        <v>811.61</v>
      </c>
      <c r="AL350" s="51">
        <v>686.12</v>
      </c>
      <c r="AM350" s="51">
        <v>751.85</v>
      </c>
      <c r="AN350" s="51">
        <v>678.7</v>
      </c>
      <c r="AO350" s="51">
        <v>763.31000000000006</v>
      </c>
      <c r="AP350" s="135">
        <v>824.09</v>
      </c>
      <c r="AQ350" s="51">
        <v>872.82</v>
      </c>
      <c r="AR350" s="51">
        <v>944.12</v>
      </c>
      <c r="AS350" s="51">
        <v>1174.18</v>
      </c>
      <c r="AT350" s="51">
        <v>1204.57</v>
      </c>
      <c r="AU350" s="51">
        <v>1291.3399999999999</v>
      </c>
      <c r="AV350" s="51">
        <v>1234.29</v>
      </c>
      <c r="AW350" s="51">
        <v>1058.2</v>
      </c>
      <c r="AX350" s="51">
        <v>858.75</v>
      </c>
      <c r="AY350" s="51">
        <v>824.34</v>
      </c>
      <c r="AZ350" s="51">
        <v>849.36</v>
      </c>
      <c r="BA350" s="51">
        <v>821.86</v>
      </c>
      <c r="BB350" s="51">
        <v>885.92</v>
      </c>
      <c r="BC350" s="51">
        <v>906.73</v>
      </c>
      <c r="BD350" s="51">
        <v>973.65</v>
      </c>
      <c r="BE350" s="51">
        <v>1290.73</v>
      </c>
      <c r="BF350" s="51">
        <v>1219.99</v>
      </c>
      <c r="BG350" s="51">
        <v>1352.6200000000001</v>
      </c>
      <c r="BH350" s="51">
        <v>1246.6600000000001</v>
      </c>
      <c r="BI350" s="51">
        <v>912.56000000000006</v>
      </c>
      <c r="BJ350" s="51">
        <v>782.66</v>
      </c>
      <c r="BK350" s="51">
        <v>770.95</v>
      </c>
      <c r="BL350" s="51">
        <v>904.31000000000006</v>
      </c>
      <c r="BM350" s="51"/>
      <c r="BN350" s="9"/>
      <c r="BO350" s="62">
        <v>524.62</v>
      </c>
      <c r="BP350" s="62">
        <v>924.3</v>
      </c>
      <c r="BQ350" s="62">
        <f t="shared" si="15"/>
        <v>724.46</v>
      </c>
      <c r="BR350" s="64" t="str">
        <f t="shared" si="16"/>
        <v>YES</v>
      </c>
      <c r="BS350" s="9" t="e">
        <f t="shared" si="17"/>
        <v>#N/A</v>
      </c>
    </row>
    <row r="351" spans="1:71" x14ac:dyDescent="0.25">
      <c r="A351">
        <v>347</v>
      </c>
      <c r="B351" s="52" t="s">
        <v>1104</v>
      </c>
      <c r="C351" s="48" t="s">
        <v>1104</v>
      </c>
      <c r="D351" s="80">
        <v>2564.5500000000002</v>
      </c>
      <c r="E351" s="98"/>
      <c r="F351" s="84" t="s">
        <v>2</v>
      </c>
      <c r="G351" s="84">
        <v>106814475</v>
      </c>
      <c r="H351" s="87"/>
      <c r="I351" s="196"/>
      <c r="J351" s="87">
        <v>0</v>
      </c>
      <c r="K351" s="47" t="s">
        <v>1</v>
      </c>
      <c r="L351" s="47" t="s">
        <v>1103</v>
      </c>
      <c r="M351" s="38"/>
      <c r="N351" s="38"/>
      <c r="O351" s="50">
        <v>0</v>
      </c>
      <c r="P351" s="50">
        <v>0</v>
      </c>
      <c r="Q351" s="50">
        <v>0</v>
      </c>
      <c r="R351" s="50">
        <v>0</v>
      </c>
      <c r="S351" s="50">
        <v>0</v>
      </c>
      <c r="T351" s="50">
        <v>0</v>
      </c>
      <c r="U351" s="50">
        <v>2639.78</v>
      </c>
      <c r="V351" s="51">
        <v>2559.31</v>
      </c>
      <c r="W351" s="51">
        <v>2572.96</v>
      </c>
      <c r="X351" s="51">
        <v>2545.79</v>
      </c>
      <c r="Y351" s="51">
        <v>2561.27</v>
      </c>
      <c r="Z351" s="51">
        <v>2530.88</v>
      </c>
      <c r="AA351" s="51">
        <v>2592.65</v>
      </c>
      <c r="AB351" s="51">
        <v>2509.63</v>
      </c>
      <c r="AC351" s="51">
        <v>2559.9899999999998</v>
      </c>
      <c r="AD351" s="51">
        <v>2544.0100000000002</v>
      </c>
      <c r="AE351" s="51">
        <v>2524.3200000000002</v>
      </c>
      <c r="AF351" s="51">
        <v>2564.5500000000002</v>
      </c>
      <c r="AG351" s="51">
        <v>2559.27</v>
      </c>
      <c r="AH351" s="51">
        <v>2545.0100000000002</v>
      </c>
      <c r="AI351" s="51">
        <v>2574.8200000000002</v>
      </c>
      <c r="AJ351" s="51">
        <v>2550.5700000000002</v>
      </c>
      <c r="AK351" s="51">
        <v>2599.5</v>
      </c>
      <c r="AL351" s="51">
        <v>2565.98</v>
      </c>
      <c r="AM351" s="51">
        <v>2501.64</v>
      </c>
      <c r="AN351" s="51">
        <v>2556.71</v>
      </c>
      <c r="AO351" s="51">
        <v>2652.85</v>
      </c>
      <c r="AP351" s="135">
        <v>2613.48</v>
      </c>
      <c r="AQ351" s="51">
        <v>2634.02</v>
      </c>
      <c r="AR351" s="51">
        <v>2614.48</v>
      </c>
      <c r="AS351" s="51">
        <v>2631.17</v>
      </c>
      <c r="AT351" s="51">
        <v>2588.7399999999998</v>
      </c>
      <c r="AU351" s="51">
        <v>2603.39</v>
      </c>
      <c r="AV351" s="51">
        <v>2574.1</v>
      </c>
      <c r="AW351" s="51">
        <v>2593.4299999999998</v>
      </c>
      <c r="AX351" s="51">
        <v>2557.17</v>
      </c>
      <c r="AY351" s="51">
        <v>2471.14</v>
      </c>
      <c r="AZ351" s="51">
        <v>2538.2600000000002</v>
      </c>
      <c r="BA351" s="51">
        <v>2657.14</v>
      </c>
      <c r="BB351" s="51">
        <v>2662.26</v>
      </c>
      <c r="BC351" s="51">
        <v>2666.67</v>
      </c>
      <c r="BD351" s="51">
        <v>2617.75</v>
      </c>
      <c r="BE351" s="51">
        <v>2630.84</v>
      </c>
      <c r="BF351" s="51">
        <v>2561.73</v>
      </c>
      <c r="BG351" s="51">
        <v>2580.64</v>
      </c>
      <c r="BH351" s="51">
        <v>2515.65</v>
      </c>
      <c r="BI351" s="51">
        <v>2579.9299999999998</v>
      </c>
      <c r="BJ351" s="51">
        <v>2560.73</v>
      </c>
      <c r="BK351" s="51">
        <v>2510.5300000000002</v>
      </c>
      <c r="BL351" s="51">
        <v>2516.36</v>
      </c>
      <c r="BM351" s="51"/>
      <c r="BN351" s="9"/>
      <c r="BO351" s="62">
        <v>2473.5300000000002</v>
      </c>
      <c r="BP351" s="62">
        <v>2639.78</v>
      </c>
      <c r="BQ351" s="62">
        <f t="shared" si="15"/>
        <v>2556.6550000000002</v>
      </c>
      <c r="BR351" s="64" t="str">
        <f t="shared" si="16"/>
        <v>YES</v>
      </c>
      <c r="BS351" s="9" t="e">
        <f t="shared" si="17"/>
        <v>#N/A</v>
      </c>
    </row>
    <row r="352" spans="1:71" x14ac:dyDescent="0.25">
      <c r="A352">
        <v>348</v>
      </c>
      <c r="B352" s="52" t="s">
        <v>1102</v>
      </c>
      <c r="C352" s="48" t="s">
        <v>1102</v>
      </c>
      <c r="D352" s="80">
        <v>2400.9</v>
      </c>
      <c r="E352" s="98"/>
      <c r="F352" s="84" t="s">
        <v>2</v>
      </c>
      <c r="G352" s="84">
        <v>106814475</v>
      </c>
      <c r="H352" s="87"/>
      <c r="I352" s="196"/>
      <c r="J352" s="87">
        <v>0</v>
      </c>
      <c r="K352" s="47" t="s">
        <v>1</v>
      </c>
      <c r="L352" s="47" t="s">
        <v>1101</v>
      </c>
      <c r="M352" s="38"/>
      <c r="N352" s="38"/>
      <c r="O352" s="50">
        <v>0</v>
      </c>
      <c r="P352" s="50">
        <v>0</v>
      </c>
      <c r="Q352" s="50">
        <v>0</v>
      </c>
      <c r="R352" s="50">
        <v>0</v>
      </c>
      <c r="S352" s="50">
        <v>0</v>
      </c>
      <c r="T352" s="50">
        <v>0</v>
      </c>
      <c r="U352" s="50">
        <v>2461.54</v>
      </c>
      <c r="V352" s="51">
        <v>2378.7199999999998</v>
      </c>
      <c r="W352" s="51">
        <v>2392.77</v>
      </c>
      <c r="X352" s="51">
        <v>2374.13</v>
      </c>
      <c r="Y352" s="51">
        <v>2397.5</v>
      </c>
      <c r="Z352" s="51">
        <v>2366</v>
      </c>
      <c r="AA352" s="51">
        <v>2430.04</v>
      </c>
      <c r="AB352" s="51">
        <v>2343.96</v>
      </c>
      <c r="AC352" s="51">
        <v>2396.17</v>
      </c>
      <c r="AD352" s="51">
        <v>2379.6</v>
      </c>
      <c r="AE352" s="51">
        <v>2359.19</v>
      </c>
      <c r="AF352" s="51">
        <v>2400.9</v>
      </c>
      <c r="AG352" s="51">
        <v>2395.4299999999998</v>
      </c>
      <c r="AH352" s="51">
        <v>2380.64</v>
      </c>
      <c r="AI352" s="51">
        <v>2411.5500000000002</v>
      </c>
      <c r="AJ352" s="51">
        <v>2386.41</v>
      </c>
      <c r="AK352" s="51">
        <v>2437.14</v>
      </c>
      <c r="AL352" s="51">
        <v>2402.38</v>
      </c>
      <c r="AM352" s="51">
        <v>2335.6799999999998</v>
      </c>
      <c r="AN352" s="51">
        <v>2392.77</v>
      </c>
      <c r="AO352" s="51">
        <v>2492.4499999999998</v>
      </c>
      <c r="AP352" s="135">
        <v>2418.27</v>
      </c>
      <c r="AQ352" s="51">
        <v>2439.27</v>
      </c>
      <c r="AR352" s="51">
        <v>2419.29</v>
      </c>
      <c r="AS352" s="51">
        <v>2436.35</v>
      </c>
      <c r="AT352" s="51">
        <v>2403.2600000000002</v>
      </c>
      <c r="AU352" s="51">
        <v>2418.27</v>
      </c>
      <c r="AV352" s="51">
        <v>2388.2399999999998</v>
      </c>
      <c r="AW352" s="51">
        <v>2408.0700000000002</v>
      </c>
      <c r="AX352" s="51">
        <v>2370.89</v>
      </c>
      <c r="AY352" s="51">
        <v>2282.6799999999998</v>
      </c>
      <c r="AZ352" s="51">
        <v>2351.5</v>
      </c>
      <c r="BA352" s="51">
        <v>2473.38</v>
      </c>
      <c r="BB352" s="51">
        <v>2478.63</v>
      </c>
      <c r="BC352" s="51">
        <v>2483.15</v>
      </c>
      <c r="BD352" s="51">
        <v>2432.9899999999998</v>
      </c>
      <c r="BE352" s="51">
        <v>2446.41</v>
      </c>
      <c r="BF352" s="51">
        <v>2375.5500000000002</v>
      </c>
      <c r="BG352" s="51">
        <v>2394.94</v>
      </c>
      <c r="BH352" s="51">
        <v>2328.31</v>
      </c>
      <c r="BI352" s="51">
        <v>2394.21</v>
      </c>
      <c r="BJ352" s="51">
        <v>2374.5300000000002</v>
      </c>
      <c r="BK352" s="51">
        <v>2323.06</v>
      </c>
      <c r="BL352" s="51">
        <v>2329.04</v>
      </c>
      <c r="BM352" s="51"/>
      <c r="BN352" s="9"/>
      <c r="BO352" s="62">
        <v>2305.9699999999998</v>
      </c>
      <c r="BP352" s="62">
        <v>2461.54</v>
      </c>
      <c r="BQ352" s="62">
        <f t="shared" si="15"/>
        <v>2383.7550000000001</v>
      </c>
      <c r="BR352" s="64" t="str">
        <f t="shared" si="16"/>
        <v>YES</v>
      </c>
      <c r="BS352" s="9" t="e">
        <f t="shared" si="17"/>
        <v>#N/A</v>
      </c>
    </row>
    <row r="353" spans="1:71" x14ac:dyDescent="0.25">
      <c r="A353">
        <v>349</v>
      </c>
      <c r="B353" s="52" t="s">
        <v>1100</v>
      </c>
      <c r="C353" s="48" t="s">
        <v>1100</v>
      </c>
      <c r="D353" s="80">
        <v>1665.06</v>
      </c>
      <c r="E353" s="98"/>
      <c r="F353" s="84" t="s">
        <v>2</v>
      </c>
      <c r="G353" s="84">
        <v>106814475</v>
      </c>
      <c r="H353" s="87"/>
      <c r="I353" s="196"/>
      <c r="J353" s="87">
        <v>0</v>
      </c>
      <c r="K353" s="47" t="s">
        <v>1</v>
      </c>
      <c r="L353" s="47" t="s">
        <v>1099</v>
      </c>
      <c r="M353" s="38"/>
      <c r="N353" s="38"/>
      <c r="O353" s="50">
        <v>465.43</v>
      </c>
      <c r="P353" s="50">
        <v>462.93</v>
      </c>
      <c r="Q353" s="50">
        <v>474.03</v>
      </c>
      <c r="R353" s="50">
        <v>467.3</v>
      </c>
      <c r="S353" s="50">
        <v>475.81</v>
      </c>
      <c r="T353" s="50">
        <v>473.79</v>
      </c>
      <c r="U353" s="50">
        <v>1683.3100000000002</v>
      </c>
      <c r="V353" s="51">
        <v>1656.47</v>
      </c>
      <c r="W353" s="51">
        <v>1663.58</v>
      </c>
      <c r="X353" s="51">
        <v>1660.1599999999999</v>
      </c>
      <c r="Y353" s="51">
        <v>1669.27</v>
      </c>
      <c r="Z353" s="51">
        <v>1661.8</v>
      </c>
      <c r="AA353" s="51">
        <v>1684.12</v>
      </c>
      <c r="AB353" s="51">
        <v>1655.4</v>
      </c>
      <c r="AC353" s="51">
        <v>1671.98</v>
      </c>
      <c r="AD353" s="51">
        <v>1660.63</v>
      </c>
      <c r="AE353" s="51">
        <v>1654.85</v>
      </c>
      <c r="AF353" s="51">
        <v>1665.06</v>
      </c>
      <c r="AG353" s="51">
        <v>1662.79</v>
      </c>
      <c r="AH353" s="51">
        <v>1657.05</v>
      </c>
      <c r="AI353" s="51">
        <v>1669.5100000000002</v>
      </c>
      <c r="AJ353" s="51">
        <v>1664.17</v>
      </c>
      <c r="AK353" s="51">
        <v>1682.48</v>
      </c>
      <c r="AL353" s="51">
        <v>1674.4199999999998</v>
      </c>
      <c r="AM353" s="51">
        <v>1651.35</v>
      </c>
      <c r="AN353" s="51">
        <v>1672.63</v>
      </c>
      <c r="AO353" s="51">
        <v>1705.2800000000002</v>
      </c>
      <c r="AP353" s="135">
        <v>1683.83</v>
      </c>
      <c r="AQ353" s="51">
        <v>1691.8799999999999</v>
      </c>
      <c r="AR353" s="51">
        <v>1681.24</v>
      </c>
      <c r="AS353" s="51">
        <v>1685.93</v>
      </c>
      <c r="AT353" s="51">
        <v>1674.08</v>
      </c>
      <c r="AU353" s="51">
        <v>1682.22</v>
      </c>
      <c r="AV353" s="51">
        <v>1675.57</v>
      </c>
      <c r="AW353" s="51">
        <v>1683.8700000000001</v>
      </c>
      <c r="AX353" s="51">
        <v>1674.84</v>
      </c>
      <c r="AY353" s="51">
        <v>1643.8400000000001</v>
      </c>
      <c r="AZ353" s="51">
        <v>1669.5</v>
      </c>
      <c r="BA353" s="51">
        <v>1710.5</v>
      </c>
      <c r="BB353" s="51">
        <v>1703.54</v>
      </c>
      <c r="BC353" s="51">
        <v>1706.3899999999999</v>
      </c>
      <c r="BD353" s="51">
        <v>1685.58</v>
      </c>
      <c r="BE353" s="51">
        <v>1689.09</v>
      </c>
      <c r="BF353" s="51">
        <v>1665.5</v>
      </c>
      <c r="BG353" s="51">
        <v>1674.73</v>
      </c>
      <c r="BH353" s="51">
        <v>1655.65</v>
      </c>
      <c r="BI353" s="51">
        <v>1679.17</v>
      </c>
      <c r="BJ353" s="51">
        <v>1676.12</v>
      </c>
      <c r="BK353" s="51">
        <v>1658.0800000000002</v>
      </c>
      <c r="BL353" s="51">
        <v>1661.46</v>
      </c>
      <c r="BM353" s="51"/>
      <c r="BN353" s="9"/>
      <c r="BO353" s="62">
        <v>1634.09</v>
      </c>
      <c r="BP353" s="62">
        <v>1684.12</v>
      </c>
      <c r="BQ353" s="62">
        <f t="shared" si="15"/>
        <v>1659.105</v>
      </c>
      <c r="BR353" s="64" t="str">
        <f t="shared" si="16"/>
        <v>YES</v>
      </c>
      <c r="BS353" s="9" t="e">
        <f t="shared" si="17"/>
        <v>#N/A</v>
      </c>
    </row>
    <row r="354" spans="1:71" x14ac:dyDescent="0.25">
      <c r="A354">
        <v>350</v>
      </c>
      <c r="B354" s="52" t="s">
        <v>1098</v>
      </c>
      <c r="C354" s="48" t="s">
        <v>1098</v>
      </c>
      <c r="D354" s="80">
        <v>7901.75</v>
      </c>
      <c r="E354" s="98" t="s">
        <v>4988</v>
      </c>
      <c r="F354" s="84" t="s">
        <v>2</v>
      </c>
      <c r="G354" s="84">
        <v>106814475</v>
      </c>
      <c r="H354" s="87" t="s">
        <v>2145</v>
      </c>
      <c r="I354" s="196">
        <v>6207288</v>
      </c>
      <c r="J354" s="87">
        <v>6207288</v>
      </c>
      <c r="K354" s="47" t="s">
        <v>1</v>
      </c>
      <c r="L354" s="47" t="s">
        <v>1097</v>
      </c>
      <c r="M354" s="38"/>
      <c r="N354" s="38"/>
      <c r="O354" s="50">
        <v>5952.08</v>
      </c>
      <c r="P354" s="50">
        <v>5786.54</v>
      </c>
      <c r="Q354" s="50">
        <v>5387.05</v>
      </c>
      <c r="R354" s="50">
        <v>6540.93</v>
      </c>
      <c r="S354" s="50">
        <v>8219.26</v>
      </c>
      <c r="T354" s="50">
        <v>7984.32</v>
      </c>
      <c r="U354" s="50">
        <v>9609.93</v>
      </c>
      <c r="V354" s="51">
        <v>10878.78</v>
      </c>
      <c r="W354" s="51">
        <v>10433.469999999999</v>
      </c>
      <c r="X354" s="51">
        <v>9490.82</v>
      </c>
      <c r="Y354" s="51">
        <v>6936.05</v>
      </c>
      <c r="Z354" s="51">
        <v>7083.88</v>
      </c>
      <c r="AA354" s="51">
        <v>6463.38</v>
      </c>
      <c r="AB354" s="51">
        <v>6294.3099999999995</v>
      </c>
      <c r="AC354" s="51">
        <v>5379.25</v>
      </c>
      <c r="AD354" s="51">
        <v>7061.4699999999993</v>
      </c>
      <c r="AE354" s="51">
        <v>6770.51</v>
      </c>
      <c r="AF354" s="51">
        <v>7901.75</v>
      </c>
      <c r="AG354" s="51">
        <v>10986.7</v>
      </c>
      <c r="AH354" s="51">
        <v>10949.86</v>
      </c>
      <c r="AI354" s="51">
        <v>10701.89</v>
      </c>
      <c r="AJ354" s="51">
        <v>12195.699999999999</v>
      </c>
      <c r="AK354" s="51">
        <v>8467.73</v>
      </c>
      <c r="AL354" s="51">
        <v>7081.94</v>
      </c>
      <c r="AM354" s="51">
        <v>6767.58</v>
      </c>
      <c r="AN354" s="51">
        <v>6815.84</v>
      </c>
      <c r="AO354" s="51">
        <v>7689.7699999999995</v>
      </c>
      <c r="AP354" s="135">
        <v>7611.1799999999994</v>
      </c>
      <c r="AQ354" s="51">
        <v>8171.87</v>
      </c>
      <c r="AR354" s="51">
        <v>8852.19</v>
      </c>
      <c r="AS354" s="51">
        <v>11915.02</v>
      </c>
      <c r="AT354" s="51">
        <v>11465.85</v>
      </c>
      <c r="AU354" s="51">
        <v>12490.369999999999</v>
      </c>
      <c r="AV354" s="51">
        <v>12055.039999999999</v>
      </c>
      <c r="AW354" s="51">
        <v>8922.4599999999991</v>
      </c>
      <c r="AX354" s="51">
        <v>7883.16</v>
      </c>
      <c r="AY354" s="51">
        <v>6909.94</v>
      </c>
      <c r="AZ354" s="51">
        <v>5364.2199999999993</v>
      </c>
      <c r="BA354" s="51">
        <v>5042.8499999999995</v>
      </c>
      <c r="BB354" s="51">
        <v>7713.63</v>
      </c>
      <c r="BC354" s="51">
        <v>8506.66</v>
      </c>
      <c r="BD354" s="51">
        <v>9327.6999999999989</v>
      </c>
      <c r="BE354" s="51">
        <v>12430.56</v>
      </c>
      <c r="BF354" s="51">
        <v>11528.93</v>
      </c>
      <c r="BG354" s="51">
        <v>12170.8</v>
      </c>
      <c r="BH354" s="51">
        <v>10247.219999999999</v>
      </c>
      <c r="BI354" s="51">
        <v>8125.05</v>
      </c>
      <c r="BJ354" s="51">
        <v>6739.01</v>
      </c>
      <c r="BK354" s="51">
        <v>5130.59</v>
      </c>
      <c r="BL354" s="51">
        <v>6181.1799999999994</v>
      </c>
      <c r="BM354" s="51"/>
      <c r="BN354" s="9"/>
      <c r="BO354" s="62">
        <v>5379.25</v>
      </c>
      <c r="BP354" s="62">
        <v>10954.31</v>
      </c>
      <c r="BQ354" s="62">
        <f t="shared" si="15"/>
        <v>8166.78</v>
      </c>
      <c r="BR354" s="64" t="str">
        <f t="shared" si="16"/>
        <v>NO</v>
      </c>
      <c r="BS354" s="9" t="e">
        <f t="shared" si="17"/>
        <v>#N/A</v>
      </c>
    </row>
    <row r="355" spans="1:71" x14ac:dyDescent="0.25">
      <c r="A355">
        <v>351</v>
      </c>
      <c r="B355" s="52" t="s">
        <v>1096</v>
      </c>
      <c r="C355" s="48" t="s">
        <v>1096</v>
      </c>
      <c r="D355" s="80">
        <v>25778.230000000003</v>
      </c>
      <c r="E355" s="98" t="s">
        <v>4988</v>
      </c>
      <c r="F355" s="84" t="s">
        <v>2</v>
      </c>
      <c r="G355" s="84">
        <v>106814475</v>
      </c>
      <c r="H355" s="87">
        <v>4356079</v>
      </c>
      <c r="I355" s="196">
        <v>6207287</v>
      </c>
      <c r="J355" s="87">
        <v>6207287</v>
      </c>
      <c r="K355" s="47" t="s">
        <v>1</v>
      </c>
      <c r="L355" s="47" t="s">
        <v>1095</v>
      </c>
      <c r="M355" s="38"/>
      <c r="N355" s="38"/>
      <c r="O355" s="50">
        <v>18758.310000000001</v>
      </c>
      <c r="P355" s="50">
        <v>22317.58</v>
      </c>
      <c r="Q355" s="50">
        <v>21736.13</v>
      </c>
      <c r="R355" s="50">
        <v>22249.74</v>
      </c>
      <c r="S355" s="50">
        <v>31568.34</v>
      </c>
      <c r="T355" s="50">
        <v>28906.6</v>
      </c>
      <c r="U355" s="50">
        <v>35697.61</v>
      </c>
      <c r="V355" s="51">
        <v>37392.829999999994</v>
      </c>
      <c r="W355" s="51">
        <v>33463.89</v>
      </c>
      <c r="X355" s="51">
        <v>30250.690000000002</v>
      </c>
      <c r="Y355" s="51">
        <v>22363.960000000003</v>
      </c>
      <c r="Z355" s="51">
        <v>24484.59</v>
      </c>
      <c r="AA355" s="51">
        <v>22775.919999999998</v>
      </c>
      <c r="AB355" s="51">
        <v>20857.91</v>
      </c>
      <c r="AC355" s="51">
        <v>19260.370000000003</v>
      </c>
      <c r="AD355" s="51">
        <v>21643.360000000001</v>
      </c>
      <c r="AE355" s="51">
        <v>22590.31</v>
      </c>
      <c r="AF355" s="51">
        <v>25778.230000000003</v>
      </c>
      <c r="AG355" s="51">
        <v>30643.25</v>
      </c>
      <c r="AH355" s="51">
        <v>30575.31</v>
      </c>
      <c r="AI355" s="51">
        <v>31448</v>
      </c>
      <c r="AJ355" s="51">
        <v>38629.839999999997</v>
      </c>
      <c r="AK355" s="51">
        <v>30942.11</v>
      </c>
      <c r="AL355" s="51">
        <v>27780.030000000002</v>
      </c>
      <c r="AM355" s="51">
        <v>26616.77</v>
      </c>
      <c r="AN355" s="51">
        <v>26742.510000000002</v>
      </c>
      <c r="AO355" s="51">
        <v>28962.530000000002</v>
      </c>
      <c r="AP355" s="135">
        <v>31325.940000000002</v>
      </c>
      <c r="AQ355" s="51">
        <v>31512.720000000001</v>
      </c>
      <c r="AR355" s="51">
        <v>31046.25</v>
      </c>
      <c r="AS355" s="51">
        <v>40450.92</v>
      </c>
      <c r="AT355" s="51">
        <v>34557.909999999996</v>
      </c>
      <c r="AU355" s="51">
        <v>32333.15</v>
      </c>
      <c r="AV355" s="51">
        <v>36492.54</v>
      </c>
      <c r="AW355" s="51">
        <v>26860.04</v>
      </c>
      <c r="AX355" s="51">
        <v>24644.81</v>
      </c>
      <c r="AY355" s="51">
        <v>21563.350000000002</v>
      </c>
      <c r="AZ355" s="51">
        <v>22572.710000000003</v>
      </c>
      <c r="BA355" s="51">
        <v>22129.45</v>
      </c>
      <c r="BB355" s="51">
        <v>22950.74</v>
      </c>
      <c r="BC355" s="51">
        <v>21499.100000000002</v>
      </c>
      <c r="BD355" s="51">
        <v>24318.7</v>
      </c>
      <c r="BE355" s="51">
        <v>28734.210000000003</v>
      </c>
      <c r="BF355" s="51">
        <v>30641.41</v>
      </c>
      <c r="BG355" s="51">
        <v>31117.59</v>
      </c>
      <c r="BH355" s="51">
        <v>32878.17</v>
      </c>
      <c r="BI355" s="51">
        <v>30318.140000000003</v>
      </c>
      <c r="BJ355" s="51">
        <v>24107.050000000003</v>
      </c>
      <c r="BK355" s="51">
        <v>20103.61</v>
      </c>
      <c r="BL355" s="51">
        <v>21494.460000000003</v>
      </c>
      <c r="BM355" s="51"/>
      <c r="BN355" s="9"/>
      <c r="BO355" s="62">
        <v>18761.550000000003</v>
      </c>
      <c r="BP355" s="62">
        <v>37392.829999999994</v>
      </c>
      <c r="BQ355" s="62">
        <f t="shared" si="15"/>
        <v>28077.19</v>
      </c>
      <c r="BR355" s="64" t="str">
        <f t="shared" si="16"/>
        <v>YES</v>
      </c>
      <c r="BS355" s="9" t="e">
        <f t="shared" si="17"/>
        <v>#N/A</v>
      </c>
    </row>
    <row r="356" spans="1:71" x14ac:dyDescent="0.25">
      <c r="A356">
        <v>352</v>
      </c>
      <c r="B356" s="52" t="s">
        <v>1094</v>
      </c>
      <c r="C356" s="48" t="s">
        <v>1094</v>
      </c>
      <c r="D356" s="80">
        <v>631.63</v>
      </c>
      <c r="E356" s="98" t="s">
        <v>4988</v>
      </c>
      <c r="F356" s="84" t="s">
        <v>2</v>
      </c>
      <c r="G356" s="84">
        <v>106814475</v>
      </c>
      <c r="H356" s="87">
        <v>4327169</v>
      </c>
      <c r="I356" s="196">
        <v>6208606</v>
      </c>
      <c r="J356" s="87" t="e">
        <v>#N/A</v>
      </c>
      <c r="K356" s="47" t="s">
        <v>1</v>
      </c>
      <c r="L356" s="47" t="s">
        <v>1093</v>
      </c>
      <c r="M356" s="38"/>
      <c r="N356" s="38"/>
      <c r="O356" s="50">
        <v>459.26</v>
      </c>
      <c r="P356" s="50">
        <v>600.89</v>
      </c>
      <c r="Q356" s="50">
        <v>529.85</v>
      </c>
      <c r="R356" s="50">
        <v>578.17999999999995</v>
      </c>
      <c r="S356" s="50">
        <v>630.62</v>
      </c>
      <c r="T356" s="50">
        <v>637.09</v>
      </c>
      <c r="U356" s="50">
        <v>815.41</v>
      </c>
      <c r="V356" s="51">
        <v>879.06000000000006</v>
      </c>
      <c r="W356" s="51">
        <v>869.53</v>
      </c>
      <c r="X356" s="51">
        <v>796.89</v>
      </c>
      <c r="Y356" s="51">
        <v>616</v>
      </c>
      <c r="Z356" s="51">
        <v>538.99</v>
      </c>
      <c r="AA356" s="51">
        <v>543.57000000000005</v>
      </c>
      <c r="AB356" s="51">
        <v>646.9</v>
      </c>
      <c r="AC356" s="51">
        <v>502.53000000000003</v>
      </c>
      <c r="AD356" s="51">
        <v>541.94000000000005</v>
      </c>
      <c r="AE356" s="51">
        <v>560.38</v>
      </c>
      <c r="AF356" s="51">
        <v>631.63</v>
      </c>
      <c r="AG356" s="51">
        <v>826.71</v>
      </c>
      <c r="AH356" s="51">
        <v>890.76</v>
      </c>
      <c r="AI356" s="51">
        <v>895.04</v>
      </c>
      <c r="AJ356" s="51">
        <v>861.79</v>
      </c>
      <c r="AK356" s="51">
        <v>486.03</v>
      </c>
      <c r="AL356" s="51">
        <v>0</v>
      </c>
      <c r="AM356" s="51">
        <v>0</v>
      </c>
      <c r="AN356" s="51">
        <v>0</v>
      </c>
      <c r="AO356" s="51">
        <v>0</v>
      </c>
      <c r="AP356" s="135">
        <v>0</v>
      </c>
      <c r="AQ356" s="51">
        <v>0</v>
      </c>
      <c r="AR356" s="51">
        <v>0</v>
      </c>
      <c r="AS356" s="51">
        <v>0</v>
      </c>
      <c r="AT356" s="51">
        <v>0</v>
      </c>
      <c r="AU356" s="51">
        <v>0</v>
      </c>
      <c r="AV356" s="51">
        <v>0</v>
      </c>
      <c r="AW356" s="51">
        <v>0</v>
      </c>
      <c r="AX356" s="51">
        <v>0</v>
      </c>
      <c r="AY356" s="51">
        <v>0</v>
      </c>
      <c r="AZ356" s="51">
        <v>0</v>
      </c>
      <c r="BA356" s="51">
        <v>0</v>
      </c>
      <c r="BB356" s="51">
        <v>0</v>
      </c>
      <c r="BC356" s="51">
        <v>0</v>
      </c>
      <c r="BD356" s="51">
        <v>0</v>
      </c>
      <c r="BE356" s="51">
        <v>0</v>
      </c>
      <c r="BF356" s="51">
        <v>0</v>
      </c>
      <c r="BG356" s="51">
        <v>0</v>
      </c>
      <c r="BH356" s="51">
        <v>0</v>
      </c>
      <c r="BI356" s="51">
        <v>0</v>
      </c>
      <c r="BJ356" s="51">
        <v>0</v>
      </c>
      <c r="BK356" s="51">
        <v>0</v>
      </c>
      <c r="BL356" s="51">
        <v>0</v>
      </c>
      <c r="BM356" s="51"/>
      <c r="BN356" s="9"/>
      <c r="BO356" s="62">
        <v>462.5</v>
      </c>
      <c r="BP356" s="62">
        <v>918.32</v>
      </c>
      <c r="BQ356" s="62">
        <f t="shared" si="15"/>
        <v>690.41000000000008</v>
      </c>
      <c r="BR356" s="64" t="str">
        <f t="shared" si="16"/>
        <v>NO</v>
      </c>
      <c r="BS356" s="9" t="e">
        <f t="shared" si="17"/>
        <v>#N/A</v>
      </c>
    </row>
    <row r="357" spans="1:71" x14ac:dyDescent="0.25">
      <c r="A357">
        <v>353</v>
      </c>
      <c r="B357" s="52" t="s">
        <v>1092</v>
      </c>
      <c r="C357" s="48" t="s">
        <v>1092</v>
      </c>
      <c r="D357" s="80">
        <v>44.46</v>
      </c>
      <c r="E357" s="98" t="s">
        <v>4988</v>
      </c>
      <c r="F357" s="84" t="s">
        <v>2</v>
      </c>
      <c r="G357" s="84">
        <v>106814475</v>
      </c>
      <c r="H357" s="87">
        <v>4072295</v>
      </c>
      <c r="I357" s="196">
        <v>6130712</v>
      </c>
      <c r="J357" s="87">
        <v>6130712</v>
      </c>
      <c r="K357" s="47" t="s">
        <v>1</v>
      </c>
      <c r="L357" s="47" t="s">
        <v>1091</v>
      </c>
      <c r="M357" s="38"/>
      <c r="N357" s="38"/>
      <c r="O357" s="50">
        <v>55.04</v>
      </c>
      <c r="P357" s="50">
        <v>74</v>
      </c>
      <c r="Q357" s="50">
        <v>45.13</v>
      </c>
      <c r="R357" s="50">
        <v>57.64</v>
      </c>
      <c r="S357" s="50">
        <v>50.66</v>
      </c>
      <c r="T357" s="50">
        <v>42</v>
      </c>
      <c r="U357" s="50">
        <v>44.21</v>
      </c>
      <c r="V357" s="51">
        <v>45.760000000000005</v>
      </c>
      <c r="W357" s="51">
        <v>42.59</v>
      </c>
      <c r="X357" s="51">
        <v>49.21</v>
      </c>
      <c r="Y357" s="51">
        <v>62.760000000000005</v>
      </c>
      <c r="Z357" s="51">
        <v>63.580000000000005</v>
      </c>
      <c r="AA357" s="51">
        <v>71.75</v>
      </c>
      <c r="AB357" s="51">
        <v>78.83</v>
      </c>
      <c r="AC357" s="51">
        <v>64.039999999999992</v>
      </c>
      <c r="AD357" s="51">
        <v>63.14</v>
      </c>
      <c r="AE357" s="51">
        <v>60.260000000000005</v>
      </c>
      <c r="AF357" s="51">
        <v>44.46</v>
      </c>
      <c r="AG357" s="51">
        <v>38.04</v>
      </c>
      <c r="AH357" s="51">
        <v>30.88</v>
      </c>
      <c r="AI357" s="51">
        <v>31.689999999999998</v>
      </c>
      <c r="AJ357" s="51">
        <v>36.270000000000003</v>
      </c>
      <c r="AK357" s="51">
        <v>34.979999999999997</v>
      </c>
      <c r="AL357" s="51">
        <v>35.11</v>
      </c>
      <c r="AM357" s="51">
        <v>38.870000000000005</v>
      </c>
      <c r="AN357" s="51">
        <v>38.660000000000004</v>
      </c>
      <c r="AO357" s="51">
        <v>38.78</v>
      </c>
      <c r="AP357" s="135">
        <v>37.96</v>
      </c>
      <c r="AQ357" s="51">
        <v>40.78</v>
      </c>
      <c r="AR357" s="51">
        <v>36.380000000000003</v>
      </c>
      <c r="AS357" s="51">
        <v>37.07</v>
      </c>
      <c r="AT357" s="51">
        <v>34.53</v>
      </c>
      <c r="AU357" s="51">
        <v>35.160000000000004</v>
      </c>
      <c r="AV357" s="51">
        <v>38.910000000000004</v>
      </c>
      <c r="AW357" s="51">
        <v>37.49</v>
      </c>
      <c r="AX357" s="51">
        <v>38.97</v>
      </c>
      <c r="AY357" s="51">
        <v>41.02</v>
      </c>
      <c r="AZ357" s="51">
        <v>44.06</v>
      </c>
      <c r="BA357" s="51">
        <v>39.510000000000005</v>
      </c>
      <c r="BB357" s="51">
        <v>38.760000000000005</v>
      </c>
      <c r="BC357" s="51">
        <v>37.260000000000005</v>
      </c>
      <c r="BD357" s="51">
        <v>34.700000000000003</v>
      </c>
      <c r="BE357" s="51">
        <v>36.130000000000003</v>
      </c>
      <c r="BF357" s="51">
        <v>32.65</v>
      </c>
      <c r="BG357" s="51">
        <v>33.92</v>
      </c>
      <c r="BH357" s="51">
        <v>35.480000000000004</v>
      </c>
      <c r="BI357" s="51">
        <v>34.1</v>
      </c>
      <c r="BJ357" s="51">
        <v>40.200000000000003</v>
      </c>
      <c r="BK357" s="51">
        <v>40.6</v>
      </c>
      <c r="BL357" s="51">
        <v>46.72</v>
      </c>
      <c r="BM357" s="51"/>
      <c r="BN357" s="9"/>
      <c r="BO357" s="62">
        <v>35.11</v>
      </c>
      <c r="BP357" s="62">
        <v>78.83</v>
      </c>
      <c r="BQ357" s="62">
        <f t="shared" si="15"/>
        <v>56.97</v>
      </c>
      <c r="BR357" s="64" t="str">
        <f t="shared" si="16"/>
        <v>YES</v>
      </c>
      <c r="BS357" s="9" t="e">
        <f t="shared" si="17"/>
        <v>#N/A</v>
      </c>
    </row>
    <row r="358" spans="1:71" x14ac:dyDescent="0.25">
      <c r="A358">
        <v>354</v>
      </c>
      <c r="B358" s="52" t="s">
        <v>1090</v>
      </c>
      <c r="C358" s="48" t="s">
        <v>1090</v>
      </c>
      <c r="D358" s="80">
        <v>45.230000000000004</v>
      </c>
      <c r="E358" s="98" t="s">
        <v>4988</v>
      </c>
      <c r="F358" s="84" t="s">
        <v>2</v>
      </c>
      <c r="G358" s="84">
        <v>106814475</v>
      </c>
      <c r="H358" s="87">
        <v>4064795</v>
      </c>
      <c r="I358" s="196">
        <v>6130715</v>
      </c>
      <c r="J358" s="87">
        <v>6130715</v>
      </c>
      <c r="K358" s="47" t="s">
        <v>1</v>
      </c>
      <c r="L358" s="47" t="s">
        <v>1089</v>
      </c>
      <c r="M358" s="38"/>
      <c r="N358" s="38"/>
      <c r="O358" s="50">
        <v>48.43</v>
      </c>
      <c r="P358" s="50">
        <v>57.7</v>
      </c>
      <c r="Q358" s="50">
        <v>46.06</v>
      </c>
      <c r="R358" s="50">
        <v>46.98</v>
      </c>
      <c r="S358" s="50">
        <v>49.5</v>
      </c>
      <c r="T358" s="50">
        <v>43.84</v>
      </c>
      <c r="U358" s="50">
        <v>46.89</v>
      </c>
      <c r="V358" s="51">
        <v>47.54</v>
      </c>
      <c r="W358" s="51">
        <v>45.620000000000005</v>
      </c>
      <c r="X358" s="51">
        <v>49.95</v>
      </c>
      <c r="Y358" s="51">
        <v>49.260000000000005</v>
      </c>
      <c r="Z358" s="51">
        <v>48.88</v>
      </c>
      <c r="AA358" s="51">
        <v>53.92</v>
      </c>
      <c r="AB358" s="51">
        <v>57.27</v>
      </c>
      <c r="AC358" s="51">
        <v>47.22</v>
      </c>
      <c r="AD358" s="51">
        <v>46.81</v>
      </c>
      <c r="AE358" s="51">
        <v>48.63</v>
      </c>
      <c r="AF358" s="51">
        <v>45.230000000000004</v>
      </c>
      <c r="AG358" s="51">
        <v>45.59</v>
      </c>
      <c r="AH358" s="51">
        <v>42.96</v>
      </c>
      <c r="AI358" s="51">
        <v>44.230000000000004</v>
      </c>
      <c r="AJ358" s="51">
        <v>59.120000000000005</v>
      </c>
      <c r="AK358" s="51">
        <v>58.38</v>
      </c>
      <c r="AL358" s="51">
        <v>58.120000000000005</v>
      </c>
      <c r="AM358" s="51">
        <v>65.55</v>
      </c>
      <c r="AN358" s="51">
        <v>63.81</v>
      </c>
      <c r="AO358" s="51">
        <v>59.800000000000004</v>
      </c>
      <c r="AP358" s="135">
        <v>59.330000000000005</v>
      </c>
      <c r="AQ358" s="51">
        <v>46.080000000000005</v>
      </c>
      <c r="AR358" s="51">
        <v>35.580000000000005</v>
      </c>
      <c r="AS358" s="51">
        <v>37.57</v>
      </c>
      <c r="AT358" s="51">
        <v>34.43</v>
      </c>
      <c r="AU358" s="51">
        <v>34.85</v>
      </c>
      <c r="AV358" s="51">
        <v>39.300000000000004</v>
      </c>
      <c r="AW358" s="51">
        <v>37.49</v>
      </c>
      <c r="AX358" s="51">
        <v>37.6</v>
      </c>
      <c r="AY358" s="51">
        <v>39.56</v>
      </c>
      <c r="AZ358" s="51">
        <v>42.81</v>
      </c>
      <c r="BA358" s="51">
        <v>38.67</v>
      </c>
      <c r="BB358" s="51">
        <v>37.93</v>
      </c>
      <c r="BC358" s="51">
        <v>37.370000000000005</v>
      </c>
      <c r="BD358" s="51">
        <v>48.300000000000004</v>
      </c>
      <c r="BE358" s="51">
        <v>50.27</v>
      </c>
      <c r="BF358" s="51">
        <v>45.03</v>
      </c>
      <c r="BG358" s="51">
        <v>48.18</v>
      </c>
      <c r="BH358" s="51">
        <v>49.370000000000005</v>
      </c>
      <c r="BI358" s="51">
        <v>49.75</v>
      </c>
      <c r="BJ358" s="51">
        <v>57.690000000000005</v>
      </c>
      <c r="BK358" s="51">
        <v>53.300000000000004</v>
      </c>
      <c r="BL358" s="51">
        <v>62.34</v>
      </c>
      <c r="BM358" s="51"/>
      <c r="BN358" s="9"/>
      <c r="BO358" s="62">
        <v>34.43</v>
      </c>
      <c r="BP358" s="62">
        <v>65.55</v>
      </c>
      <c r="BQ358" s="62">
        <f t="shared" si="15"/>
        <v>49.989999999999995</v>
      </c>
      <c r="BR358" s="64" t="str">
        <f t="shared" si="16"/>
        <v>YES</v>
      </c>
      <c r="BS358" s="9" t="e">
        <f t="shared" si="17"/>
        <v>#N/A</v>
      </c>
    </row>
    <row r="359" spans="1:71" x14ac:dyDescent="0.25">
      <c r="A359">
        <v>355</v>
      </c>
      <c r="B359" s="52" t="s">
        <v>1088</v>
      </c>
      <c r="C359" s="48" t="s">
        <v>1088</v>
      </c>
      <c r="D359" s="80">
        <v>317.2</v>
      </c>
      <c r="E359" s="98" t="s">
        <v>4988</v>
      </c>
      <c r="F359" s="84" t="s">
        <v>2</v>
      </c>
      <c r="G359" s="84">
        <v>106814475</v>
      </c>
      <c r="H359" s="87">
        <v>4091112</v>
      </c>
      <c r="I359" s="196">
        <v>6090955</v>
      </c>
      <c r="J359" s="87">
        <v>6090955</v>
      </c>
      <c r="K359" s="47" t="s">
        <v>1</v>
      </c>
      <c r="L359" s="47" t="s">
        <v>1087</v>
      </c>
      <c r="M359" s="38"/>
      <c r="N359" s="38"/>
      <c r="O359" s="50">
        <v>344.9</v>
      </c>
      <c r="P359" s="50">
        <v>351.33</v>
      </c>
      <c r="Q359" s="50">
        <v>325.3</v>
      </c>
      <c r="R359" s="50">
        <v>329.1</v>
      </c>
      <c r="S359" s="50">
        <v>345.97</v>
      </c>
      <c r="T359" s="50">
        <v>312.63</v>
      </c>
      <c r="U359" s="50">
        <v>335.74</v>
      </c>
      <c r="V359" s="51">
        <v>337.07</v>
      </c>
      <c r="W359" s="51">
        <v>266.36</v>
      </c>
      <c r="X359" s="51">
        <v>365.56</v>
      </c>
      <c r="Y359" s="51">
        <v>335.03000000000003</v>
      </c>
      <c r="Z359" s="51">
        <v>342.67</v>
      </c>
      <c r="AA359" s="51">
        <v>381.69</v>
      </c>
      <c r="AB359" s="51">
        <v>402.02</v>
      </c>
      <c r="AC359" s="51">
        <v>344.38</v>
      </c>
      <c r="AD359" s="51">
        <v>337.96000000000004</v>
      </c>
      <c r="AE359" s="51">
        <v>338.18</v>
      </c>
      <c r="AF359" s="51">
        <v>317.2</v>
      </c>
      <c r="AG359" s="51">
        <v>343.52</v>
      </c>
      <c r="AH359" s="51">
        <v>320.55</v>
      </c>
      <c r="AI359" s="51">
        <v>329.5</v>
      </c>
      <c r="AJ359" s="51">
        <v>380.53000000000003</v>
      </c>
      <c r="AK359" s="51">
        <v>342.63</v>
      </c>
      <c r="AL359" s="51">
        <v>339.90000000000003</v>
      </c>
      <c r="AM359" s="51">
        <v>366.35</v>
      </c>
      <c r="AN359" s="51">
        <v>366.38</v>
      </c>
      <c r="AO359" s="51">
        <v>338.94</v>
      </c>
      <c r="AP359" s="135">
        <v>336.11</v>
      </c>
      <c r="AQ359" s="51">
        <v>317.52</v>
      </c>
      <c r="AR359" s="51">
        <v>292.57</v>
      </c>
      <c r="AS359" s="51">
        <v>332.2</v>
      </c>
      <c r="AT359" s="51">
        <v>300.8</v>
      </c>
      <c r="AU359" s="51">
        <v>309</v>
      </c>
      <c r="AV359" s="51">
        <v>346.92</v>
      </c>
      <c r="AW359" s="51">
        <v>317.71000000000004</v>
      </c>
      <c r="AX359" s="51">
        <v>327.2</v>
      </c>
      <c r="AY359" s="51">
        <v>340.56</v>
      </c>
      <c r="AZ359" s="51">
        <v>377.97</v>
      </c>
      <c r="BA359" s="51">
        <v>353.07</v>
      </c>
      <c r="BB359" s="51">
        <v>348.05</v>
      </c>
      <c r="BC359" s="51">
        <v>309.2</v>
      </c>
      <c r="BD359" s="51">
        <v>290.42</v>
      </c>
      <c r="BE359" s="51">
        <v>316.68</v>
      </c>
      <c r="BF359" s="51">
        <v>281.42</v>
      </c>
      <c r="BG359" s="51">
        <v>299</v>
      </c>
      <c r="BH359" s="51">
        <v>324.47000000000003</v>
      </c>
      <c r="BI359" s="51">
        <v>313.71000000000004</v>
      </c>
      <c r="BJ359" s="51">
        <v>306.48</v>
      </c>
      <c r="BK359" s="51">
        <v>264.89</v>
      </c>
      <c r="BL359" s="51">
        <v>305.49</v>
      </c>
      <c r="BM359" s="51"/>
      <c r="BN359" s="9"/>
      <c r="BO359" s="62">
        <v>266.36</v>
      </c>
      <c r="BP359" s="62">
        <v>402.02</v>
      </c>
      <c r="BQ359" s="62">
        <f t="shared" si="15"/>
        <v>334.19</v>
      </c>
      <c r="BR359" s="64" t="str">
        <f t="shared" si="16"/>
        <v>NO</v>
      </c>
      <c r="BS359" s="9" t="e">
        <f t="shared" si="17"/>
        <v>#N/A</v>
      </c>
    </row>
    <row r="360" spans="1:71" x14ac:dyDescent="0.25">
      <c r="A360">
        <v>356</v>
      </c>
      <c r="B360" s="52" t="s">
        <v>1086</v>
      </c>
      <c r="C360" s="48" t="s">
        <v>1086</v>
      </c>
      <c r="D360" s="80">
        <v>11.99</v>
      </c>
      <c r="E360" s="98" t="s">
        <v>4988</v>
      </c>
      <c r="F360" s="84" t="s">
        <v>2</v>
      </c>
      <c r="G360" s="84">
        <v>106814475</v>
      </c>
      <c r="H360" s="87">
        <v>4294765</v>
      </c>
      <c r="I360" s="196">
        <v>6209293</v>
      </c>
      <c r="J360" s="87">
        <v>6209293</v>
      </c>
      <c r="K360" s="47" t="s">
        <v>1</v>
      </c>
      <c r="L360" s="47" t="s">
        <v>1085</v>
      </c>
      <c r="M360" s="38"/>
      <c r="N360" s="38"/>
      <c r="O360" s="50">
        <v>25.02</v>
      </c>
      <c r="P360" s="50">
        <v>27.46</v>
      </c>
      <c r="Q360" s="50">
        <v>21.62</v>
      </c>
      <c r="R360" s="50">
        <v>12.75</v>
      </c>
      <c r="S360" s="50">
        <v>12.75</v>
      </c>
      <c r="T360" s="50">
        <v>12.75</v>
      </c>
      <c r="U360" s="50">
        <v>8.75</v>
      </c>
      <c r="V360" s="51">
        <v>8.75</v>
      </c>
      <c r="W360" s="51">
        <v>8.75</v>
      </c>
      <c r="X360" s="51">
        <v>8.75</v>
      </c>
      <c r="Y360" s="51">
        <v>8.75</v>
      </c>
      <c r="Z360" s="51">
        <v>8.75</v>
      </c>
      <c r="AA360" s="51">
        <v>8.75</v>
      </c>
      <c r="AB360" s="51">
        <v>8.75</v>
      </c>
      <c r="AC360" s="51">
        <v>8.75</v>
      </c>
      <c r="AD360" s="51">
        <v>11.99</v>
      </c>
      <c r="AE360" s="51">
        <v>11.99</v>
      </c>
      <c r="AF360" s="51">
        <v>11.99</v>
      </c>
      <c r="AG360" s="51">
        <v>11.99</v>
      </c>
      <c r="AH360" s="51">
        <v>11.99</v>
      </c>
      <c r="AI360" s="51">
        <v>11.99</v>
      </c>
      <c r="AJ360" s="51">
        <v>11.99</v>
      </c>
      <c r="AK360" s="51">
        <v>11.99</v>
      </c>
      <c r="AL360" s="51">
        <v>11.99</v>
      </c>
      <c r="AM360" s="51">
        <v>11.99</v>
      </c>
      <c r="AN360" s="51">
        <v>11.99</v>
      </c>
      <c r="AO360" s="51">
        <v>11.99</v>
      </c>
      <c r="AP360" s="135">
        <v>11.99</v>
      </c>
      <c r="AQ360" s="51">
        <v>11.99</v>
      </c>
      <c r="AR360" s="51">
        <v>11.99</v>
      </c>
      <c r="AS360" s="51">
        <v>11.99</v>
      </c>
      <c r="AT360" s="51">
        <v>11.99</v>
      </c>
      <c r="AU360" s="51">
        <v>11.99</v>
      </c>
      <c r="AV360" s="51">
        <v>11.99</v>
      </c>
      <c r="AW360" s="51">
        <v>11.99</v>
      </c>
      <c r="AX360" s="51">
        <v>11.99</v>
      </c>
      <c r="AY360" s="51">
        <v>11.99</v>
      </c>
      <c r="AZ360" s="51">
        <v>11.99</v>
      </c>
      <c r="BA360" s="51">
        <v>11.99</v>
      </c>
      <c r="BB360" s="51">
        <v>11.99</v>
      </c>
      <c r="BC360" s="51">
        <v>11.99</v>
      </c>
      <c r="BD360" s="51">
        <v>11.99</v>
      </c>
      <c r="BE360" s="51">
        <v>11.99</v>
      </c>
      <c r="BF360" s="51">
        <v>11.99</v>
      </c>
      <c r="BG360" s="51">
        <v>11.99</v>
      </c>
      <c r="BH360" s="51">
        <v>11.99</v>
      </c>
      <c r="BI360" s="51">
        <v>11.99</v>
      </c>
      <c r="BJ360" s="51">
        <v>11.99</v>
      </c>
      <c r="BK360" s="51">
        <v>11.99</v>
      </c>
      <c r="BL360" s="51">
        <v>11.99</v>
      </c>
      <c r="BM360" s="51"/>
      <c r="BN360" s="9"/>
      <c r="BO360" s="62">
        <v>8.75</v>
      </c>
      <c r="BP360" s="62">
        <v>236.1</v>
      </c>
      <c r="BQ360" s="62">
        <f t="shared" si="15"/>
        <v>122.425</v>
      </c>
      <c r="BR360" s="64" t="str">
        <f t="shared" si="16"/>
        <v>YES</v>
      </c>
      <c r="BS360" s="9" t="e">
        <f t="shared" si="17"/>
        <v>#N/A</v>
      </c>
    </row>
    <row r="361" spans="1:71" x14ac:dyDescent="0.25">
      <c r="A361">
        <v>357</v>
      </c>
      <c r="B361" s="52" t="s">
        <v>1084</v>
      </c>
      <c r="C361" s="48" t="s">
        <v>1084</v>
      </c>
      <c r="D361" s="80">
        <v>185.89000000000001</v>
      </c>
      <c r="E361" s="98" t="s">
        <v>4988</v>
      </c>
      <c r="F361" s="84" t="s">
        <v>2</v>
      </c>
      <c r="G361" s="84">
        <v>106814475</v>
      </c>
      <c r="H361" s="87">
        <v>4340232</v>
      </c>
      <c r="I361" s="196">
        <v>6136114</v>
      </c>
      <c r="J361" s="87">
        <v>6136114</v>
      </c>
      <c r="K361" s="47" t="s">
        <v>1</v>
      </c>
      <c r="L361" s="47" t="s">
        <v>1083</v>
      </c>
      <c r="M361" s="38"/>
      <c r="N361" s="38"/>
      <c r="O361" s="50">
        <v>190.44</v>
      </c>
      <c r="P361" s="50">
        <v>223.33</v>
      </c>
      <c r="Q361" s="50">
        <v>187.91</v>
      </c>
      <c r="R361" s="50">
        <v>191.3</v>
      </c>
      <c r="S361" s="50">
        <v>195.95</v>
      </c>
      <c r="T361" s="50">
        <v>175.9</v>
      </c>
      <c r="U361" s="50">
        <v>183.43</v>
      </c>
      <c r="V361" s="51">
        <v>190.72</v>
      </c>
      <c r="W361" s="51">
        <v>176.73</v>
      </c>
      <c r="X361" s="51">
        <v>202.61</v>
      </c>
      <c r="Y361" s="51">
        <v>181.5</v>
      </c>
      <c r="Z361" s="51">
        <v>194.06</v>
      </c>
      <c r="AA361" s="51">
        <v>225.9</v>
      </c>
      <c r="AB361" s="51">
        <v>238.26</v>
      </c>
      <c r="AC361" s="51">
        <v>204.07</v>
      </c>
      <c r="AD361" s="51">
        <v>202.28</v>
      </c>
      <c r="AE361" s="51">
        <v>199.65</v>
      </c>
      <c r="AF361" s="51">
        <v>185.89000000000001</v>
      </c>
      <c r="AG361" s="51">
        <v>187.47</v>
      </c>
      <c r="AH361" s="51">
        <v>145.77000000000001</v>
      </c>
      <c r="AI361" s="51">
        <v>150.53</v>
      </c>
      <c r="AJ361" s="51">
        <v>180.54000000000002</v>
      </c>
      <c r="AK361" s="51">
        <v>162.98000000000002</v>
      </c>
      <c r="AL361" s="51">
        <v>166.34</v>
      </c>
      <c r="AM361" s="51">
        <v>186.85000000000002</v>
      </c>
      <c r="AN361" s="51">
        <v>184.45000000000002</v>
      </c>
      <c r="AO361" s="51">
        <v>189.77</v>
      </c>
      <c r="AP361" s="135">
        <v>205.08</v>
      </c>
      <c r="AQ361" s="51">
        <v>190.38</v>
      </c>
      <c r="AR361" s="51">
        <v>169.43</v>
      </c>
      <c r="AS361" s="51">
        <v>188.66</v>
      </c>
      <c r="AT361" s="51">
        <v>167.63</v>
      </c>
      <c r="AU361" s="51">
        <v>174.37</v>
      </c>
      <c r="AV361" s="51">
        <v>204.27</v>
      </c>
      <c r="AW361" s="51">
        <v>187.57000000000002</v>
      </c>
      <c r="AX361" s="51">
        <v>193.19</v>
      </c>
      <c r="AY361" s="51">
        <v>192.93</v>
      </c>
      <c r="AZ361" s="51">
        <v>204.41</v>
      </c>
      <c r="BA361" s="51">
        <v>182.61</v>
      </c>
      <c r="BB361" s="51">
        <v>169.07000000000002</v>
      </c>
      <c r="BC361" s="51">
        <v>150.77000000000001</v>
      </c>
      <c r="BD361" s="51">
        <v>126.47999999999999</v>
      </c>
      <c r="BE361" s="51">
        <v>124.72</v>
      </c>
      <c r="BF361" s="51">
        <v>99.82</v>
      </c>
      <c r="BG361" s="51">
        <v>112.28999999999999</v>
      </c>
      <c r="BH361" s="51">
        <v>118</v>
      </c>
      <c r="BI361" s="51">
        <v>114.96</v>
      </c>
      <c r="BJ361" s="51">
        <v>139.60000000000002</v>
      </c>
      <c r="BK361" s="51">
        <v>127.17999999999999</v>
      </c>
      <c r="BL361" s="51">
        <v>133.87</v>
      </c>
      <c r="BM361" s="51"/>
      <c r="BN361" s="9"/>
      <c r="BO361" s="62">
        <v>166.34</v>
      </c>
      <c r="BP361" s="62">
        <v>238.26</v>
      </c>
      <c r="BQ361" s="62">
        <f t="shared" si="15"/>
        <v>202.3</v>
      </c>
      <c r="BR361" s="64" t="str">
        <f t="shared" si="16"/>
        <v>NO</v>
      </c>
      <c r="BS361" s="9" t="e">
        <f t="shared" si="17"/>
        <v>#N/A</v>
      </c>
    </row>
    <row r="362" spans="1:71" x14ac:dyDescent="0.25">
      <c r="A362">
        <v>358</v>
      </c>
      <c r="B362" s="52" t="s">
        <v>1082</v>
      </c>
      <c r="C362" s="48" t="s">
        <v>1082</v>
      </c>
      <c r="D362" s="80">
        <v>1377.31</v>
      </c>
      <c r="E362" s="98" t="s">
        <v>4988</v>
      </c>
      <c r="F362" s="84" t="s">
        <v>2</v>
      </c>
      <c r="G362" s="84">
        <v>106814475</v>
      </c>
      <c r="H362" s="87">
        <v>4273518</v>
      </c>
      <c r="I362" s="196">
        <v>6207266</v>
      </c>
      <c r="J362" s="87">
        <v>6207266</v>
      </c>
      <c r="K362" s="47" t="s">
        <v>1</v>
      </c>
      <c r="L362" s="47" t="s">
        <v>1081</v>
      </c>
      <c r="M362" s="38"/>
      <c r="N362" s="38"/>
      <c r="O362" s="50">
        <v>972.14</v>
      </c>
      <c r="P362" s="50">
        <v>956.32</v>
      </c>
      <c r="Q362" s="50">
        <v>959.52</v>
      </c>
      <c r="R362" s="50">
        <v>1006.34</v>
      </c>
      <c r="S362" s="50">
        <v>1510.99</v>
      </c>
      <c r="T362" s="50">
        <v>1741.48</v>
      </c>
      <c r="U362" s="50">
        <v>2145.1799999999998</v>
      </c>
      <c r="V362" s="51">
        <v>2275.59</v>
      </c>
      <c r="W362" s="51">
        <v>1973.3</v>
      </c>
      <c r="X362" s="51">
        <v>1743.36</v>
      </c>
      <c r="Y362" s="51">
        <v>1167.53</v>
      </c>
      <c r="Z362" s="51">
        <v>1010.25</v>
      </c>
      <c r="AA362" s="51">
        <v>897.46</v>
      </c>
      <c r="AB362" s="51">
        <v>1251.03</v>
      </c>
      <c r="AC362" s="51">
        <v>1152.53</v>
      </c>
      <c r="AD362" s="51">
        <v>1205.23</v>
      </c>
      <c r="AE362" s="51">
        <v>1264.69</v>
      </c>
      <c r="AF362" s="51">
        <v>1377.31</v>
      </c>
      <c r="AG362" s="51">
        <v>1441.91</v>
      </c>
      <c r="AH362" s="51">
        <v>1338.91</v>
      </c>
      <c r="AI362" s="51">
        <v>1813.76</v>
      </c>
      <c r="AJ362" s="51">
        <v>2070.8999999999996</v>
      </c>
      <c r="AK362" s="51">
        <v>1455.44</v>
      </c>
      <c r="AL362" s="51">
        <v>1287.58</v>
      </c>
      <c r="AM362" s="51">
        <v>1332.84</v>
      </c>
      <c r="AN362" s="51">
        <v>1296.29</v>
      </c>
      <c r="AO362" s="51">
        <v>1431.49</v>
      </c>
      <c r="AP362" s="135">
        <v>1508.06</v>
      </c>
      <c r="AQ362" s="51">
        <v>1597.99</v>
      </c>
      <c r="AR362" s="51">
        <v>1580.55</v>
      </c>
      <c r="AS362" s="51">
        <v>1958.38</v>
      </c>
      <c r="AT362" s="51">
        <v>1385.82</v>
      </c>
      <c r="AU362" s="51">
        <v>1388.94</v>
      </c>
      <c r="AV362" s="51">
        <v>1422.31</v>
      </c>
      <c r="AW362" s="51">
        <v>1208.46</v>
      </c>
      <c r="AX362" s="51">
        <v>1276.42</v>
      </c>
      <c r="AY362" s="51">
        <v>1158.0999999999999</v>
      </c>
      <c r="AZ362" s="51">
        <v>1258.6200000000001</v>
      </c>
      <c r="BA362" s="51">
        <v>1241.69</v>
      </c>
      <c r="BB362" s="51">
        <v>1213.6200000000001</v>
      </c>
      <c r="BC362" s="51">
        <v>1161.6099999999999</v>
      </c>
      <c r="BD362" s="51">
        <v>1214.2</v>
      </c>
      <c r="BE362" s="51">
        <v>1519.32</v>
      </c>
      <c r="BF362" s="51">
        <v>1413.25</v>
      </c>
      <c r="BG362" s="51">
        <v>1496.08</v>
      </c>
      <c r="BH362" s="51">
        <v>1515.49</v>
      </c>
      <c r="BI362" s="51">
        <v>1571.47</v>
      </c>
      <c r="BJ362" s="51">
        <v>1260.8399999999999</v>
      </c>
      <c r="BK362" s="51">
        <v>956.85</v>
      </c>
      <c r="BL362" s="51">
        <v>1012.48</v>
      </c>
      <c r="BM362" s="51"/>
      <c r="BN362" s="9"/>
      <c r="BO362" s="62">
        <v>897.46</v>
      </c>
      <c r="BP362" s="62">
        <v>2275.59</v>
      </c>
      <c r="BQ362" s="62">
        <f t="shared" si="15"/>
        <v>1586.5250000000001</v>
      </c>
      <c r="BR362" s="64" t="str">
        <f t="shared" si="16"/>
        <v>YES</v>
      </c>
      <c r="BS362" s="9" t="e">
        <f t="shared" si="17"/>
        <v>#N/A</v>
      </c>
    </row>
    <row r="363" spans="1:71" x14ac:dyDescent="0.25">
      <c r="A363">
        <v>359</v>
      </c>
      <c r="B363" s="52" t="s">
        <v>1080</v>
      </c>
      <c r="C363" s="48" t="s">
        <v>1080</v>
      </c>
      <c r="D363" s="80">
        <v>919.71</v>
      </c>
      <c r="E363" s="98" t="s">
        <v>4988</v>
      </c>
      <c r="F363" s="84" t="s">
        <v>2</v>
      </c>
      <c r="G363" s="84">
        <v>106814475</v>
      </c>
      <c r="H363" s="87" t="s">
        <v>2146</v>
      </c>
      <c r="I363" s="196">
        <v>6207824</v>
      </c>
      <c r="J363" s="87">
        <v>6207824</v>
      </c>
      <c r="K363" s="47" t="s">
        <v>1</v>
      </c>
      <c r="L363" s="47" t="s">
        <v>1079</v>
      </c>
      <c r="M363" s="38"/>
      <c r="N363" s="38"/>
      <c r="O363" s="50">
        <v>906.13</v>
      </c>
      <c r="P363" s="50">
        <v>1006.2</v>
      </c>
      <c r="Q363" s="50">
        <v>914.37</v>
      </c>
      <c r="R363" s="50">
        <v>879.18</v>
      </c>
      <c r="S363" s="50">
        <v>1108.02</v>
      </c>
      <c r="T363" s="50">
        <v>1020.36</v>
      </c>
      <c r="U363" s="50">
        <v>770.72</v>
      </c>
      <c r="V363" s="51">
        <v>854.32</v>
      </c>
      <c r="W363" s="51">
        <v>790.43</v>
      </c>
      <c r="X363" s="51">
        <v>784.18</v>
      </c>
      <c r="Y363" s="51">
        <v>822.2</v>
      </c>
      <c r="Z363" s="51">
        <v>838.93</v>
      </c>
      <c r="AA363" s="51">
        <v>961.42</v>
      </c>
      <c r="AB363" s="51">
        <v>980.96</v>
      </c>
      <c r="AC363" s="51">
        <v>1024.92</v>
      </c>
      <c r="AD363" s="51">
        <v>957.09</v>
      </c>
      <c r="AE363" s="51">
        <v>999.43000000000006</v>
      </c>
      <c r="AF363" s="51">
        <v>919.71</v>
      </c>
      <c r="AG363" s="51">
        <v>1279.8900000000001</v>
      </c>
      <c r="AH363" s="51">
        <v>1392.77</v>
      </c>
      <c r="AI363" s="51">
        <v>1409</v>
      </c>
      <c r="AJ363" s="51">
        <v>1532.04</v>
      </c>
      <c r="AK363" s="51">
        <v>1141</v>
      </c>
      <c r="AL363" s="51">
        <v>918.77</v>
      </c>
      <c r="AM363" s="51">
        <v>900.95</v>
      </c>
      <c r="AN363" s="51">
        <v>1076.3499999999999</v>
      </c>
      <c r="AO363" s="51">
        <v>1038.81</v>
      </c>
      <c r="AP363" s="135">
        <v>1032.58</v>
      </c>
      <c r="AQ363" s="51">
        <v>1013.1800000000001</v>
      </c>
      <c r="AR363" s="51">
        <v>1064</v>
      </c>
      <c r="AS363" s="51">
        <v>1592.04</v>
      </c>
      <c r="AT363" s="51">
        <v>1536.3</v>
      </c>
      <c r="AU363" s="51">
        <v>1526.07</v>
      </c>
      <c r="AV363" s="51">
        <v>1447.88</v>
      </c>
      <c r="AW363" s="51">
        <v>1049.7</v>
      </c>
      <c r="AX363" s="51">
        <v>892.84</v>
      </c>
      <c r="AY363" s="51">
        <v>674.75</v>
      </c>
      <c r="AZ363" s="51">
        <v>955.94</v>
      </c>
      <c r="BA363" s="51">
        <v>947.03</v>
      </c>
      <c r="BB363" s="51">
        <v>1079.17</v>
      </c>
      <c r="BC363" s="51">
        <v>1105.6600000000001</v>
      </c>
      <c r="BD363" s="51">
        <v>1204.8800000000001</v>
      </c>
      <c r="BE363" s="51">
        <v>1620.58</v>
      </c>
      <c r="BF363" s="51">
        <v>1467.89</v>
      </c>
      <c r="BG363" s="51">
        <v>1616.99</v>
      </c>
      <c r="BH363" s="51">
        <v>1500.23</v>
      </c>
      <c r="BI363" s="51">
        <v>1280.24</v>
      </c>
      <c r="BJ363" s="51">
        <v>1444.96</v>
      </c>
      <c r="BK363" s="51">
        <v>1258.97</v>
      </c>
      <c r="BL363" s="51">
        <v>1329.15</v>
      </c>
      <c r="BM363" s="51"/>
      <c r="BN363" s="9"/>
      <c r="BO363" s="62">
        <v>770.72</v>
      </c>
      <c r="BP363" s="62">
        <v>1108.02</v>
      </c>
      <c r="BQ363" s="62">
        <f t="shared" si="15"/>
        <v>939.37</v>
      </c>
      <c r="BR363" s="64" t="str">
        <f t="shared" si="16"/>
        <v>NO</v>
      </c>
      <c r="BS363" s="9" t="e">
        <f t="shared" si="17"/>
        <v>#N/A</v>
      </c>
    </row>
    <row r="364" spans="1:71" x14ac:dyDescent="0.25">
      <c r="A364">
        <v>360</v>
      </c>
      <c r="B364" s="52" t="s">
        <v>1078</v>
      </c>
      <c r="C364" s="48" t="s">
        <v>1078</v>
      </c>
      <c r="D364" s="80">
        <v>34.99</v>
      </c>
      <c r="E364" s="98" t="s">
        <v>4988</v>
      </c>
      <c r="F364" s="84" t="s">
        <v>2</v>
      </c>
      <c r="G364" s="84">
        <v>106814475</v>
      </c>
      <c r="H364" s="87">
        <v>4375509</v>
      </c>
      <c r="I364" s="196">
        <v>6207389</v>
      </c>
      <c r="J364" s="87">
        <v>6207389</v>
      </c>
      <c r="K364" s="47" t="s">
        <v>1</v>
      </c>
      <c r="L364" s="47" t="s">
        <v>1077</v>
      </c>
      <c r="M364" s="38"/>
      <c r="N364" s="38"/>
      <c r="O364" s="50">
        <v>40.92</v>
      </c>
      <c r="P364" s="50">
        <v>50.93</v>
      </c>
      <c r="Q364" s="50">
        <v>42.33</v>
      </c>
      <c r="R364" s="50">
        <v>36.53</v>
      </c>
      <c r="S364" s="50">
        <v>43.52</v>
      </c>
      <c r="T364" s="50">
        <v>43.84</v>
      </c>
      <c r="U364" s="50">
        <v>47.78</v>
      </c>
      <c r="V364" s="51">
        <v>45.760000000000005</v>
      </c>
      <c r="W364" s="51">
        <v>40.42</v>
      </c>
      <c r="X364" s="51">
        <v>34.44</v>
      </c>
      <c r="Y364" s="51">
        <v>46.22</v>
      </c>
      <c r="Z364" s="51">
        <v>45.45</v>
      </c>
      <c r="AA364" s="51">
        <v>47.010000000000005</v>
      </c>
      <c r="AB364" s="51">
        <v>50.410000000000004</v>
      </c>
      <c r="AC364" s="51">
        <v>40.64</v>
      </c>
      <c r="AD364" s="51">
        <v>40.300000000000004</v>
      </c>
      <c r="AE364" s="51">
        <v>45.46</v>
      </c>
      <c r="AF364" s="51">
        <v>34.99</v>
      </c>
      <c r="AG364" s="51">
        <v>40.619999999999997</v>
      </c>
      <c r="AH364" s="51">
        <v>40.32</v>
      </c>
      <c r="AI364" s="51">
        <v>46.74</v>
      </c>
      <c r="AJ364" s="51">
        <v>51.82</v>
      </c>
      <c r="AK364" s="51">
        <v>53.27</v>
      </c>
      <c r="AL364" s="51">
        <v>52.28</v>
      </c>
      <c r="AM364" s="51">
        <v>61.35</v>
      </c>
      <c r="AN364" s="51">
        <v>57.71</v>
      </c>
      <c r="AO364" s="51">
        <v>55.28</v>
      </c>
      <c r="AP364" s="135">
        <v>54.120000000000005</v>
      </c>
      <c r="AQ364" s="51">
        <v>54.72</v>
      </c>
      <c r="AR364" s="51">
        <v>48.120000000000005</v>
      </c>
      <c r="AS364" s="51">
        <v>48.54</v>
      </c>
      <c r="AT364" s="51">
        <v>47.72</v>
      </c>
      <c r="AU364" s="51">
        <v>48.09</v>
      </c>
      <c r="AV364" s="51">
        <v>53.25</v>
      </c>
      <c r="AW364" s="51">
        <v>53.82</v>
      </c>
      <c r="AX364" s="51">
        <v>58.57</v>
      </c>
      <c r="AY364" s="51">
        <v>55.67</v>
      </c>
      <c r="AZ364" s="51">
        <v>63.68</v>
      </c>
      <c r="BA364" s="51">
        <v>56.120000000000005</v>
      </c>
      <c r="BB364" s="51">
        <v>49.940000000000005</v>
      </c>
      <c r="BC364" s="51">
        <v>43.71</v>
      </c>
      <c r="BD364" s="51">
        <v>36.54</v>
      </c>
      <c r="BE364" s="51">
        <v>42.95</v>
      </c>
      <c r="BF364" s="51">
        <v>35.6</v>
      </c>
      <c r="BG364" s="51">
        <v>41.9</v>
      </c>
      <c r="BH364" s="51">
        <v>40.520000000000003</v>
      </c>
      <c r="BI364" s="51">
        <v>41.88</v>
      </c>
      <c r="BJ364" s="51">
        <v>47.370000000000005</v>
      </c>
      <c r="BK364" s="51">
        <v>46.1</v>
      </c>
      <c r="BL364" s="51">
        <v>51.96</v>
      </c>
      <c r="BM364" s="51"/>
      <c r="BN364" s="9"/>
      <c r="BO364" s="62">
        <v>34.44</v>
      </c>
      <c r="BP364" s="62">
        <v>63.68</v>
      </c>
      <c r="BQ364" s="62">
        <f t="shared" si="15"/>
        <v>49.06</v>
      </c>
      <c r="BR364" s="64" t="str">
        <f t="shared" si="16"/>
        <v>YES</v>
      </c>
      <c r="BS364" s="9" t="e">
        <f t="shared" si="17"/>
        <v>#N/A</v>
      </c>
    </row>
    <row r="365" spans="1:71" x14ac:dyDescent="0.25">
      <c r="A365">
        <v>361</v>
      </c>
      <c r="B365" s="52" t="s">
        <v>1076</v>
      </c>
      <c r="C365" s="48" t="s">
        <v>1076</v>
      </c>
      <c r="D365" s="80">
        <v>253.4</v>
      </c>
      <c r="E365" s="98" t="s">
        <v>4988</v>
      </c>
      <c r="F365" s="84" t="s">
        <v>2</v>
      </c>
      <c r="G365" s="84">
        <v>106814475</v>
      </c>
      <c r="H365" s="87">
        <v>4296122</v>
      </c>
      <c r="I365" s="196">
        <v>6133593</v>
      </c>
      <c r="J365" s="87">
        <v>6133593</v>
      </c>
      <c r="K365" s="47" t="s">
        <v>1</v>
      </c>
      <c r="L365" s="47" t="s">
        <v>1075</v>
      </c>
      <c r="M365" s="38"/>
      <c r="N365" s="38"/>
      <c r="O365" s="50">
        <v>366.63</v>
      </c>
      <c r="P365" s="50">
        <v>430.46</v>
      </c>
      <c r="Q365" s="50">
        <v>349.51</v>
      </c>
      <c r="R365" s="50">
        <v>353.9</v>
      </c>
      <c r="S365" s="50">
        <v>376.51</v>
      </c>
      <c r="T365" s="50">
        <v>269.67</v>
      </c>
      <c r="U365" s="50">
        <v>322.16000000000003</v>
      </c>
      <c r="V365" s="51">
        <v>367.22</v>
      </c>
      <c r="W365" s="51">
        <v>356.59000000000003</v>
      </c>
      <c r="X365" s="51">
        <v>395.58</v>
      </c>
      <c r="Y365" s="51">
        <v>359.32</v>
      </c>
      <c r="Z365" s="51">
        <v>361.92</v>
      </c>
      <c r="AA365" s="51">
        <v>412.67</v>
      </c>
      <c r="AB365" s="51">
        <v>436.19</v>
      </c>
      <c r="AC365" s="51">
        <v>366.53000000000003</v>
      </c>
      <c r="AD365" s="51">
        <v>292.37</v>
      </c>
      <c r="AE365" s="51">
        <v>287.58</v>
      </c>
      <c r="AF365" s="51">
        <v>253.4</v>
      </c>
      <c r="AG365" s="51">
        <v>284.3</v>
      </c>
      <c r="AH365" s="51">
        <v>262.97000000000003</v>
      </c>
      <c r="AI365" s="51">
        <v>273.73</v>
      </c>
      <c r="AJ365" s="51">
        <v>320.81</v>
      </c>
      <c r="AK365" s="51">
        <v>286.12</v>
      </c>
      <c r="AL365" s="51">
        <v>283.99</v>
      </c>
      <c r="AM365" s="51">
        <v>314.7</v>
      </c>
      <c r="AN365" s="51">
        <v>313.58</v>
      </c>
      <c r="AO365" s="51">
        <v>304.26</v>
      </c>
      <c r="AP365" s="135">
        <v>307.02</v>
      </c>
      <c r="AQ365" s="51">
        <v>288.32</v>
      </c>
      <c r="AR365" s="51">
        <v>263.55</v>
      </c>
      <c r="AS365" s="51">
        <v>307.93</v>
      </c>
      <c r="AT365" s="51">
        <v>276.27</v>
      </c>
      <c r="AU365" s="51">
        <v>283.09000000000003</v>
      </c>
      <c r="AV365" s="51">
        <v>368.16</v>
      </c>
      <c r="AW365" s="51">
        <v>455.75</v>
      </c>
      <c r="AX365" s="51">
        <v>372.91</v>
      </c>
      <c r="AY365" s="51">
        <v>355.63</v>
      </c>
      <c r="AZ365" s="51">
        <v>499.58</v>
      </c>
      <c r="BA365" s="51">
        <v>528.9</v>
      </c>
      <c r="BB365" s="51">
        <v>541.20000000000005</v>
      </c>
      <c r="BC365" s="51">
        <v>442.58</v>
      </c>
      <c r="BD365" s="51">
        <v>337.33</v>
      </c>
      <c r="BE365" s="51">
        <v>390.07</v>
      </c>
      <c r="BF365" s="51">
        <v>318.66000000000003</v>
      </c>
      <c r="BG365" s="51">
        <v>311.72000000000003</v>
      </c>
      <c r="BH365" s="51">
        <v>312.53000000000003</v>
      </c>
      <c r="BI365" s="51">
        <v>288.37</v>
      </c>
      <c r="BJ365" s="51">
        <v>266.49</v>
      </c>
      <c r="BK365" s="51">
        <v>207.08</v>
      </c>
      <c r="BL365" s="51">
        <v>270.95</v>
      </c>
      <c r="BM365" s="51"/>
      <c r="BN365" s="9"/>
      <c r="BO365" s="62">
        <v>234.17000000000002</v>
      </c>
      <c r="BP365" s="62">
        <v>600.1</v>
      </c>
      <c r="BQ365" s="62">
        <f t="shared" si="15"/>
        <v>417.13499999999999</v>
      </c>
      <c r="BR365" s="64" t="str">
        <f t="shared" si="16"/>
        <v>NO</v>
      </c>
      <c r="BS365" s="9" t="e">
        <f t="shared" si="17"/>
        <v>#N/A</v>
      </c>
    </row>
    <row r="366" spans="1:71" x14ac:dyDescent="0.25">
      <c r="A366">
        <v>362</v>
      </c>
      <c r="B366" s="52" t="s">
        <v>1074</v>
      </c>
      <c r="C366" s="48" t="s">
        <v>1074</v>
      </c>
      <c r="D366" s="80">
        <v>236.88</v>
      </c>
      <c r="E366" s="98" t="s">
        <v>4988</v>
      </c>
      <c r="F366" s="84" t="s">
        <v>2</v>
      </c>
      <c r="G366" s="84">
        <v>106814475</v>
      </c>
      <c r="H366" s="87">
        <v>4373861</v>
      </c>
      <c r="I366" s="196">
        <v>6209085</v>
      </c>
      <c r="J366" s="87">
        <v>6284116</v>
      </c>
      <c r="K366" s="47" t="s">
        <v>1</v>
      </c>
      <c r="L366" s="47" t="s">
        <v>1073</v>
      </c>
      <c r="M366" s="38"/>
      <c r="N366" s="38"/>
      <c r="O366" s="50">
        <v>200</v>
      </c>
      <c r="P366" s="50">
        <v>225.87</v>
      </c>
      <c r="Q366" s="50">
        <v>183.77</v>
      </c>
      <c r="R366" s="50">
        <v>182.1</v>
      </c>
      <c r="S366" s="50">
        <v>190.11</v>
      </c>
      <c r="T366" s="50">
        <v>172.69</v>
      </c>
      <c r="U366" s="50">
        <v>183.57000000000002</v>
      </c>
      <c r="V366" s="51">
        <v>187.21</v>
      </c>
      <c r="W366" s="51">
        <v>180.43</v>
      </c>
      <c r="X366" s="51">
        <v>197.14000000000001</v>
      </c>
      <c r="Y366" s="51">
        <v>185.33</v>
      </c>
      <c r="Z366" s="51">
        <v>189.59</v>
      </c>
      <c r="AA366" s="51">
        <v>210.08</v>
      </c>
      <c r="AB366" s="51">
        <v>218.22</v>
      </c>
      <c r="AC366" s="51">
        <v>189.74</v>
      </c>
      <c r="AD366" s="51">
        <v>240.87</v>
      </c>
      <c r="AE366" s="51">
        <v>247.84</v>
      </c>
      <c r="AF366" s="51">
        <v>236.88</v>
      </c>
      <c r="AG366" s="51">
        <v>257.83999999999997</v>
      </c>
      <c r="AH366" s="51">
        <v>238.64</v>
      </c>
      <c r="AI366" s="51">
        <v>252.88</v>
      </c>
      <c r="AJ366" s="51">
        <v>299.15000000000003</v>
      </c>
      <c r="AK366" s="51">
        <v>284.28000000000003</v>
      </c>
      <c r="AL366" s="51">
        <v>263.90000000000003</v>
      </c>
      <c r="AM366" s="51">
        <v>240.37</v>
      </c>
      <c r="AN366" s="51">
        <v>238.32000000000002</v>
      </c>
      <c r="AO366" s="51">
        <v>212.83</v>
      </c>
      <c r="AP366" s="135">
        <v>185.99</v>
      </c>
      <c r="AQ366" s="51">
        <v>225.29000000000002</v>
      </c>
      <c r="AR366" s="51">
        <v>205.72</v>
      </c>
      <c r="AS366" s="51">
        <v>224.13</v>
      </c>
      <c r="AT366" s="51">
        <v>194.06</v>
      </c>
      <c r="AU366" s="51">
        <v>194.41</v>
      </c>
      <c r="AV366" s="51">
        <v>279.55</v>
      </c>
      <c r="AW366" s="51">
        <v>193.67000000000002</v>
      </c>
      <c r="AX366" s="51">
        <v>197.62</v>
      </c>
      <c r="AY366" s="51">
        <v>205.01000000000002</v>
      </c>
      <c r="AZ366" s="51">
        <v>224.38</v>
      </c>
      <c r="BA366" s="51">
        <v>209.56</v>
      </c>
      <c r="BB366" s="51">
        <v>205.47</v>
      </c>
      <c r="BC366" s="51">
        <v>196.63</v>
      </c>
      <c r="BD366" s="51">
        <v>185.43</v>
      </c>
      <c r="BE366" s="51">
        <v>203.5</v>
      </c>
      <c r="BF366" s="51">
        <v>188.92000000000002</v>
      </c>
      <c r="BG366" s="51">
        <v>210.99</v>
      </c>
      <c r="BH366" s="51">
        <v>216.02</v>
      </c>
      <c r="BI366" s="51">
        <v>207.57000000000002</v>
      </c>
      <c r="BJ366" s="51">
        <v>233.38</v>
      </c>
      <c r="BK366" s="51">
        <v>215.87</v>
      </c>
      <c r="BL366" s="51">
        <v>245.12</v>
      </c>
      <c r="BM366" s="51"/>
      <c r="BN366" s="9"/>
      <c r="BO366" s="62">
        <v>175.93</v>
      </c>
      <c r="BP366" s="62">
        <v>263.89999999999998</v>
      </c>
      <c r="BQ366" s="62">
        <f t="shared" si="15"/>
        <v>219.91499999999999</v>
      </c>
      <c r="BR366" s="64" t="str">
        <f t="shared" si="16"/>
        <v>YES</v>
      </c>
      <c r="BS366" s="9" t="e">
        <f t="shared" si="17"/>
        <v>#N/A</v>
      </c>
    </row>
    <row r="367" spans="1:71" x14ac:dyDescent="0.25">
      <c r="A367">
        <v>363</v>
      </c>
      <c r="B367" s="52" t="s">
        <v>1072</v>
      </c>
      <c r="C367" s="48" t="s">
        <v>1072</v>
      </c>
      <c r="D367" s="80">
        <v>266.51</v>
      </c>
      <c r="E367" s="98" t="s">
        <v>4988</v>
      </c>
      <c r="F367" s="84" t="s">
        <v>2</v>
      </c>
      <c r="G367" s="84">
        <v>106814475</v>
      </c>
      <c r="H367" s="87">
        <v>4373865</v>
      </c>
      <c r="I367" s="196">
        <v>6208649</v>
      </c>
      <c r="J367" s="87">
        <v>6208649</v>
      </c>
      <c r="K367" s="47" t="s">
        <v>1</v>
      </c>
      <c r="L367" s="47" t="s">
        <v>1071</v>
      </c>
      <c r="M367" s="38"/>
      <c r="N367" s="38"/>
      <c r="O367" s="50">
        <v>404.24</v>
      </c>
      <c r="P367" s="50">
        <v>446.48</v>
      </c>
      <c r="Q367" s="50">
        <v>339.36</v>
      </c>
      <c r="R367" s="50">
        <v>308.39999999999998</v>
      </c>
      <c r="S367" s="50">
        <v>345.5</v>
      </c>
      <c r="T367" s="50">
        <v>352.8</v>
      </c>
      <c r="U367" s="50">
        <v>213.37</v>
      </c>
      <c r="V367" s="51">
        <v>382.57</v>
      </c>
      <c r="W367" s="51">
        <v>389.31</v>
      </c>
      <c r="X367" s="51">
        <v>377.48</v>
      </c>
      <c r="Y367" s="51">
        <v>372.07</v>
      </c>
      <c r="Z367" s="51">
        <v>388.04</v>
      </c>
      <c r="AA367" s="51">
        <v>392.71000000000004</v>
      </c>
      <c r="AB367" s="51">
        <v>371.23</v>
      </c>
      <c r="AC367" s="51">
        <v>96.71</v>
      </c>
      <c r="AD367" s="51">
        <v>219.84</v>
      </c>
      <c r="AE367" s="51">
        <v>284.34000000000003</v>
      </c>
      <c r="AF367" s="51">
        <v>266.51</v>
      </c>
      <c r="AG367" s="51">
        <v>274.23</v>
      </c>
      <c r="AH367" s="51">
        <v>252.58</v>
      </c>
      <c r="AI367" s="51">
        <v>261.79000000000002</v>
      </c>
      <c r="AJ367" s="51">
        <v>308.40000000000003</v>
      </c>
      <c r="AK367" s="51">
        <v>291.48</v>
      </c>
      <c r="AL367" s="51">
        <v>277.64</v>
      </c>
      <c r="AM367" s="51">
        <v>346.29</v>
      </c>
      <c r="AN367" s="51">
        <v>272.16000000000003</v>
      </c>
      <c r="AO367" s="51">
        <v>268</v>
      </c>
      <c r="AP367" s="135">
        <v>324.88</v>
      </c>
      <c r="AQ367" s="51">
        <v>322.12</v>
      </c>
      <c r="AR367" s="51">
        <v>297.22000000000003</v>
      </c>
      <c r="AS367" s="51">
        <v>339.39</v>
      </c>
      <c r="AT367" s="51">
        <v>305.22000000000003</v>
      </c>
      <c r="AU367" s="51">
        <v>313.40000000000003</v>
      </c>
      <c r="AV367" s="51">
        <v>349.7</v>
      </c>
      <c r="AW367" s="51">
        <v>317.77</v>
      </c>
      <c r="AX367" s="51">
        <v>323.37</v>
      </c>
      <c r="AY367" s="51">
        <v>335.01</v>
      </c>
      <c r="AZ367" s="51">
        <v>366.17</v>
      </c>
      <c r="BA367" s="51">
        <v>324.48</v>
      </c>
      <c r="BB367" s="51">
        <v>318.31</v>
      </c>
      <c r="BC367" s="51">
        <v>307.24</v>
      </c>
      <c r="BD367" s="51">
        <v>302.88</v>
      </c>
      <c r="BE367" s="51">
        <v>319.61</v>
      </c>
      <c r="BF367" s="51">
        <v>275.16000000000003</v>
      </c>
      <c r="BG367" s="51">
        <v>264.43</v>
      </c>
      <c r="BH367" s="51">
        <v>303.07</v>
      </c>
      <c r="BI367" s="51">
        <v>283.51</v>
      </c>
      <c r="BJ367" s="51">
        <v>320.39</v>
      </c>
      <c r="BK367" s="51">
        <v>267.35000000000002</v>
      </c>
      <c r="BL367" s="51">
        <v>312.71000000000004</v>
      </c>
      <c r="BM367" s="51"/>
      <c r="BN367" s="9"/>
      <c r="BO367" s="62">
        <v>96.71</v>
      </c>
      <c r="BP367" s="62">
        <v>449.72</v>
      </c>
      <c r="BQ367" s="62">
        <f t="shared" si="15"/>
        <v>273.21500000000003</v>
      </c>
      <c r="BR367" s="64" t="str">
        <f t="shared" si="16"/>
        <v>YES</v>
      </c>
      <c r="BS367" s="9" t="e">
        <f t="shared" si="17"/>
        <v>#N/A</v>
      </c>
    </row>
    <row r="368" spans="1:71" x14ac:dyDescent="0.25">
      <c r="A368">
        <v>364</v>
      </c>
      <c r="B368" s="52" t="s">
        <v>1070</v>
      </c>
      <c r="C368" s="48" t="s">
        <v>1070</v>
      </c>
      <c r="D368" s="80">
        <v>841.87</v>
      </c>
      <c r="E368" s="98"/>
      <c r="F368" s="84" t="s">
        <v>2</v>
      </c>
      <c r="G368" s="84">
        <v>106814475</v>
      </c>
      <c r="H368" s="87">
        <v>4375518</v>
      </c>
      <c r="I368" s="196">
        <v>6208027</v>
      </c>
      <c r="J368" s="87">
        <v>6208027</v>
      </c>
      <c r="K368" s="47" t="s">
        <v>1</v>
      </c>
      <c r="L368" s="47" t="s">
        <v>40</v>
      </c>
      <c r="M368" s="38"/>
      <c r="N368" s="38"/>
      <c r="O368" s="50">
        <v>507.55</v>
      </c>
      <c r="P368" s="50">
        <v>651.39</v>
      </c>
      <c r="Q368" s="50">
        <v>523.34</v>
      </c>
      <c r="R368" s="50">
        <v>571.99</v>
      </c>
      <c r="S368" s="50">
        <v>600.41</v>
      </c>
      <c r="T368" s="50">
        <v>720.26</v>
      </c>
      <c r="U368" s="50">
        <v>936.27</v>
      </c>
      <c r="V368" s="51">
        <v>1029.3499999999999</v>
      </c>
      <c r="W368" s="51">
        <v>1059.3399999999999</v>
      </c>
      <c r="X368" s="51">
        <v>1043.96</v>
      </c>
      <c r="Y368" s="51">
        <v>851.54</v>
      </c>
      <c r="Z368" s="51">
        <v>705.86</v>
      </c>
      <c r="AA368" s="51">
        <v>674.06000000000006</v>
      </c>
      <c r="AB368" s="51">
        <v>691.53</v>
      </c>
      <c r="AC368" s="51">
        <v>600.23</v>
      </c>
      <c r="AD368" s="51">
        <v>637.88</v>
      </c>
      <c r="AE368" s="51">
        <v>724.22</v>
      </c>
      <c r="AF368" s="51">
        <v>841.87</v>
      </c>
      <c r="AG368" s="51">
        <v>1149.51</v>
      </c>
      <c r="AH368" s="51">
        <v>1224.8900000000001</v>
      </c>
      <c r="AI368" s="51">
        <v>1362.42</v>
      </c>
      <c r="AJ368" s="51">
        <v>1594.16</v>
      </c>
      <c r="AK368" s="51">
        <v>1127.7</v>
      </c>
      <c r="AL368" s="51">
        <v>946.63</v>
      </c>
      <c r="AM368" s="51">
        <v>877.95</v>
      </c>
      <c r="AN368" s="51">
        <v>791.72</v>
      </c>
      <c r="AO368" s="51">
        <v>828.83</v>
      </c>
      <c r="AP368" s="135">
        <v>1341.07</v>
      </c>
      <c r="AQ368" s="51">
        <v>1388.69</v>
      </c>
      <c r="AR368" s="51">
        <v>1419.45</v>
      </c>
      <c r="AS368" s="51">
        <v>1803.74</v>
      </c>
      <c r="AT368" s="51">
        <v>1737.6200000000001</v>
      </c>
      <c r="AU368" s="51">
        <v>1895.25</v>
      </c>
      <c r="AV368" s="51">
        <v>2028.04</v>
      </c>
      <c r="AW368" s="51">
        <v>1516.13</v>
      </c>
      <c r="AX368" s="51">
        <v>1152.53</v>
      </c>
      <c r="AY368" s="51">
        <v>1095.19</v>
      </c>
      <c r="AZ368" s="51">
        <v>1240.6200000000001</v>
      </c>
      <c r="BA368" s="51">
        <v>1244.1200000000001</v>
      </c>
      <c r="BB368" s="51">
        <v>1377.67</v>
      </c>
      <c r="BC368" s="51">
        <v>1296.92</v>
      </c>
      <c r="BD368" s="51">
        <v>1423.91</v>
      </c>
      <c r="BE368" s="51">
        <v>2026.49</v>
      </c>
      <c r="BF368" s="51">
        <v>1816.23</v>
      </c>
      <c r="BG368" s="51">
        <v>1929.07</v>
      </c>
      <c r="BH368" s="51">
        <v>1770.6</v>
      </c>
      <c r="BI368" s="51">
        <v>1406.9</v>
      </c>
      <c r="BJ368" s="51">
        <v>1404.17</v>
      </c>
      <c r="BK368" s="51">
        <v>1148</v>
      </c>
      <c r="BL368" s="51">
        <v>1280.83</v>
      </c>
      <c r="BM368" s="51"/>
      <c r="BN368" s="9"/>
      <c r="BO368" s="62">
        <v>510.79</v>
      </c>
      <c r="BP368" s="62">
        <v>1240.6199999999999</v>
      </c>
      <c r="BQ368" s="62">
        <f t="shared" si="15"/>
        <v>875.70499999999993</v>
      </c>
      <c r="BR368" s="64" t="str">
        <f t="shared" si="16"/>
        <v>YES</v>
      </c>
      <c r="BS368" s="9" t="e">
        <f t="shared" si="17"/>
        <v>#N/A</v>
      </c>
    </row>
    <row r="369" spans="1:71" x14ac:dyDescent="0.25">
      <c r="A369">
        <v>365</v>
      </c>
      <c r="B369" s="52" t="s">
        <v>1069</v>
      </c>
      <c r="C369" s="48" t="s">
        <v>1069</v>
      </c>
      <c r="D369" s="80">
        <v>31.54</v>
      </c>
      <c r="E369" s="98" t="s">
        <v>4988</v>
      </c>
      <c r="F369" s="84" t="s">
        <v>2</v>
      </c>
      <c r="G369" s="84">
        <v>106814475</v>
      </c>
      <c r="H369" s="87">
        <v>4373959</v>
      </c>
      <c r="I369" s="196">
        <v>6209140</v>
      </c>
      <c r="J369" s="87">
        <v>6209140</v>
      </c>
      <c r="K369" s="47" t="s">
        <v>1</v>
      </c>
      <c r="L369" s="47" t="s">
        <v>1068</v>
      </c>
      <c r="M369" s="38"/>
      <c r="N369" s="38"/>
      <c r="O369" s="50">
        <v>29.84</v>
      </c>
      <c r="P369" s="50">
        <v>36.159999999999997</v>
      </c>
      <c r="Q369" s="50">
        <v>59.97</v>
      </c>
      <c r="R369" s="50">
        <v>63.28</v>
      </c>
      <c r="S369" s="50">
        <v>72.03</v>
      </c>
      <c r="T369" s="50">
        <v>66.17</v>
      </c>
      <c r="U369" s="50">
        <v>72.83</v>
      </c>
      <c r="V369" s="51">
        <v>76.339999999999989</v>
      </c>
      <c r="W369" s="51">
        <v>28.950000000000003</v>
      </c>
      <c r="X369" s="51">
        <v>29.939999999999998</v>
      </c>
      <c r="Y369" s="51">
        <v>27.009999999999998</v>
      </c>
      <c r="Z369" s="51">
        <v>14.69</v>
      </c>
      <c r="AA369" s="51">
        <v>15.01</v>
      </c>
      <c r="AB369" s="51">
        <v>15.19</v>
      </c>
      <c r="AC369" s="51">
        <v>14.76</v>
      </c>
      <c r="AD369" s="51">
        <v>14.540000000000001</v>
      </c>
      <c r="AE369" s="51">
        <v>36.730000000000004</v>
      </c>
      <c r="AF369" s="51">
        <v>31.54</v>
      </c>
      <c r="AG369" s="51">
        <v>50.55</v>
      </c>
      <c r="AH369" s="51">
        <v>58.83</v>
      </c>
      <c r="AI369" s="51">
        <v>79.319999999999993</v>
      </c>
      <c r="AJ369" s="51">
        <v>62.53</v>
      </c>
      <c r="AK369" s="51">
        <v>53.27</v>
      </c>
      <c r="AL369" s="51">
        <v>46.99</v>
      </c>
      <c r="AM369" s="51">
        <v>46.35</v>
      </c>
      <c r="AN369" s="51">
        <v>40</v>
      </c>
      <c r="AO369" s="51">
        <v>34.24</v>
      </c>
      <c r="AP369" s="135">
        <v>34.660000000000004</v>
      </c>
      <c r="AQ369" s="51">
        <v>32.94</v>
      </c>
      <c r="AR369" s="51">
        <v>41.29</v>
      </c>
      <c r="AS369" s="51">
        <v>64.28</v>
      </c>
      <c r="AT369" s="51">
        <v>101.67</v>
      </c>
      <c r="AU369" s="51">
        <v>140.5</v>
      </c>
      <c r="AV369" s="51">
        <v>162.76000000000002</v>
      </c>
      <c r="AW369" s="51">
        <v>95.52</v>
      </c>
      <c r="AX369" s="51">
        <v>45.18</v>
      </c>
      <c r="AY369" s="51">
        <v>106.78</v>
      </c>
      <c r="AZ369" s="51">
        <v>223.11</v>
      </c>
      <c r="BA369" s="51">
        <v>192.04000000000002</v>
      </c>
      <c r="BB369" s="51">
        <v>95.899999999999991</v>
      </c>
      <c r="BC369" s="51">
        <v>55.14</v>
      </c>
      <c r="BD369" s="51">
        <v>92.679999999999993</v>
      </c>
      <c r="BE369" s="51">
        <v>215.98000000000002</v>
      </c>
      <c r="BF369" s="51">
        <v>210.36</v>
      </c>
      <c r="BG369" s="51">
        <v>219.87</v>
      </c>
      <c r="BH369" s="51">
        <v>186.62</v>
      </c>
      <c r="BI369" s="51">
        <v>125.58999999999999</v>
      </c>
      <c r="BJ369" s="51">
        <v>21.619999999999997</v>
      </c>
      <c r="BK369" s="51">
        <v>23.75</v>
      </c>
      <c r="BL369" s="51">
        <v>15.33</v>
      </c>
      <c r="BM369" s="51"/>
      <c r="BN369" s="9"/>
      <c r="BO369" s="62">
        <v>14.540000000000001</v>
      </c>
      <c r="BP369" s="62">
        <v>223.11</v>
      </c>
      <c r="BQ369" s="62">
        <f t="shared" si="15"/>
        <v>118.825</v>
      </c>
      <c r="BR369" s="64" t="str">
        <f t="shared" si="16"/>
        <v>YES</v>
      </c>
      <c r="BS369" s="9" t="e">
        <f t="shared" si="17"/>
        <v>#N/A</v>
      </c>
    </row>
    <row r="370" spans="1:71" x14ac:dyDescent="0.25">
      <c r="A370">
        <v>366</v>
      </c>
      <c r="B370" s="52" t="s">
        <v>1067</v>
      </c>
      <c r="C370" s="48" t="s">
        <v>1067</v>
      </c>
      <c r="D370" s="80">
        <v>129.05000000000001</v>
      </c>
      <c r="E370" s="98" t="s">
        <v>4988</v>
      </c>
      <c r="F370" s="84" t="s">
        <v>2</v>
      </c>
      <c r="G370" s="84">
        <v>106814475</v>
      </c>
      <c r="H370" s="87">
        <v>4365832</v>
      </c>
      <c r="I370" s="196">
        <v>6140455</v>
      </c>
      <c r="J370" s="87">
        <v>6140455</v>
      </c>
      <c r="K370" s="47" t="s">
        <v>1</v>
      </c>
      <c r="L370" s="47" t="s">
        <v>1066</v>
      </c>
      <c r="M370" s="38"/>
      <c r="N370" s="38"/>
      <c r="O370" s="50">
        <v>161.75</v>
      </c>
      <c r="P370" s="50">
        <v>181.96</v>
      </c>
      <c r="Q370" s="50">
        <v>144.56</v>
      </c>
      <c r="R370" s="50">
        <v>138.16999999999999</v>
      </c>
      <c r="S370" s="50">
        <v>142.47</v>
      </c>
      <c r="T370" s="50">
        <v>117.01</v>
      </c>
      <c r="U370" s="50">
        <v>118.47999999999999</v>
      </c>
      <c r="V370" s="51">
        <v>120.77</v>
      </c>
      <c r="W370" s="51">
        <v>114.89</v>
      </c>
      <c r="X370" s="51">
        <v>133.13</v>
      </c>
      <c r="Y370" s="51">
        <v>117.8</v>
      </c>
      <c r="Z370" s="51">
        <v>140.85000000000002</v>
      </c>
      <c r="AA370" s="51">
        <v>161.76000000000002</v>
      </c>
      <c r="AB370" s="51">
        <v>178.49</v>
      </c>
      <c r="AC370" s="51">
        <v>142.28</v>
      </c>
      <c r="AD370" s="51">
        <v>143.24</v>
      </c>
      <c r="AE370" s="51">
        <v>144.10000000000002</v>
      </c>
      <c r="AF370" s="51">
        <v>129.05000000000001</v>
      </c>
      <c r="AG370" s="51">
        <v>154.30000000000001</v>
      </c>
      <c r="AH370" s="51">
        <v>147.83000000000001</v>
      </c>
      <c r="AI370" s="51">
        <v>127.38</v>
      </c>
      <c r="AJ370" s="51">
        <v>159.67000000000002</v>
      </c>
      <c r="AK370" s="51">
        <v>115.22999999999999</v>
      </c>
      <c r="AL370" s="51">
        <v>113.17</v>
      </c>
      <c r="AM370" s="51">
        <v>133.05000000000001</v>
      </c>
      <c r="AN370" s="51">
        <v>129.77000000000001</v>
      </c>
      <c r="AO370" s="51">
        <v>135.77000000000001</v>
      </c>
      <c r="AP370" s="135">
        <v>162.82000000000002</v>
      </c>
      <c r="AQ370" s="51">
        <v>182.86</v>
      </c>
      <c r="AR370" s="51">
        <v>160.71</v>
      </c>
      <c r="AS370" s="51">
        <v>126.78</v>
      </c>
      <c r="AT370" s="51">
        <v>97.5</v>
      </c>
      <c r="AU370" s="51">
        <v>128.13</v>
      </c>
      <c r="AV370" s="51">
        <v>144.71</v>
      </c>
      <c r="AW370" s="51">
        <v>131.25</v>
      </c>
      <c r="AX370" s="51">
        <v>133.80000000000001</v>
      </c>
      <c r="AY370" s="51">
        <v>145.85000000000002</v>
      </c>
      <c r="AZ370" s="51">
        <v>160.96</v>
      </c>
      <c r="BA370" s="51">
        <v>138.66</v>
      </c>
      <c r="BB370" s="51">
        <v>136.64000000000001</v>
      </c>
      <c r="BC370" s="51">
        <v>127.96</v>
      </c>
      <c r="BD370" s="51">
        <v>120.08</v>
      </c>
      <c r="BE370" s="51">
        <v>129.15</v>
      </c>
      <c r="BF370" s="51">
        <v>108.92999999999999</v>
      </c>
      <c r="BG370" s="51">
        <v>118.99</v>
      </c>
      <c r="BH370" s="51">
        <v>124.55</v>
      </c>
      <c r="BI370" s="51">
        <v>121.11</v>
      </c>
      <c r="BJ370" s="51">
        <v>145.02000000000001</v>
      </c>
      <c r="BK370" s="51">
        <v>132.42000000000002</v>
      </c>
      <c r="BL370" s="51">
        <v>160.05000000000001</v>
      </c>
      <c r="BM370" s="51"/>
      <c r="BN370" s="9"/>
      <c r="BO370" s="62">
        <v>113.17</v>
      </c>
      <c r="BP370" s="62">
        <v>185.20000000000002</v>
      </c>
      <c r="BQ370" s="62">
        <f t="shared" si="15"/>
        <v>149.185</v>
      </c>
      <c r="BR370" s="64" t="str">
        <f t="shared" si="16"/>
        <v>YES</v>
      </c>
      <c r="BS370" s="9" t="e">
        <f t="shared" si="17"/>
        <v>#N/A</v>
      </c>
    </row>
    <row r="371" spans="1:71" x14ac:dyDescent="0.25">
      <c r="A371">
        <v>367</v>
      </c>
      <c r="B371" s="52" t="s">
        <v>1065</v>
      </c>
      <c r="C371" s="48" t="s">
        <v>1065</v>
      </c>
      <c r="D371" s="80">
        <v>187.09</v>
      </c>
      <c r="E371" s="98" t="s">
        <v>4988</v>
      </c>
      <c r="F371" s="84" t="s">
        <v>2</v>
      </c>
      <c r="G371" s="84">
        <v>106814475</v>
      </c>
      <c r="H371" s="87">
        <v>4089666</v>
      </c>
      <c r="I371" s="196">
        <v>6144320</v>
      </c>
      <c r="J371" s="87">
        <v>6144320</v>
      </c>
      <c r="K371" s="47" t="s">
        <v>1</v>
      </c>
      <c r="L371" s="47" t="s">
        <v>1064</v>
      </c>
      <c r="M371" s="38"/>
      <c r="N371" s="38"/>
      <c r="O371" s="50">
        <v>233.27</v>
      </c>
      <c r="P371" s="50">
        <v>288.01</v>
      </c>
      <c r="Q371" s="50">
        <v>224.47</v>
      </c>
      <c r="R371" s="50">
        <v>240.75</v>
      </c>
      <c r="S371" s="50">
        <v>253.44</v>
      </c>
      <c r="T371" s="50">
        <v>251.92</v>
      </c>
      <c r="U371" s="50">
        <v>259.69</v>
      </c>
      <c r="V371" s="51">
        <v>215.37</v>
      </c>
      <c r="W371" s="51">
        <v>223.3</v>
      </c>
      <c r="X371" s="51">
        <v>268.45</v>
      </c>
      <c r="Y371" s="51">
        <v>247.28</v>
      </c>
      <c r="Z371" s="51">
        <v>267.98</v>
      </c>
      <c r="AA371" s="51">
        <v>294.02</v>
      </c>
      <c r="AB371" s="51">
        <v>309.60000000000002</v>
      </c>
      <c r="AC371" s="51">
        <v>257.13</v>
      </c>
      <c r="AD371" s="51">
        <v>233.4</v>
      </c>
      <c r="AE371" s="51">
        <v>191.54000000000002</v>
      </c>
      <c r="AF371" s="51">
        <v>187.09</v>
      </c>
      <c r="AG371" s="51">
        <v>197.82</v>
      </c>
      <c r="AH371" s="51">
        <v>172.84</v>
      </c>
      <c r="AI371" s="51">
        <v>192.83</v>
      </c>
      <c r="AJ371" s="51">
        <v>235.22</v>
      </c>
      <c r="AK371" s="51">
        <v>224.48000000000002</v>
      </c>
      <c r="AL371" s="51">
        <v>214.84</v>
      </c>
      <c r="AM371" s="51">
        <v>213.18</v>
      </c>
      <c r="AN371" s="51">
        <v>203.89000000000001</v>
      </c>
      <c r="AO371" s="51">
        <v>221.07000000000002</v>
      </c>
      <c r="AP371" s="135">
        <v>306.23</v>
      </c>
      <c r="AQ371" s="51">
        <v>323.37</v>
      </c>
      <c r="AR371" s="51">
        <v>216.18</v>
      </c>
      <c r="AS371" s="51">
        <v>196.31</v>
      </c>
      <c r="AT371" s="51">
        <v>215.44</v>
      </c>
      <c r="AU371" s="51">
        <v>201.13</v>
      </c>
      <c r="AV371" s="51">
        <v>225.29000000000002</v>
      </c>
      <c r="AW371" s="51">
        <v>205.08</v>
      </c>
      <c r="AX371" s="51">
        <v>208.83</v>
      </c>
      <c r="AY371" s="51">
        <v>215.04000000000002</v>
      </c>
      <c r="AZ371" s="51">
        <v>235.23000000000002</v>
      </c>
      <c r="BA371" s="51">
        <v>218.57000000000002</v>
      </c>
      <c r="BB371" s="51">
        <v>213.9</v>
      </c>
      <c r="BC371" s="51">
        <v>203.01000000000002</v>
      </c>
      <c r="BD371" s="51">
        <v>194.78</v>
      </c>
      <c r="BE371" s="51">
        <v>209.58</v>
      </c>
      <c r="BF371" s="51">
        <v>186.55</v>
      </c>
      <c r="BG371" s="51">
        <v>208.8</v>
      </c>
      <c r="BH371" s="51">
        <v>216.36</v>
      </c>
      <c r="BI371" s="51">
        <v>203.75</v>
      </c>
      <c r="BJ371" s="51">
        <v>225.85000000000002</v>
      </c>
      <c r="BK371" s="51">
        <v>205.56</v>
      </c>
      <c r="BL371" s="51">
        <v>237.04000000000002</v>
      </c>
      <c r="BM371" s="51"/>
      <c r="BN371" s="9"/>
      <c r="BO371" s="62">
        <v>161.79000000000002</v>
      </c>
      <c r="BP371" s="62">
        <v>316.44</v>
      </c>
      <c r="BQ371" s="62">
        <f t="shared" si="15"/>
        <v>239.11500000000001</v>
      </c>
      <c r="BR371" s="64" t="str">
        <f t="shared" si="16"/>
        <v>YES</v>
      </c>
      <c r="BS371" s="9" t="e">
        <f t="shared" si="17"/>
        <v>#N/A</v>
      </c>
    </row>
    <row r="372" spans="1:71" x14ac:dyDescent="0.25">
      <c r="A372">
        <v>368</v>
      </c>
      <c r="B372" s="52" t="s">
        <v>1063</v>
      </c>
      <c r="C372" s="48" t="s">
        <v>1063</v>
      </c>
      <c r="D372" s="80">
        <v>1546.71</v>
      </c>
      <c r="E372" s="98" t="s">
        <v>2186</v>
      </c>
      <c r="F372" s="84" t="s">
        <v>6</v>
      </c>
      <c r="G372" s="84">
        <v>106814476</v>
      </c>
      <c r="H372" s="87" t="s">
        <v>2015</v>
      </c>
      <c r="I372" s="196" t="s">
        <v>2015</v>
      </c>
      <c r="J372" s="87" t="s">
        <v>5028</v>
      </c>
      <c r="K372" s="47" t="s">
        <v>5</v>
      </c>
      <c r="L372" s="47" t="s">
        <v>1062</v>
      </c>
      <c r="M372" s="38"/>
      <c r="N372" s="38"/>
      <c r="O372" s="50">
        <v>2184.11</v>
      </c>
      <c r="P372" s="50">
        <v>2354.83</v>
      </c>
      <c r="Q372" s="50">
        <v>2418.6</v>
      </c>
      <c r="R372" s="50">
        <v>2586.21</v>
      </c>
      <c r="S372" s="50">
        <v>2411.09</v>
      </c>
      <c r="T372" s="50">
        <v>469.29</v>
      </c>
      <c r="U372" s="50">
        <v>812.17</v>
      </c>
      <c r="V372" s="51">
        <v>1686.94</v>
      </c>
      <c r="W372" s="51">
        <v>1169.53</v>
      </c>
      <c r="X372" s="51">
        <v>1464.85</v>
      </c>
      <c r="Y372" s="51">
        <v>1665.64</v>
      </c>
      <c r="Z372" s="51">
        <v>1936.81</v>
      </c>
      <c r="AA372" s="51">
        <v>2954.08</v>
      </c>
      <c r="AB372" s="51">
        <v>3760.46</v>
      </c>
      <c r="AC372" s="51">
        <v>2692.99</v>
      </c>
      <c r="AD372" s="51">
        <v>2656.1</v>
      </c>
      <c r="AE372" s="51">
        <v>2700.56</v>
      </c>
      <c r="AF372" s="51">
        <v>1546.71</v>
      </c>
      <c r="AG372" s="51">
        <v>1578</v>
      </c>
      <c r="AH372" s="51">
        <v>1131.1300000000001</v>
      </c>
      <c r="AI372" s="51">
        <v>1277.33</v>
      </c>
      <c r="AJ372" s="51">
        <v>1857.04</v>
      </c>
      <c r="AK372" s="51">
        <v>1684.55</v>
      </c>
      <c r="AL372" s="51">
        <v>1749.41</v>
      </c>
      <c r="AM372" s="51">
        <v>2142.63</v>
      </c>
      <c r="AN372" s="51">
        <v>2861.37</v>
      </c>
      <c r="AO372" s="51">
        <v>2715.7</v>
      </c>
      <c r="AP372" s="135">
        <v>2839.3</v>
      </c>
      <c r="AQ372" s="51">
        <v>2070.91</v>
      </c>
      <c r="AR372" s="51">
        <v>2268.31</v>
      </c>
      <c r="AS372" s="51">
        <v>2059.98</v>
      </c>
      <c r="AT372" s="51">
        <v>1180.77</v>
      </c>
      <c r="AU372" s="51">
        <v>1536.98</v>
      </c>
      <c r="AV372" s="51">
        <v>1928.04</v>
      </c>
      <c r="AW372" s="51">
        <v>1822.19</v>
      </c>
      <c r="AX372" s="51">
        <v>436.09</v>
      </c>
      <c r="AY372" s="51">
        <v>779.07</v>
      </c>
      <c r="AZ372" s="51">
        <v>1045.8599999999999</v>
      </c>
      <c r="BA372" s="51">
        <v>1909.59</v>
      </c>
      <c r="BB372" s="51">
        <v>1772.24</v>
      </c>
      <c r="BC372" s="51">
        <v>1332.27</v>
      </c>
      <c r="BD372" s="51">
        <v>897.96</v>
      </c>
      <c r="BE372" s="51">
        <v>584.85</v>
      </c>
      <c r="BF372" s="51">
        <v>651.03</v>
      </c>
      <c r="BG372" s="51">
        <v>691.58</v>
      </c>
      <c r="BH372" s="51">
        <v>685.96</v>
      </c>
      <c r="BI372" s="51">
        <v>1115.71</v>
      </c>
      <c r="BJ372" s="51">
        <v>1883.34</v>
      </c>
      <c r="BK372" s="51">
        <v>2105.29</v>
      </c>
      <c r="BL372" s="51">
        <v>1845.18</v>
      </c>
      <c r="BM372" s="51"/>
      <c r="BN372" s="9"/>
      <c r="BO372" s="62">
        <v>469.29</v>
      </c>
      <c r="BP372" s="62">
        <v>2954.08</v>
      </c>
      <c r="BQ372" s="62">
        <f t="shared" si="15"/>
        <v>1711.6849999999999</v>
      </c>
      <c r="BR372" s="64" t="str">
        <f t="shared" si="16"/>
        <v>YES</v>
      </c>
      <c r="BS372" s="9" t="e">
        <f t="shared" si="17"/>
        <v>#N/A</v>
      </c>
    </row>
    <row r="373" spans="1:71" x14ac:dyDescent="0.25">
      <c r="A373">
        <v>369</v>
      </c>
      <c r="B373" s="52" t="s">
        <v>1061</v>
      </c>
      <c r="C373" s="48" t="s">
        <v>1061</v>
      </c>
      <c r="D373" s="80">
        <v>41</v>
      </c>
      <c r="E373" s="98" t="s">
        <v>4988</v>
      </c>
      <c r="F373" s="84" t="s">
        <v>6</v>
      </c>
      <c r="G373" s="84">
        <v>106814476</v>
      </c>
      <c r="H373" s="87" t="s">
        <v>2016</v>
      </c>
      <c r="I373" s="196" t="s">
        <v>2016</v>
      </c>
      <c r="J373" s="87">
        <v>3124277</v>
      </c>
      <c r="K373" s="47" t="s">
        <v>5</v>
      </c>
      <c r="L373" s="47" t="s">
        <v>1060</v>
      </c>
      <c r="M373" s="38"/>
      <c r="N373" s="38"/>
      <c r="O373" s="50">
        <v>3544.26</v>
      </c>
      <c r="P373" s="50">
        <v>4058.48</v>
      </c>
      <c r="Q373" s="50">
        <v>2721.04</v>
      </c>
      <c r="R373" s="50">
        <v>2867.92</v>
      </c>
      <c r="S373" s="50">
        <v>3259</v>
      </c>
      <c r="T373" s="50">
        <v>2476.2600000000002</v>
      </c>
      <c r="U373" s="50">
        <v>2411.88</v>
      </c>
      <c r="V373" s="51">
        <v>2409.5100000000002</v>
      </c>
      <c r="W373" s="51">
        <v>2229.66</v>
      </c>
      <c r="X373" s="51">
        <v>2576.0300000000002</v>
      </c>
      <c r="Y373" s="51">
        <v>1941.72</v>
      </c>
      <c r="Z373" s="51">
        <v>2008.07</v>
      </c>
      <c r="AA373" s="51">
        <v>747.56</v>
      </c>
      <c r="AB373" s="51">
        <v>42.73</v>
      </c>
      <c r="AC373" s="51">
        <v>40</v>
      </c>
      <c r="AD373" s="51">
        <v>40</v>
      </c>
      <c r="AE373" s="51">
        <v>40</v>
      </c>
      <c r="AF373" s="51">
        <v>41</v>
      </c>
      <c r="AG373" s="51">
        <v>40</v>
      </c>
      <c r="AH373" s="51">
        <v>40</v>
      </c>
      <c r="AI373" s="51">
        <v>40</v>
      </c>
      <c r="AJ373" s="51">
        <v>40</v>
      </c>
      <c r="AK373" s="51">
        <v>40</v>
      </c>
      <c r="AL373" s="51">
        <v>40</v>
      </c>
      <c r="AM373" s="51">
        <v>40</v>
      </c>
      <c r="AN373" s="51">
        <v>40</v>
      </c>
      <c r="AO373" s="51">
        <v>40</v>
      </c>
      <c r="AP373" s="135">
        <v>159.30000000000001</v>
      </c>
      <c r="AQ373" s="51">
        <v>3300.23</v>
      </c>
      <c r="AR373" s="51">
        <v>3576.79</v>
      </c>
      <c r="AS373" s="51">
        <v>3296.69</v>
      </c>
      <c r="AT373" s="51">
        <v>2151.23</v>
      </c>
      <c r="AU373" s="51">
        <v>2238.7199999999998</v>
      </c>
      <c r="AV373" s="51">
        <v>2746.12</v>
      </c>
      <c r="AW373" s="51">
        <v>1987.02</v>
      </c>
      <c r="AX373" s="51">
        <v>1640.65</v>
      </c>
      <c r="AY373" s="51">
        <v>3510.31</v>
      </c>
      <c r="AZ373" s="51">
        <v>3809.81</v>
      </c>
      <c r="BA373" s="51">
        <v>3365.05</v>
      </c>
      <c r="BB373" s="51">
        <v>2578.4</v>
      </c>
      <c r="BC373" s="51">
        <v>2297.04</v>
      </c>
      <c r="BD373" s="51">
        <v>1948.79</v>
      </c>
      <c r="BE373" s="51">
        <v>1188.44</v>
      </c>
      <c r="BF373" s="51">
        <v>1468.47</v>
      </c>
      <c r="BG373" s="51">
        <v>1186.82</v>
      </c>
      <c r="BH373" s="51">
        <v>1141.31</v>
      </c>
      <c r="BI373" s="51">
        <v>2205.9699999999998</v>
      </c>
      <c r="BJ373" s="51">
        <v>3152.13</v>
      </c>
      <c r="BK373" s="51">
        <v>1980.9</v>
      </c>
      <c r="BL373" s="51">
        <v>1027.05</v>
      </c>
      <c r="BM373" s="51"/>
      <c r="BN373" s="9"/>
      <c r="BO373" s="62">
        <v>40</v>
      </c>
      <c r="BP373" s="62">
        <v>4058.48</v>
      </c>
      <c r="BQ373" s="62">
        <f t="shared" si="15"/>
        <v>2049.2399999999998</v>
      </c>
      <c r="BR373" s="64" t="str">
        <f t="shared" si="16"/>
        <v>YES</v>
      </c>
      <c r="BS373" s="9" t="e">
        <f t="shared" si="17"/>
        <v>#N/A</v>
      </c>
    </row>
    <row r="374" spans="1:71" x14ac:dyDescent="0.25">
      <c r="A374">
        <v>370</v>
      </c>
      <c r="B374" s="52" t="s">
        <v>1059</v>
      </c>
      <c r="C374" s="48" t="s">
        <v>1059</v>
      </c>
      <c r="D374" s="80">
        <v>889.89</v>
      </c>
      <c r="E374" s="98" t="s">
        <v>4988</v>
      </c>
      <c r="F374" s="84" t="s">
        <v>6</v>
      </c>
      <c r="G374" s="84">
        <v>106814476</v>
      </c>
      <c r="H374" s="87">
        <v>3054642</v>
      </c>
      <c r="I374" s="196">
        <v>3054642</v>
      </c>
      <c r="J374" s="87">
        <v>3054642</v>
      </c>
      <c r="K374" s="47" t="s">
        <v>5</v>
      </c>
      <c r="L374" s="47" t="s">
        <v>1058</v>
      </c>
      <c r="M374" s="38"/>
      <c r="N374" s="38"/>
      <c r="O374" s="50">
        <v>973.89</v>
      </c>
      <c r="P374" s="50">
        <v>1195.82</v>
      </c>
      <c r="Q374" s="50">
        <v>907</v>
      </c>
      <c r="R374" s="50">
        <v>1058.95</v>
      </c>
      <c r="S374" s="50">
        <v>1167.79</v>
      </c>
      <c r="T374" s="50">
        <v>809.28</v>
      </c>
      <c r="U374" s="50">
        <v>845.16</v>
      </c>
      <c r="V374" s="51">
        <v>938.67</v>
      </c>
      <c r="W374" s="51">
        <v>744.48</v>
      </c>
      <c r="X374" s="51">
        <v>827.76</v>
      </c>
      <c r="Y374" s="51">
        <v>680.28</v>
      </c>
      <c r="Z374" s="51">
        <v>622.20000000000005</v>
      </c>
      <c r="AA374" s="51">
        <v>805.21</v>
      </c>
      <c r="AB374" s="51">
        <v>826.26</v>
      </c>
      <c r="AC374" s="51">
        <v>752.93</v>
      </c>
      <c r="AD374" s="51">
        <v>854.85</v>
      </c>
      <c r="AE374" s="51">
        <v>1063.01</v>
      </c>
      <c r="AF374" s="51">
        <v>889.89</v>
      </c>
      <c r="AG374" s="51">
        <v>1002.65</v>
      </c>
      <c r="AH374" s="51">
        <v>821.07</v>
      </c>
      <c r="AI374" s="51">
        <v>632.62</v>
      </c>
      <c r="AJ374" s="51">
        <v>921.1</v>
      </c>
      <c r="AK374" s="51">
        <v>1099.5</v>
      </c>
      <c r="AL374" s="51">
        <v>1663.69</v>
      </c>
      <c r="AM374" s="51">
        <v>3012.03</v>
      </c>
      <c r="AN374" s="51">
        <v>2153.23</v>
      </c>
      <c r="AO374" s="51">
        <v>1976.72</v>
      </c>
      <c r="AP374" s="135">
        <v>2185.4299999999998</v>
      </c>
      <c r="AQ374" s="51">
        <v>2648.04</v>
      </c>
      <c r="AR374" s="51">
        <v>2515.4699999999998</v>
      </c>
      <c r="AS374" s="51">
        <v>1767.09</v>
      </c>
      <c r="AT374" s="51">
        <v>900.38</v>
      </c>
      <c r="AU374" s="51">
        <v>1109.8499999999999</v>
      </c>
      <c r="AV374" s="51">
        <v>1939.4</v>
      </c>
      <c r="AW374" s="51">
        <v>1807.81</v>
      </c>
      <c r="AX374" s="51">
        <v>1977.3</v>
      </c>
      <c r="AY374" s="51">
        <v>2663.93</v>
      </c>
      <c r="AZ374" s="51">
        <v>2393.09</v>
      </c>
      <c r="BA374" s="51">
        <v>1824.49</v>
      </c>
      <c r="BB374" s="51">
        <v>1708.82</v>
      </c>
      <c r="BC374" s="51">
        <v>1554.54</v>
      </c>
      <c r="BD374" s="51">
        <v>1640.47</v>
      </c>
      <c r="BE374" s="51">
        <v>1505</v>
      </c>
      <c r="BF374" s="51">
        <v>618.89</v>
      </c>
      <c r="BG374" s="51">
        <v>581.92999999999995</v>
      </c>
      <c r="BH374" s="51">
        <v>190.9</v>
      </c>
      <c r="BI374" s="51">
        <v>40</v>
      </c>
      <c r="BJ374" s="51">
        <v>1463.52</v>
      </c>
      <c r="BK374" s="51">
        <v>3507.76</v>
      </c>
      <c r="BL374" s="51">
        <v>2338.0500000000002</v>
      </c>
      <c r="BM374" s="51"/>
      <c r="BN374" s="9"/>
      <c r="BO374" s="62">
        <v>622.20000000000005</v>
      </c>
      <c r="BP374" s="62">
        <v>3012.03</v>
      </c>
      <c r="BQ374" s="62">
        <f t="shared" si="15"/>
        <v>1817.1150000000002</v>
      </c>
      <c r="BR374" s="64" t="str">
        <f t="shared" si="16"/>
        <v>NO</v>
      </c>
      <c r="BS374" s="9" t="e">
        <f t="shared" si="17"/>
        <v>#N/A</v>
      </c>
    </row>
    <row r="375" spans="1:71" x14ac:dyDescent="0.25">
      <c r="A375">
        <v>371</v>
      </c>
      <c r="B375" s="52" t="s">
        <v>1057</v>
      </c>
      <c r="C375" s="48" t="s">
        <v>1057</v>
      </c>
      <c r="D375" s="80">
        <v>10.55</v>
      </c>
      <c r="E375" s="98" t="s">
        <v>4988</v>
      </c>
      <c r="F375" s="84" t="s">
        <v>6</v>
      </c>
      <c r="G375" s="84">
        <v>106814476</v>
      </c>
      <c r="H375" s="87" t="s">
        <v>2017</v>
      </c>
      <c r="I375" s="196" t="s">
        <v>2017</v>
      </c>
      <c r="J375" s="87" t="s">
        <v>2017</v>
      </c>
      <c r="K375" s="47" t="s">
        <v>5</v>
      </c>
      <c r="L375" s="47" t="s">
        <v>1056</v>
      </c>
      <c r="M375" s="38"/>
      <c r="N375" s="38"/>
      <c r="O375" s="50">
        <v>998.89</v>
      </c>
      <c r="P375" s="50">
        <v>1128.8399999999999</v>
      </c>
      <c r="Q375" s="50">
        <v>493.67</v>
      </c>
      <c r="R375" s="50">
        <v>528.82000000000005</v>
      </c>
      <c r="S375" s="50">
        <v>43.54</v>
      </c>
      <c r="T375" s="50">
        <v>41.52</v>
      </c>
      <c r="U375" s="50">
        <v>40</v>
      </c>
      <c r="V375" s="51">
        <v>40</v>
      </c>
      <c r="W375" s="51">
        <v>40</v>
      </c>
      <c r="X375" s="51">
        <v>40</v>
      </c>
      <c r="Y375" s="51">
        <v>40</v>
      </c>
      <c r="Z375" s="51">
        <v>40</v>
      </c>
      <c r="AA375" s="51">
        <v>40</v>
      </c>
      <c r="AB375" s="51">
        <v>40</v>
      </c>
      <c r="AC375" s="51">
        <v>40</v>
      </c>
      <c r="AD375" s="51">
        <v>40</v>
      </c>
      <c r="AE375" s="51">
        <v>9.5500000000000007</v>
      </c>
      <c r="AF375" s="51">
        <v>10.55</v>
      </c>
      <c r="AG375" s="51">
        <v>9.5500000000000007</v>
      </c>
      <c r="AH375" s="51">
        <v>10.77</v>
      </c>
      <c r="AI375" s="51">
        <v>9.5500000000000007</v>
      </c>
      <c r="AJ375" s="51">
        <v>9.5500000000000007</v>
      </c>
      <c r="AK375" s="51">
        <v>9.5500000000000007</v>
      </c>
      <c r="AL375" s="51">
        <v>9.5500000000000007</v>
      </c>
      <c r="AM375" s="51">
        <v>9.5500000000000007</v>
      </c>
      <c r="AN375" s="51">
        <v>221.5</v>
      </c>
      <c r="AO375" s="51">
        <v>443.21</v>
      </c>
      <c r="AP375" s="135">
        <v>354.04</v>
      </c>
      <c r="AQ375" s="51">
        <v>267.7</v>
      </c>
      <c r="AR375" s="51">
        <v>269.44</v>
      </c>
      <c r="AS375" s="51">
        <v>183.81</v>
      </c>
      <c r="AT375" s="51">
        <v>9.5500000000000007</v>
      </c>
      <c r="AU375" s="51">
        <v>9.5500000000000007</v>
      </c>
      <c r="AV375" s="51">
        <v>9.5500000000000007</v>
      </c>
      <c r="AW375" s="51">
        <v>9.5500000000000007</v>
      </c>
      <c r="AX375" s="51">
        <v>9.5500000000000007</v>
      </c>
      <c r="AY375" s="51">
        <v>9.5500000000000007</v>
      </c>
      <c r="AZ375" s="51">
        <v>158.16999999999999</v>
      </c>
      <c r="BA375" s="51">
        <v>9.5500000000000007</v>
      </c>
      <c r="BB375" s="51">
        <v>134.01</v>
      </c>
      <c r="BC375" s="51">
        <v>9.5500000000000007</v>
      </c>
      <c r="BD375" s="51">
        <v>10.55</v>
      </c>
      <c r="BE375" s="51">
        <v>9.5500000000000007</v>
      </c>
      <c r="BF375" s="51">
        <v>9.5500000000000007</v>
      </c>
      <c r="BG375" s="51">
        <v>10.09</v>
      </c>
      <c r="BH375" s="51">
        <v>9.5500000000000007</v>
      </c>
      <c r="BI375" s="51">
        <v>9.5500000000000007</v>
      </c>
      <c r="BJ375" s="51">
        <v>129.72999999999999</v>
      </c>
      <c r="BK375" s="51">
        <v>310.39999999999998</v>
      </c>
      <c r="BL375" s="51">
        <v>28.05</v>
      </c>
      <c r="BM375" s="51"/>
      <c r="BN375" s="9"/>
      <c r="BO375" s="62">
        <v>9.5500000000000007</v>
      </c>
      <c r="BP375" s="62">
        <v>1128.8399999999999</v>
      </c>
      <c r="BQ375" s="62">
        <f t="shared" si="15"/>
        <v>569.19499999999994</v>
      </c>
      <c r="BR375" s="64" t="str">
        <f t="shared" si="16"/>
        <v>YES</v>
      </c>
      <c r="BS375" s="9" t="e">
        <f t="shared" si="17"/>
        <v>#N/A</v>
      </c>
    </row>
    <row r="376" spans="1:71" x14ac:dyDescent="0.25">
      <c r="A376">
        <v>372</v>
      </c>
      <c r="B376" s="52" t="s">
        <v>1055</v>
      </c>
      <c r="C376" s="48" t="s">
        <v>1055</v>
      </c>
      <c r="D376" s="80">
        <v>605.29999999999995</v>
      </c>
      <c r="E376" s="98" t="s">
        <v>4988</v>
      </c>
      <c r="F376" s="84" t="s">
        <v>47</v>
      </c>
      <c r="G376" s="84">
        <v>106813887</v>
      </c>
      <c r="H376" s="87">
        <v>4409393</v>
      </c>
      <c r="I376" s="196">
        <v>6207278</v>
      </c>
      <c r="J376" s="87">
        <v>6207278</v>
      </c>
      <c r="K376" s="47" t="s">
        <v>43</v>
      </c>
      <c r="L376" s="47" t="s">
        <v>1054</v>
      </c>
      <c r="M376" s="38"/>
      <c r="N376" s="38"/>
      <c r="O376" s="50">
        <v>496.75</v>
      </c>
      <c r="P376" s="50">
        <v>500.77</v>
      </c>
      <c r="Q376" s="50">
        <v>460.75</v>
      </c>
      <c r="R376" s="50">
        <v>560.75</v>
      </c>
      <c r="S376" s="50">
        <v>552.75</v>
      </c>
      <c r="T376" s="50">
        <v>728.75</v>
      </c>
      <c r="U376" s="50">
        <v>647.99</v>
      </c>
      <c r="V376" s="51">
        <v>665.41</v>
      </c>
      <c r="W376" s="51">
        <v>615.97</v>
      </c>
      <c r="X376" s="51">
        <v>685.35</v>
      </c>
      <c r="Y376" s="51">
        <v>580.99</v>
      </c>
      <c r="Z376" s="51">
        <v>727.99</v>
      </c>
      <c r="AA376" s="51">
        <v>515.99</v>
      </c>
      <c r="AB376" s="51">
        <v>735.99</v>
      </c>
      <c r="AC376" s="51">
        <v>515.99</v>
      </c>
      <c r="AD376" s="51">
        <v>723.99</v>
      </c>
      <c r="AE376" s="51">
        <v>723.99</v>
      </c>
      <c r="AF376" s="51">
        <v>605.29999999999995</v>
      </c>
      <c r="AG376" s="51">
        <v>686.02</v>
      </c>
      <c r="AH376" s="51">
        <v>727.99</v>
      </c>
      <c r="AI376" s="51">
        <v>510.90000000000003</v>
      </c>
      <c r="AJ376" s="51">
        <v>979.5</v>
      </c>
      <c r="AK376" s="51">
        <v>739.99</v>
      </c>
      <c r="AL376" s="51">
        <v>591.99</v>
      </c>
      <c r="AM376" s="51">
        <v>591.99</v>
      </c>
      <c r="AN376" s="51">
        <v>591.99</v>
      </c>
      <c r="AO376" s="51">
        <v>591.99</v>
      </c>
      <c r="AP376" s="135">
        <v>591.99</v>
      </c>
      <c r="AQ376" s="51">
        <v>719.99</v>
      </c>
      <c r="AR376" s="51">
        <v>768.8</v>
      </c>
      <c r="AS376" s="51">
        <v>873.69</v>
      </c>
      <c r="AT376" s="51">
        <v>747.99</v>
      </c>
      <c r="AU376" s="51">
        <v>747.99</v>
      </c>
      <c r="AV376" s="51">
        <v>872.58</v>
      </c>
      <c r="AW376" s="51">
        <v>837.12</v>
      </c>
      <c r="AX376" s="51">
        <v>739.99</v>
      </c>
      <c r="AY376" s="51">
        <v>747.99</v>
      </c>
      <c r="AZ376" s="51">
        <v>607.99</v>
      </c>
      <c r="BA376" s="51">
        <v>613.5</v>
      </c>
      <c r="BB376" s="51">
        <v>681.9</v>
      </c>
      <c r="BC376" s="51">
        <v>1350.31</v>
      </c>
      <c r="BD376" s="51">
        <v>759.99</v>
      </c>
      <c r="BE376" s="51">
        <v>814.94</v>
      </c>
      <c r="BF376" s="51">
        <v>759.99</v>
      </c>
      <c r="BG376" s="51">
        <v>906.24</v>
      </c>
      <c r="BH376" s="51">
        <v>805.4</v>
      </c>
      <c r="BI376" s="51">
        <v>739.99</v>
      </c>
      <c r="BJ376" s="51">
        <v>608.89</v>
      </c>
      <c r="BK376" s="51">
        <v>731.99</v>
      </c>
      <c r="BL376" s="51">
        <v>751.99</v>
      </c>
      <c r="BM376" s="51"/>
      <c r="BN376" s="9"/>
      <c r="BO376" s="62">
        <v>463.99</v>
      </c>
      <c r="BP376" s="62">
        <v>789.03</v>
      </c>
      <c r="BQ376" s="62">
        <f t="shared" si="15"/>
        <v>626.51</v>
      </c>
      <c r="BR376" s="64" t="str">
        <f t="shared" si="16"/>
        <v>YES</v>
      </c>
      <c r="BS376" s="9" t="e">
        <f t="shared" si="17"/>
        <v>#N/A</v>
      </c>
    </row>
    <row r="377" spans="1:71" x14ac:dyDescent="0.25">
      <c r="A377">
        <v>373</v>
      </c>
      <c r="B377" s="52" t="s">
        <v>1053</v>
      </c>
      <c r="C377" s="48" t="s">
        <v>1053</v>
      </c>
      <c r="D377" s="80">
        <v>11.99</v>
      </c>
      <c r="E377" s="98" t="s">
        <v>4988</v>
      </c>
      <c r="F377" s="84" t="s">
        <v>44</v>
      </c>
      <c r="G377" s="84">
        <v>106813888</v>
      </c>
      <c r="H377" s="87">
        <v>4441676</v>
      </c>
      <c r="I377" s="196">
        <v>6099250</v>
      </c>
      <c r="J377" s="87">
        <v>6099250</v>
      </c>
      <c r="K377" s="47" t="s">
        <v>43</v>
      </c>
      <c r="L377" s="47" t="s">
        <v>1052</v>
      </c>
      <c r="M377" s="38"/>
      <c r="N377" s="38"/>
      <c r="O377" s="50">
        <v>8.75</v>
      </c>
      <c r="P377" s="50">
        <v>8.75</v>
      </c>
      <c r="Q377" s="50">
        <v>8.75</v>
      </c>
      <c r="R377" s="50">
        <v>8.75</v>
      </c>
      <c r="S377" s="50">
        <v>8.75</v>
      </c>
      <c r="T377" s="50">
        <v>8.75</v>
      </c>
      <c r="U377" s="50">
        <v>11.99</v>
      </c>
      <c r="V377" s="51">
        <v>11.99</v>
      </c>
      <c r="W377" s="51">
        <v>11.99</v>
      </c>
      <c r="X377" s="51">
        <v>11.99</v>
      </c>
      <c r="Y377" s="51">
        <v>11.99</v>
      </c>
      <c r="Z377" s="51">
        <v>11.99</v>
      </c>
      <c r="AA377" s="51">
        <v>11.99</v>
      </c>
      <c r="AB377" s="51">
        <v>11.99</v>
      </c>
      <c r="AC377" s="51">
        <v>11.99</v>
      </c>
      <c r="AD377" s="51">
        <v>11.99</v>
      </c>
      <c r="AE377" s="51">
        <v>11.99</v>
      </c>
      <c r="AF377" s="51">
        <v>11.99</v>
      </c>
      <c r="AG377" s="51">
        <v>11.99</v>
      </c>
      <c r="AH377" s="51">
        <v>11.99</v>
      </c>
      <c r="AI377" s="51">
        <v>11.99</v>
      </c>
      <c r="AJ377" s="51">
        <v>11.99</v>
      </c>
      <c r="AK377" s="51">
        <v>11.99</v>
      </c>
      <c r="AL377" s="51">
        <v>11.99</v>
      </c>
      <c r="AM377" s="51">
        <v>11.99</v>
      </c>
      <c r="AN377" s="51">
        <v>11.99</v>
      </c>
      <c r="AO377" s="51">
        <v>11.99</v>
      </c>
      <c r="AP377" s="135">
        <v>11.99</v>
      </c>
      <c r="AQ377" s="51">
        <v>11.99</v>
      </c>
      <c r="AR377" s="51">
        <v>11.99</v>
      </c>
      <c r="AS377" s="51">
        <v>11.99</v>
      </c>
      <c r="AT377" s="51">
        <v>11.99</v>
      </c>
      <c r="AU377" s="51">
        <v>11.99</v>
      </c>
      <c r="AV377" s="51">
        <v>11.99</v>
      </c>
      <c r="AW377" s="51">
        <v>11.99</v>
      </c>
      <c r="AX377" s="51">
        <v>11.99</v>
      </c>
      <c r="AY377" s="51">
        <v>11.99</v>
      </c>
      <c r="AZ377" s="51">
        <v>11.99</v>
      </c>
      <c r="BA377" s="51">
        <v>11.99</v>
      </c>
      <c r="BB377" s="51">
        <v>11.99</v>
      </c>
      <c r="BC377" s="51">
        <v>11.99</v>
      </c>
      <c r="BD377" s="51">
        <v>11.99</v>
      </c>
      <c r="BE377" s="51">
        <v>11.99</v>
      </c>
      <c r="BF377" s="51">
        <v>11.99</v>
      </c>
      <c r="BG377" s="51">
        <v>11.99</v>
      </c>
      <c r="BH377" s="51">
        <v>11.99</v>
      </c>
      <c r="BI377" s="51">
        <v>11.99</v>
      </c>
      <c r="BJ377" s="51">
        <v>11.99</v>
      </c>
      <c r="BK377" s="51">
        <v>11.99</v>
      </c>
      <c r="BL377" s="51">
        <v>11.99</v>
      </c>
      <c r="BM377" s="51"/>
      <c r="BN377" s="9"/>
      <c r="BO377" s="62">
        <v>11.99</v>
      </c>
      <c r="BP377" s="62">
        <v>12.31</v>
      </c>
      <c r="BQ377" s="62">
        <f t="shared" si="15"/>
        <v>12.15</v>
      </c>
      <c r="BR377" s="64" t="str">
        <f t="shared" si="16"/>
        <v>YES</v>
      </c>
      <c r="BS377" s="9" t="e">
        <f t="shared" si="17"/>
        <v>#N/A</v>
      </c>
    </row>
    <row r="378" spans="1:71" x14ac:dyDescent="0.25">
      <c r="A378">
        <v>374</v>
      </c>
      <c r="B378" s="52" t="s">
        <v>1051</v>
      </c>
      <c r="C378" s="48" t="s">
        <v>1051</v>
      </c>
      <c r="D378" s="80">
        <v>746.79</v>
      </c>
      <c r="E378" s="98" t="s">
        <v>4988</v>
      </c>
      <c r="F378" s="84" t="s">
        <v>44</v>
      </c>
      <c r="G378" s="84">
        <v>106813888</v>
      </c>
      <c r="H378" s="87">
        <v>4326499</v>
      </c>
      <c r="I378" s="196">
        <v>6207404</v>
      </c>
      <c r="J378" s="87">
        <v>6207404</v>
      </c>
      <c r="K378" s="47" t="s">
        <v>43</v>
      </c>
      <c r="L378" s="47" t="s">
        <v>1050</v>
      </c>
      <c r="M378" s="38"/>
      <c r="N378" s="38"/>
      <c r="O378" s="50">
        <v>539.34</v>
      </c>
      <c r="P378" s="50">
        <v>1181.29</v>
      </c>
      <c r="Q378" s="50">
        <v>899.31</v>
      </c>
      <c r="R378" s="50">
        <v>885.03</v>
      </c>
      <c r="S378" s="50">
        <v>688.11</v>
      </c>
      <c r="T378" s="50">
        <v>746.57</v>
      </c>
      <c r="U378" s="50">
        <v>972.33</v>
      </c>
      <c r="V378" s="51">
        <v>1085.29</v>
      </c>
      <c r="W378" s="51">
        <v>1065.0999999999999</v>
      </c>
      <c r="X378" s="51">
        <v>990.9</v>
      </c>
      <c r="Y378" s="51">
        <v>751.54</v>
      </c>
      <c r="Z378" s="51">
        <v>582.39</v>
      </c>
      <c r="AA378" s="51">
        <v>556.59</v>
      </c>
      <c r="AB378" s="51">
        <v>1109.5</v>
      </c>
      <c r="AC378" s="51">
        <v>876.9</v>
      </c>
      <c r="AD378" s="51">
        <v>653.08000000000004</v>
      </c>
      <c r="AE378" s="51">
        <v>628.91999999999996</v>
      </c>
      <c r="AF378" s="51">
        <v>746.79</v>
      </c>
      <c r="AG378" s="51">
        <v>1084.8800000000001</v>
      </c>
      <c r="AH378" s="51">
        <v>1001.7</v>
      </c>
      <c r="AI378" s="51">
        <v>679.6</v>
      </c>
      <c r="AJ378" s="51">
        <v>765.68000000000006</v>
      </c>
      <c r="AK378" s="51">
        <v>673.11</v>
      </c>
      <c r="AL378" s="51">
        <v>535.87</v>
      </c>
      <c r="AM378" s="51">
        <v>464.32</v>
      </c>
      <c r="AN378" s="51">
        <v>422.82</v>
      </c>
      <c r="AO378" s="51">
        <v>412.97</v>
      </c>
      <c r="AP378" s="135">
        <v>464.8</v>
      </c>
      <c r="AQ378" s="51">
        <v>533.36</v>
      </c>
      <c r="AR378" s="51">
        <v>266.44</v>
      </c>
      <c r="AS378" s="51">
        <v>269.21000000000004</v>
      </c>
      <c r="AT378" s="51">
        <v>308.95</v>
      </c>
      <c r="AU378" s="51">
        <v>324.93</v>
      </c>
      <c r="AV378" s="51">
        <v>67</v>
      </c>
      <c r="AW378" s="51">
        <v>15.99</v>
      </c>
      <c r="AX378" s="51">
        <v>15.99</v>
      </c>
      <c r="AY378" s="51">
        <v>15.99</v>
      </c>
      <c r="AZ378" s="51">
        <v>15.99</v>
      </c>
      <c r="BA378" s="51">
        <v>16.189999999999998</v>
      </c>
      <c r="BB378" s="51">
        <v>41.5</v>
      </c>
      <c r="BC378" s="51">
        <v>89.32</v>
      </c>
      <c r="BD378" s="51">
        <v>199.13</v>
      </c>
      <c r="BE378" s="51">
        <v>273.11</v>
      </c>
      <c r="BF378" s="51">
        <v>127.71</v>
      </c>
      <c r="BG378" s="51">
        <v>129.15</v>
      </c>
      <c r="BH378" s="51">
        <v>124.21</v>
      </c>
      <c r="BI378" s="51">
        <v>98.089999999999989</v>
      </c>
      <c r="BJ378" s="51">
        <v>39.5</v>
      </c>
      <c r="BK378" s="51">
        <v>15.99</v>
      </c>
      <c r="BL378" s="51">
        <v>27.21</v>
      </c>
      <c r="BM378" s="51"/>
      <c r="BN378" s="9"/>
      <c r="BO378" s="62">
        <v>15.99</v>
      </c>
      <c r="BP378" s="62">
        <v>1200.2</v>
      </c>
      <c r="BQ378" s="62">
        <f t="shared" si="15"/>
        <v>608.09500000000003</v>
      </c>
      <c r="BR378" s="64" t="str">
        <f t="shared" si="16"/>
        <v>YES</v>
      </c>
      <c r="BS378" s="9" t="e">
        <f t="shared" si="17"/>
        <v>#N/A</v>
      </c>
    </row>
    <row r="379" spans="1:71" x14ac:dyDescent="0.25">
      <c r="A379">
        <v>375</v>
      </c>
      <c r="B379" s="52" t="s">
        <v>1049</v>
      </c>
      <c r="C379" s="48" t="s">
        <v>1049</v>
      </c>
      <c r="D379" s="80">
        <v>3536.91</v>
      </c>
      <c r="E379" s="98" t="s">
        <v>4988</v>
      </c>
      <c r="F379" s="84" t="s">
        <v>44</v>
      </c>
      <c r="G379" s="84">
        <v>106813888</v>
      </c>
      <c r="H379" s="87">
        <v>4273467</v>
      </c>
      <c r="I379" s="196">
        <v>6207311</v>
      </c>
      <c r="J379" s="87">
        <v>6207311</v>
      </c>
      <c r="K379" s="47" t="s">
        <v>43</v>
      </c>
      <c r="L379" s="47" t="s">
        <v>1048</v>
      </c>
      <c r="M379" s="38"/>
      <c r="N379" s="38"/>
      <c r="O379" s="50">
        <v>3140.88</v>
      </c>
      <c r="P379" s="50">
        <v>3574.53</v>
      </c>
      <c r="Q379" s="50">
        <v>3305.06</v>
      </c>
      <c r="R379" s="50">
        <v>2838.45</v>
      </c>
      <c r="S379" s="50">
        <v>3274.49</v>
      </c>
      <c r="T379" s="50">
        <v>3228.14</v>
      </c>
      <c r="U379" s="50">
        <v>3929.8399999999997</v>
      </c>
      <c r="V379" s="51">
        <v>4076.58</v>
      </c>
      <c r="W379" s="51">
        <v>3977.3999999999996</v>
      </c>
      <c r="X379" s="51">
        <v>3730.3199999999997</v>
      </c>
      <c r="Y379" s="51">
        <v>3124.1099999999997</v>
      </c>
      <c r="Z379" s="51">
        <v>2856.37</v>
      </c>
      <c r="AA379" s="51">
        <v>2946.25</v>
      </c>
      <c r="AB379" s="51">
        <v>2847.64</v>
      </c>
      <c r="AC379" s="51">
        <v>2751.3799999999997</v>
      </c>
      <c r="AD379" s="51">
        <v>3181.72</v>
      </c>
      <c r="AE379" s="51">
        <v>3365.5099999999998</v>
      </c>
      <c r="AF379" s="51">
        <v>3536.91</v>
      </c>
      <c r="AG379" s="51">
        <v>4207.76</v>
      </c>
      <c r="AH379" s="51">
        <v>4420.8999999999996</v>
      </c>
      <c r="AI379" s="51">
        <v>4283.4399999999996</v>
      </c>
      <c r="AJ379" s="51">
        <v>4369.24</v>
      </c>
      <c r="AK379" s="51">
        <v>3642.66</v>
      </c>
      <c r="AL379" s="51">
        <v>3331.35</v>
      </c>
      <c r="AM379" s="51">
        <v>3278.22</v>
      </c>
      <c r="AN379" s="51">
        <v>2867.93</v>
      </c>
      <c r="AO379" s="51">
        <v>3016.1899999999996</v>
      </c>
      <c r="AP379" s="135">
        <v>3208.2099999999996</v>
      </c>
      <c r="AQ379" s="51">
        <v>3464.14</v>
      </c>
      <c r="AR379" s="51">
        <v>3401.7</v>
      </c>
      <c r="AS379" s="51">
        <v>4332.16</v>
      </c>
      <c r="AT379" s="51">
        <v>4536.2299999999996</v>
      </c>
      <c r="AU379" s="51">
        <v>4362.6399999999994</v>
      </c>
      <c r="AV379" s="51">
        <v>3629.24</v>
      </c>
      <c r="AW379" s="51">
        <v>3127.91</v>
      </c>
      <c r="AX379" s="51">
        <v>2701.6</v>
      </c>
      <c r="AY379" s="51">
        <v>2445.77</v>
      </c>
      <c r="AZ379" s="51">
        <v>3369.45</v>
      </c>
      <c r="BA379" s="51">
        <v>3746.5299999999997</v>
      </c>
      <c r="BB379" s="51">
        <v>3816.9599999999996</v>
      </c>
      <c r="BC379" s="51">
        <v>3484.0299999999997</v>
      </c>
      <c r="BD379" s="51">
        <v>3584.31</v>
      </c>
      <c r="BE379" s="51">
        <v>4658.21</v>
      </c>
      <c r="BF379" s="51">
        <v>4277.9799999999996</v>
      </c>
      <c r="BG379" s="51">
        <v>4608.7199999999993</v>
      </c>
      <c r="BH379" s="51">
        <v>3910.66</v>
      </c>
      <c r="BI379" s="51">
        <v>3099.4599999999996</v>
      </c>
      <c r="BJ379" s="51">
        <v>2991.6499999999996</v>
      </c>
      <c r="BK379" s="51">
        <v>3246.37</v>
      </c>
      <c r="BL379" s="51">
        <v>3175.91</v>
      </c>
      <c r="BM379" s="51"/>
      <c r="BN379" s="9"/>
      <c r="BO379" s="62">
        <v>2751.3799999999997</v>
      </c>
      <c r="BP379" s="62">
        <v>4076.58</v>
      </c>
      <c r="BQ379" s="62">
        <f t="shared" si="15"/>
        <v>3413.9799999999996</v>
      </c>
      <c r="BR379" s="64" t="str">
        <f t="shared" si="16"/>
        <v>YES</v>
      </c>
      <c r="BS379" s="9" t="e">
        <f t="shared" si="17"/>
        <v>#N/A</v>
      </c>
    </row>
    <row r="380" spans="1:71" x14ac:dyDescent="0.25">
      <c r="A380">
        <v>376</v>
      </c>
      <c r="B380" s="52" t="s">
        <v>1047</v>
      </c>
      <c r="C380" s="48" t="s">
        <v>1047</v>
      </c>
      <c r="D380" s="80">
        <v>1885.38</v>
      </c>
      <c r="E380" s="98" t="s">
        <v>4988</v>
      </c>
      <c r="F380" s="84" t="s">
        <v>44</v>
      </c>
      <c r="G380" s="84">
        <v>106813888</v>
      </c>
      <c r="H380" s="87">
        <v>4028115</v>
      </c>
      <c r="I380" s="196">
        <v>6207369</v>
      </c>
      <c r="J380" s="87">
        <v>6207369</v>
      </c>
      <c r="K380" s="47" t="s">
        <v>43</v>
      </c>
      <c r="L380" s="47" t="s">
        <v>1046</v>
      </c>
      <c r="M380" s="38"/>
      <c r="N380" s="38"/>
      <c r="O380" s="50">
        <v>1662.97</v>
      </c>
      <c r="P380" s="50">
        <v>1879.28</v>
      </c>
      <c r="Q380" s="50">
        <v>1869.95</v>
      </c>
      <c r="R380" s="50">
        <v>1991.02</v>
      </c>
      <c r="S380" s="50">
        <v>1595.3</v>
      </c>
      <c r="T380" s="50">
        <v>1861.52</v>
      </c>
      <c r="U380" s="50">
        <v>2300.08</v>
      </c>
      <c r="V380" s="51">
        <v>2382.9599999999996</v>
      </c>
      <c r="W380" s="51">
        <v>2439.77</v>
      </c>
      <c r="X380" s="51">
        <v>2329.6</v>
      </c>
      <c r="Y380" s="51">
        <v>1793.58</v>
      </c>
      <c r="Z380" s="51">
        <v>1948.17</v>
      </c>
      <c r="AA380" s="51">
        <v>1920.76</v>
      </c>
      <c r="AB380" s="51">
        <v>1965.75</v>
      </c>
      <c r="AC380" s="51">
        <v>1780.57</v>
      </c>
      <c r="AD380" s="51">
        <v>1800.11</v>
      </c>
      <c r="AE380" s="51">
        <v>1645.54</v>
      </c>
      <c r="AF380" s="51">
        <v>1885.38</v>
      </c>
      <c r="AG380" s="51">
        <v>2502.9499999999998</v>
      </c>
      <c r="AH380" s="51">
        <v>2524.8200000000002</v>
      </c>
      <c r="AI380" s="51">
        <v>2456.3399999999997</v>
      </c>
      <c r="AJ380" s="51">
        <v>2689.99</v>
      </c>
      <c r="AK380" s="51">
        <v>1867.15</v>
      </c>
      <c r="AL380" s="51">
        <v>1673.49</v>
      </c>
      <c r="AM380" s="51">
        <v>1468.57</v>
      </c>
      <c r="AN380" s="51">
        <v>1338.33</v>
      </c>
      <c r="AO380" s="51">
        <v>1463.71</v>
      </c>
      <c r="AP380" s="135">
        <v>1592.93</v>
      </c>
      <c r="AQ380" s="51">
        <v>1890.09</v>
      </c>
      <c r="AR380" s="51">
        <v>1787.22</v>
      </c>
      <c r="AS380" s="51">
        <v>2398.1299999999997</v>
      </c>
      <c r="AT380" s="51">
        <v>2285.2999999999997</v>
      </c>
      <c r="AU380" s="51">
        <v>2343.4199999999996</v>
      </c>
      <c r="AV380" s="51">
        <v>2388.0899999999997</v>
      </c>
      <c r="AW380" s="51">
        <v>1921.21</v>
      </c>
      <c r="AX380" s="51">
        <v>1835.78</v>
      </c>
      <c r="AY380" s="51">
        <v>1552.38</v>
      </c>
      <c r="AZ380" s="51">
        <v>1820.74</v>
      </c>
      <c r="BA380" s="51">
        <v>1790.69</v>
      </c>
      <c r="BB380" s="51">
        <v>2061.6299999999997</v>
      </c>
      <c r="BC380" s="51">
        <v>1901.35</v>
      </c>
      <c r="BD380" s="51">
        <v>2089.6999999999998</v>
      </c>
      <c r="BE380" s="51">
        <v>2839.8999999999996</v>
      </c>
      <c r="BF380" s="51">
        <v>2388.1699999999996</v>
      </c>
      <c r="BG380" s="51">
        <v>2586.58</v>
      </c>
      <c r="BH380" s="51">
        <v>2370.4699999999998</v>
      </c>
      <c r="BI380" s="51">
        <v>1834.31</v>
      </c>
      <c r="BJ380" s="51">
        <v>1751.88</v>
      </c>
      <c r="BK380" s="51">
        <v>1395.46</v>
      </c>
      <c r="BL380" s="51">
        <v>1587.39</v>
      </c>
      <c r="BM380" s="51"/>
      <c r="BN380" s="9"/>
      <c r="BO380" s="62">
        <v>1468.57</v>
      </c>
      <c r="BP380" s="62">
        <v>2439.77</v>
      </c>
      <c r="BQ380" s="62">
        <f t="shared" si="15"/>
        <v>1954.17</v>
      </c>
      <c r="BR380" s="64" t="str">
        <f t="shared" si="16"/>
        <v>NO</v>
      </c>
      <c r="BS380" s="9" t="e">
        <f t="shared" si="17"/>
        <v>#N/A</v>
      </c>
    </row>
    <row r="381" spans="1:71" x14ac:dyDescent="0.25">
      <c r="A381">
        <v>377</v>
      </c>
      <c r="B381" s="52" t="s">
        <v>1045</v>
      </c>
      <c r="C381" s="48" t="s">
        <v>1045</v>
      </c>
      <c r="D381" s="80">
        <v>88.52</v>
      </c>
      <c r="E381" s="98" t="s">
        <v>4988</v>
      </c>
      <c r="F381" s="84" t="s">
        <v>44</v>
      </c>
      <c r="G381" s="84">
        <v>106813888</v>
      </c>
      <c r="H381" s="87">
        <v>4066571</v>
      </c>
      <c r="I381" s="196">
        <v>6142558</v>
      </c>
      <c r="J381" s="87">
        <v>6142558</v>
      </c>
      <c r="K381" s="47" t="s">
        <v>43</v>
      </c>
      <c r="L381" s="47" t="s">
        <v>1044</v>
      </c>
      <c r="M381" s="38"/>
      <c r="N381" s="38"/>
      <c r="O381" s="50">
        <v>74.3</v>
      </c>
      <c r="P381" s="50">
        <v>90.84</v>
      </c>
      <c r="Q381" s="50">
        <v>83.31</v>
      </c>
      <c r="R381" s="50">
        <v>82.76</v>
      </c>
      <c r="S381" s="50">
        <v>92.28</v>
      </c>
      <c r="T381" s="50">
        <v>80.150000000000006</v>
      </c>
      <c r="U381" s="50">
        <v>85.949999999999989</v>
      </c>
      <c r="V381" s="51">
        <v>81.92</v>
      </c>
      <c r="W381" s="51">
        <v>89.46</v>
      </c>
      <c r="X381" s="51">
        <v>95.28</v>
      </c>
      <c r="Y381" s="51">
        <v>113.17</v>
      </c>
      <c r="Z381" s="51">
        <v>98.64</v>
      </c>
      <c r="AA381" s="51">
        <v>108.97</v>
      </c>
      <c r="AB381" s="51">
        <v>109.47999999999999</v>
      </c>
      <c r="AC381" s="51">
        <v>88.27</v>
      </c>
      <c r="AD381" s="51">
        <v>81.14</v>
      </c>
      <c r="AE381" s="51">
        <v>86.32</v>
      </c>
      <c r="AF381" s="51">
        <v>88.52</v>
      </c>
      <c r="AG381" s="51">
        <v>89.99</v>
      </c>
      <c r="AH381" s="51">
        <v>82.37</v>
      </c>
      <c r="AI381" s="51">
        <v>90.839999999999989</v>
      </c>
      <c r="AJ381" s="51">
        <v>117.03999999999999</v>
      </c>
      <c r="AK381" s="51">
        <v>109.92</v>
      </c>
      <c r="AL381" s="51">
        <v>88.589999999999989</v>
      </c>
      <c r="AM381" s="51">
        <v>97.25</v>
      </c>
      <c r="AN381" s="51">
        <v>94.41</v>
      </c>
      <c r="AO381" s="51">
        <v>73.819999999999993</v>
      </c>
      <c r="AP381" s="135">
        <v>85.399999999999991</v>
      </c>
      <c r="AQ381" s="51">
        <v>79.72999999999999</v>
      </c>
      <c r="AR381" s="51">
        <v>78.819999999999993</v>
      </c>
      <c r="AS381" s="51">
        <v>116.58999999999999</v>
      </c>
      <c r="AT381" s="51">
        <v>270.37</v>
      </c>
      <c r="AU381" s="51">
        <v>226.04000000000002</v>
      </c>
      <c r="AV381" s="51">
        <v>198.4</v>
      </c>
      <c r="AW381" s="51">
        <v>183.53</v>
      </c>
      <c r="AX381" s="51">
        <v>115.17999999999999</v>
      </c>
      <c r="AY381" s="51">
        <v>84.759999999999991</v>
      </c>
      <c r="AZ381" s="51">
        <v>94.789999999999992</v>
      </c>
      <c r="BA381" s="51">
        <v>88.839999999999989</v>
      </c>
      <c r="BB381" s="51">
        <v>75.239999999999995</v>
      </c>
      <c r="BC381" s="51">
        <v>82.36999999999999</v>
      </c>
      <c r="BD381" s="51">
        <v>107.05</v>
      </c>
      <c r="BE381" s="51">
        <v>88.69</v>
      </c>
      <c r="BF381" s="51">
        <v>92.259999999999991</v>
      </c>
      <c r="BG381" s="51">
        <v>276.23</v>
      </c>
      <c r="BH381" s="51">
        <v>285.04000000000002</v>
      </c>
      <c r="BI381" s="51">
        <v>190.16</v>
      </c>
      <c r="BJ381" s="51">
        <v>138.84</v>
      </c>
      <c r="BK381" s="51">
        <v>54.88</v>
      </c>
      <c r="BL381" s="51"/>
      <c r="BM381" s="51"/>
      <c r="BN381" s="9"/>
      <c r="BO381" s="62">
        <v>74.5</v>
      </c>
      <c r="BP381" s="62">
        <v>133.63</v>
      </c>
      <c r="BQ381" s="62">
        <f t="shared" si="15"/>
        <v>104.065</v>
      </c>
      <c r="BR381" s="64" t="str">
        <f t="shared" si="16"/>
        <v>NO</v>
      </c>
      <c r="BS381" s="9" t="e">
        <f t="shared" si="17"/>
        <v>#N/A</v>
      </c>
    </row>
    <row r="382" spans="1:71" x14ac:dyDescent="0.25">
      <c r="A382">
        <v>378</v>
      </c>
      <c r="B382" s="52" t="s">
        <v>1043</v>
      </c>
      <c r="C382" s="48" t="s">
        <v>1043</v>
      </c>
      <c r="D382" s="80">
        <v>3913.49</v>
      </c>
      <c r="E382" s="98" t="s">
        <v>4988</v>
      </c>
      <c r="F382" s="84" t="s">
        <v>44</v>
      </c>
      <c r="G382" s="84">
        <v>106813888</v>
      </c>
      <c r="H382" s="87">
        <v>4060651</v>
      </c>
      <c r="I382" s="196">
        <v>6207429</v>
      </c>
      <c r="J382" s="87">
        <v>6207429</v>
      </c>
      <c r="K382" s="47" t="s">
        <v>43</v>
      </c>
      <c r="L382" s="47" t="s">
        <v>1042</v>
      </c>
      <c r="M382" s="38"/>
      <c r="N382" s="38"/>
      <c r="O382" s="50">
        <v>3113.17</v>
      </c>
      <c r="P382" s="50">
        <v>3293.27</v>
      </c>
      <c r="Q382" s="50">
        <v>2913.35</v>
      </c>
      <c r="R382" s="50">
        <v>3133.3</v>
      </c>
      <c r="S382" s="50">
        <v>3604.36</v>
      </c>
      <c r="T382" s="50">
        <v>4012.47</v>
      </c>
      <c r="U382" s="50">
        <v>4979.5</v>
      </c>
      <c r="V382" s="51">
        <v>5145.0999999999995</v>
      </c>
      <c r="W382" s="51">
        <v>4871.78</v>
      </c>
      <c r="X382" s="51">
        <v>4924.1099999999997</v>
      </c>
      <c r="Y382" s="51">
        <v>3837.8199999999997</v>
      </c>
      <c r="Z382" s="51">
        <v>3149.6499999999996</v>
      </c>
      <c r="AA382" s="51">
        <v>2969.2599999999998</v>
      </c>
      <c r="AB382" s="51">
        <v>3043.12</v>
      </c>
      <c r="AC382" s="51">
        <v>2737.25</v>
      </c>
      <c r="AD382" s="51">
        <v>3058.27</v>
      </c>
      <c r="AE382" s="51">
        <v>3240.8599999999997</v>
      </c>
      <c r="AF382" s="51">
        <v>3913.49</v>
      </c>
      <c r="AG382" s="51">
        <v>5061.04</v>
      </c>
      <c r="AH382" s="51">
        <v>5134.8100000000004</v>
      </c>
      <c r="AI382" s="51">
        <v>5407.91</v>
      </c>
      <c r="AJ382" s="51">
        <v>5881.31</v>
      </c>
      <c r="AK382" s="51">
        <v>4160.71</v>
      </c>
      <c r="AL382" s="51">
        <v>3393.85</v>
      </c>
      <c r="AM382" s="51">
        <v>3121.25</v>
      </c>
      <c r="AN382" s="51">
        <v>3156.0299999999997</v>
      </c>
      <c r="AO382" s="51">
        <v>3056.93</v>
      </c>
      <c r="AP382" s="135">
        <v>3432.31</v>
      </c>
      <c r="AQ382" s="51">
        <v>3908.2999999999997</v>
      </c>
      <c r="AR382" s="51">
        <v>3936.47</v>
      </c>
      <c r="AS382" s="51">
        <v>5284.66</v>
      </c>
      <c r="AT382" s="51">
        <v>5192.13</v>
      </c>
      <c r="AU382" s="51">
        <v>5321.82</v>
      </c>
      <c r="AV382" s="51">
        <v>5319.1399999999994</v>
      </c>
      <c r="AW382" s="51">
        <v>4163.3999999999996</v>
      </c>
      <c r="AX382" s="51">
        <v>3295.39</v>
      </c>
      <c r="AY382" s="51">
        <v>2769.29</v>
      </c>
      <c r="AZ382" s="51">
        <v>3264.45</v>
      </c>
      <c r="BA382" s="51">
        <v>3000.5099999999998</v>
      </c>
      <c r="BB382" s="51">
        <v>3318.3999999999996</v>
      </c>
      <c r="BC382" s="51">
        <v>3514.1499999999996</v>
      </c>
      <c r="BD382" s="51">
        <v>3883.97</v>
      </c>
      <c r="BE382" s="51">
        <v>5418.9</v>
      </c>
      <c r="BF382" s="51">
        <v>4873.7299999999996</v>
      </c>
      <c r="BG382" s="51">
        <v>5102.57</v>
      </c>
      <c r="BH382" s="51">
        <v>4675.82</v>
      </c>
      <c r="BI382" s="51">
        <v>3628.79</v>
      </c>
      <c r="BJ382" s="51">
        <v>3284.79</v>
      </c>
      <c r="BK382" s="51">
        <v>2465.9199999999996</v>
      </c>
      <c r="BL382" s="51">
        <v>2875.91</v>
      </c>
      <c r="BM382" s="51"/>
      <c r="BN382" s="9"/>
      <c r="BO382" s="62">
        <v>2737.25</v>
      </c>
      <c r="BP382" s="62">
        <v>6153.2699999999995</v>
      </c>
      <c r="BQ382" s="62">
        <f t="shared" si="15"/>
        <v>4445.26</v>
      </c>
      <c r="BR382" s="64" t="str">
        <f t="shared" si="16"/>
        <v>NO</v>
      </c>
      <c r="BS382" s="9" t="e">
        <f t="shared" si="17"/>
        <v>#N/A</v>
      </c>
    </row>
    <row r="383" spans="1:71" x14ac:dyDescent="0.25">
      <c r="A383">
        <v>379</v>
      </c>
      <c r="B383" s="52" t="s">
        <v>1041</v>
      </c>
      <c r="C383" s="48" t="s">
        <v>1041</v>
      </c>
      <c r="D383" s="80">
        <v>2122.41</v>
      </c>
      <c r="E383" s="98" t="s">
        <v>4988</v>
      </c>
      <c r="F383" s="84" t="s">
        <v>44</v>
      </c>
      <c r="G383" s="84">
        <v>106813888</v>
      </c>
      <c r="H383" s="87">
        <v>4375552</v>
      </c>
      <c r="I383" s="196">
        <v>6207423</v>
      </c>
      <c r="J383" s="87">
        <v>6207423</v>
      </c>
      <c r="K383" s="47" t="s">
        <v>43</v>
      </c>
      <c r="L383" s="47" t="s">
        <v>1040</v>
      </c>
      <c r="M383" s="38"/>
      <c r="N383" s="38"/>
      <c r="O383" s="50">
        <v>1777.49</v>
      </c>
      <c r="P383" s="50">
        <v>1933.27</v>
      </c>
      <c r="Q383" s="50">
        <v>1875.16</v>
      </c>
      <c r="R383" s="50">
        <v>1952.32</v>
      </c>
      <c r="S383" s="50">
        <v>2291.23</v>
      </c>
      <c r="T383" s="50">
        <v>2198.09</v>
      </c>
      <c r="U383" s="50">
        <v>2922.41</v>
      </c>
      <c r="V383" s="51">
        <v>3116.81</v>
      </c>
      <c r="W383" s="51">
        <v>3112.22</v>
      </c>
      <c r="X383" s="51">
        <v>3115.24</v>
      </c>
      <c r="Y383" s="51">
        <v>2211.0699999999997</v>
      </c>
      <c r="Z383" s="51">
        <v>1927.73</v>
      </c>
      <c r="AA383" s="51">
        <v>2111.12</v>
      </c>
      <c r="AB383" s="51">
        <v>2135.83</v>
      </c>
      <c r="AC383" s="51">
        <v>1973.13</v>
      </c>
      <c r="AD383" s="51">
        <v>2019.5</v>
      </c>
      <c r="AE383" s="51">
        <v>2106.0499999999997</v>
      </c>
      <c r="AF383" s="51">
        <v>2122.41</v>
      </c>
      <c r="AG383" s="51">
        <v>3094.7</v>
      </c>
      <c r="AH383" s="51">
        <v>3380.47</v>
      </c>
      <c r="AI383" s="51">
        <v>3246.12</v>
      </c>
      <c r="AJ383" s="51">
        <v>2943.85</v>
      </c>
      <c r="AK383" s="51">
        <v>2127.5899999999997</v>
      </c>
      <c r="AL383" s="51">
        <v>2007.27</v>
      </c>
      <c r="AM383" s="51">
        <v>1939.95</v>
      </c>
      <c r="AN383" s="51">
        <v>1740.3</v>
      </c>
      <c r="AO383" s="51">
        <v>1783.79</v>
      </c>
      <c r="AP383" s="135">
        <v>1847.01</v>
      </c>
      <c r="AQ383" s="51">
        <v>1908.04</v>
      </c>
      <c r="AR383" s="51">
        <v>1945.73</v>
      </c>
      <c r="AS383" s="51">
        <v>2662.5499999999997</v>
      </c>
      <c r="AT383" s="51">
        <v>2543.04</v>
      </c>
      <c r="AU383" s="51">
        <v>2576.29</v>
      </c>
      <c r="AV383" s="51">
        <v>2509.06</v>
      </c>
      <c r="AW383" s="51">
        <v>1881.75</v>
      </c>
      <c r="AX383" s="51">
        <v>1713.72</v>
      </c>
      <c r="AY383" s="51">
        <v>1629.26</v>
      </c>
      <c r="AZ383" s="51">
        <v>1778.1200000000001</v>
      </c>
      <c r="BA383" s="51">
        <v>1724.33</v>
      </c>
      <c r="BB383" s="51">
        <v>1809.99</v>
      </c>
      <c r="BC383" s="51">
        <v>1846.18</v>
      </c>
      <c r="BD383" s="51">
        <v>1764.49</v>
      </c>
      <c r="BE383" s="51">
        <v>2774.22</v>
      </c>
      <c r="BF383" s="51">
        <v>2612.58</v>
      </c>
      <c r="BG383" s="51">
        <v>2748.14</v>
      </c>
      <c r="BH383" s="51">
        <v>2400.7199999999998</v>
      </c>
      <c r="BI383" s="51">
        <v>1819.61</v>
      </c>
      <c r="BJ383" s="51">
        <v>1813.11</v>
      </c>
      <c r="BK383" s="51">
        <v>1638.52</v>
      </c>
      <c r="BL383" s="51">
        <v>1901.08</v>
      </c>
      <c r="BM383" s="51"/>
      <c r="BN383" s="9"/>
      <c r="BO383" s="62">
        <v>1739.33</v>
      </c>
      <c r="BP383" s="62">
        <v>3116.81</v>
      </c>
      <c r="BQ383" s="62">
        <f t="shared" si="15"/>
        <v>2428.0699999999997</v>
      </c>
      <c r="BR383" s="64" t="str">
        <f t="shared" si="16"/>
        <v>NO</v>
      </c>
      <c r="BS383" s="9" t="e">
        <f t="shared" si="17"/>
        <v>#N/A</v>
      </c>
    </row>
    <row r="384" spans="1:71" x14ac:dyDescent="0.25">
      <c r="A384">
        <v>380</v>
      </c>
      <c r="B384" s="52" t="s">
        <v>1039</v>
      </c>
      <c r="C384" s="48" t="s">
        <v>1039</v>
      </c>
      <c r="D384" s="80">
        <v>48.010000000000005</v>
      </c>
      <c r="E384" s="98" t="s">
        <v>4988</v>
      </c>
      <c r="F384" s="84" t="s">
        <v>44</v>
      </c>
      <c r="G384" s="84">
        <v>106813888</v>
      </c>
      <c r="H384" s="87">
        <v>4050874</v>
      </c>
      <c r="I384" s="196">
        <v>6134489</v>
      </c>
      <c r="J384" s="87">
        <v>6134489</v>
      </c>
      <c r="K384" s="47" t="s">
        <v>43</v>
      </c>
      <c r="L384" s="47" t="s">
        <v>1038</v>
      </c>
      <c r="M384" s="38"/>
      <c r="N384" s="38"/>
      <c r="O384" s="50">
        <v>67.14</v>
      </c>
      <c r="P384" s="50">
        <v>84.68</v>
      </c>
      <c r="Q384" s="50">
        <v>61.93</v>
      </c>
      <c r="R384" s="50">
        <v>63.2</v>
      </c>
      <c r="S384" s="50">
        <v>63.7</v>
      </c>
      <c r="T384" s="50">
        <v>59.54</v>
      </c>
      <c r="U384" s="50">
        <v>63.29</v>
      </c>
      <c r="V384" s="51">
        <v>62.550000000000004</v>
      </c>
      <c r="W384" s="51">
        <v>58.61</v>
      </c>
      <c r="X384" s="51">
        <v>67.709999999999994</v>
      </c>
      <c r="Y384" s="51">
        <v>67.33</v>
      </c>
      <c r="Z384" s="51">
        <v>64.599999999999994</v>
      </c>
      <c r="AA384" s="51">
        <v>82.69</v>
      </c>
      <c r="AB384" s="51">
        <v>88.17</v>
      </c>
      <c r="AC384" s="51">
        <v>63.75</v>
      </c>
      <c r="AD384" s="51">
        <v>56.06</v>
      </c>
      <c r="AE384" s="51">
        <v>53.1</v>
      </c>
      <c r="AF384" s="51">
        <v>48.010000000000005</v>
      </c>
      <c r="AG384" s="51">
        <v>53.13</v>
      </c>
      <c r="AH384" s="51">
        <v>49</v>
      </c>
      <c r="AI384" s="51">
        <v>50.7</v>
      </c>
      <c r="AJ384" s="51">
        <v>48.78</v>
      </c>
      <c r="AK384" s="51">
        <v>46.080000000000005</v>
      </c>
      <c r="AL384" s="51">
        <v>51.22</v>
      </c>
      <c r="AM384" s="51">
        <v>55.95</v>
      </c>
      <c r="AN384" s="51">
        <v>51.04</v>
      </c>
      <c r="AO384" s="51">
        <v>48.06</v>
      </c>
      <c r="AP384" s="135">
        <v>48.7</v>
      </c>
      <c r="AQ384" s="51">
        <v>44.440000000000005</v>
      </c>
      <c r="AR384" s="51">
        <v>40.49</v>
      </c>
      <c r="AS384" s="51">
        <v>42.86</v>
      </c>
      <c r="AT384" s="51">
        <v>38.78</v>
      </c>
      <c r="AU384" s="51">
        <v>40.07</v>
      </c>
      <c r="AV384" s="51">
        <v>46.57</v>
      </c>
      <c r="AW384" s="51">
        <v>44.550000000000004</v>
      </c>
      <c r="AX384" s="51">
        <v>68.75</v>
      </c>
      <c r="AY384" s="51">
        <v>75.67</v>
      </c>
      <c r="AZ384" s="51">
        <v>82.42</v>
      </c>
      <c r="BA384" s="51">
        <v>72.61</v>
      </c>
      <c r="BB384" s="51">
        <v>70.819999999999993</v>
      </c>
      <c r="BC384" s="51">
        <v>62.21</v>
      </c>
      <c r="BD384" s="51">
        <v>54.13</v>
      </c>
      <c r="BE384" s="51">
        <v>55.34</v>
      </c>
      <c r="BF384" s="51">
        <v>49.75</v>
      </c>
      <c r="BG384" s="51">
        <v>53.260000000000005</v>
      </c>
      <c r="BH384" s="51">
        <v>54.690000000000005</v>
      </c>
      <c r="BI384" s="51">
        <v>55.730000000000004</v>
      </c>
      <c r="BJ384" s="51">
        <v>65.16</v>
      </c>
      <c r="BK384" s="51">
        <v>60.5</v>
      </c>
      <c r="BL384" s="51">
        <v>71.289999999999992</v>
      </c>
      <c r="BM384" s="51"/>
      <c r="BN384" s="9"/>
      <c r="BO384" s="62">
        <v>48.010000000000005</v>
      </c>
      <c r="BP384" s="62">
        <v>88.17</v>
      </c>
      <c r="BQ384" s="62">
        <f t="shared" si="15"/>
        <v>68.09</v>
      </c>
      <c r="BR384" s="64" t="str">
        <f t="shared" si="16"/>
        <v>YES</v>
      </c>
      <c r="BS384" s="9" t="e">
        <f t="shared" si="17"/>
        <v>#N/A</v>
      </c>
    </row>
    <row r="385" spans="1:71" x14ac:dyDescent="0.25">
      <c r="A385">
        <v>381</v>
      </c>
      <c r="B385" s="52" t="s">
        <v>1037</v>
      </c>
      <c r="C385" s="48" t="s">
        <v>1037</v>
      </c>
      <c r="D385" s="80">
        <v>2401.8199999999997</v>
      </c>
      <c r="E385" s="98" t="s">
        <v>4988</v>
      </c>
      <c r="F385" s="84" t="s">
        <v>44</v>
      </c>
      <c r="G385" s="84">
        <v>106813888</v>
      </c>
      <c r="H385" s="87">
        <v>4060761</v>
      </c>
      <c r="I385" s="196">
        <v>6207338</v>
      </c>
      <c r="J385" s="87">
        <v>6207338</v>
      </c>
      <c r="K385" s="47" t="s">
        <v>43</v>
      </c>
      <c r="L385" s="47" t="s">
        <v>1036</v>
      </c>
      <c r="M385" s="38"/>
      <c r="N385" s="38"/>
      <c r="O385" s="50">
        <v>1776.78</v>
      </c>
      <c r="P385" s="50">
        <v>1868.01</v>
      </c>
      <c r="Q385" s="50">
        <v>1687.75</v>
      </c>
      <c r="R385" s="50">
        <v>1599.02</v>
      </c>
      <c r="S385" s="50">
        <v>2025.43</v>
      </c>
      <c r="T385" s="50">
        <v>2168.69</v>
      </c>
      <c r="U385" s="50">
        <v>3174.04</v>
      </c>
      <c r="V385" s="51">
        <v>3833.43</v>
      </c>
      <c r="W385" s="51">
        <v>3766.3599999999997</v>
      </c>
      <c r="X385" s="51">
        <v>3062.37</v>
      </c>
      <c r="Y385" s="51">
        <v>2510.7799999999997</v>
      </c>
      <c r="Z385" s="51">
        <v>2298.56</v>
      </c>
      <c r="AA385" s="51">
        <v>2253.87</v>
      </c>
      <c r="AB385" s="51">
        <v>2208.83</v>
      </c>
      <c r="AC385" s="51">
        <v>2061.1</v>
      </c>
      <c r="AD385" s="51">
        <v>2329.89</v>
      </c>
      <c r="AE385" s="51">
        <v>2241.6899999999996</v>
      </c>
      <c r="AF385" s="51">
        <v>2401.8199999999997</v>
      </c>
      <c r="AG385" s="51">
        <v>3046.73</v>
      </c>
      <c r="AH385" s="51">
        <v>3266.79</v>
      </c>
      <c r="AI385" s="51">
        <v>3201.31</v>
      </c>
      <c r="AJ385" s="51">
        <v>3210.68</v>
      </c>
      <c r="AK385" s="51">
        <v>2319.2199999999998</v>
      </c>
      <c r="AL385" s="51">
        <v>1911.78</v>
      </c>
      <c r="AM385" s="51">
        <v>1660.69</v>
      </c>
      <c r="AN385" s="51">
        <v>1642.78</v>
      </c>
      <c r="AO385" s="51">
        <v>2273.66</v>
      </c>
      <c r="AP385" s="135">
        <v>2518.6899999999996</v>
      </c>
      <c r="AQ385" s="51">
        <v>2594.3799999999997</v>
      </c>
      <c r="AR385" s="51">
        <v>2390.5899999999997</v>
      </c>
      <c r="AS385" s="51">
        <v>4032.6</v>
      </c>
      <c r="AT385" s="51">
        <v>4356.82</v>
      </c>
      <c r="AU385" s="51">
        <v>4376.8599999999997</v>
      </c>
      <c r="AV385" s="51">
        <v>4398.1399999999994</v>
      </c>
      <c r="AW385" s="51">
        <v>3008.7</v>
      </c>
      <c r="AX385" s="51">
        <v>2688.0099999999998</v>
      </c>
      <c r="AY385" s="51">
        <v>2404.9299999999998</v>
      </c>
      <c r="AZ385" s="51">
        <v>2166.39</v>
      </c>
      <c r="BA385" s="51">
        <v>2481.6699999999996</v>
      </c>
      <c r="BB385" s="51">
        <v>2921.3199999999997</v>
      </c>
      <c r="BC385" s="51">
        <v>2709.95</v>
      </c>
      <c r="BD385" s="51">
        <v>2664.12</v>
      </c>
      <c r="BE385" s="51">
        <v>3363.45</v>
      </c>
      <c r="BF385" s="51">
        <v>2912.29</v>
      </c>
      <c r="BG385" s="51">
        <v>3260.8199999999997</v>
      </c>
      <c r="BH385" s="51">
        <v>2845.81</v>
      </c>
      <c r="BI385" s="51">
        <v>2689.62</v>
      </c>
      <c r="BJ385" s="51">
        <v>2391.2199999999998</v>
      </c>
      <c r="BK385" s="51">
        <v>1769.14</v>
      </c>
      <c r="BL385" s="51">
        <v>1992.48</v>
      </c>
      <c r="BM385" s="51"/>
      <c r="BN385" s="9"/>
      <c r="BO385" s="62">
        <v>1602.26</v>
      </c>
      <c r="BP385" s="62">
        <v>3833.43</v>
      </c>
      <c r="BQ385" s="62">
        <f t="shared" si="15"/>
        <v>2717.8449999999998</v>
      </c>
      <c r="BR385" s="64" t="str">
        <f t="shared" si="16"/>
        <v>YES</v>
      </c>
      <c r="BS385" s="9" t="e">
        <f t="shared" si="17"/>
        <v>#N/A</v>
      </c>
    </row>
    <row r="386" spans="1:71" x14ac:dyDescent="0.25">
      <c r="A386">
        <v>382</v>
      </c>
      <c r="B386" s="52" t="s">
        <v>1035</v>
      </c>
      <c r="C386" s="48" t="s">
        <v>1035</v>
      </c>
      <c r="D386" s="80">
        <v>2291.4899999999998</v>
      </c>
      <c r="E386" s="98" t="s">
        <v>4988</v>
      </c>
      <c r="F386" s="84" t="s">
        <v>44</v>
      </c>
      <c r="G386" s="84">
        <v>106813888</v>
      </c>
      <c r="H386" s="87">
        <v>4355869</v>
      </c>
      <c r="I386" s="196">
        <v>6207312</v>
      </c>
      <c r="J386" s="87">
        <v>6207312</v>
      </c>
      <c r="K386" s="47" t="s">
        <v>43</v>
      </c>
      <c r="L386" s="47" t="s">
        <v>1034</v>
      </c>
      <c r="M386" s="38"/>
      <c r="N386" s="38"/>
      <c r="O386" s="50">
        <v>1612.54</v>
      </c>
      <c r="P386" s="50">
        <v>1755.49</v>
      </c>
      <c r="Q386" s="50">
        <v>1552.1</v>
      </c>
      <c r="R386" s="50">
        <v>1887.34</v>
      </c>
      <c r="S386" s="50">
        <v>2227.6</v>
      </c>
      <c r="T386" s="50">
        <v>2339.9899999999998</v>
      </c>
      <c r="U386" s="50">
        <v>3565.95</v>
      </c>
      <c r="V386" s="51">
        <v>4109.8499999999995</v>
      </c>
      <c r="W386" s="51">
        <v>3593.91</v>
      </c>
      <c r="X386" s="51">
        <v>2868.41</v>
      </c>
      <c r="Y386" s="51">
        <v>2436.1299999999997</v>
      </c>
      <c r="Z386" s="51">
        <v>2116.4699999999998</v>
      </c>
      <c r="AA386" s="51">
        <v>2183.7799999999997</v>
      </c>
      <c r="AB386" s="51">
        <v>2197.5299999999997</v>
      </c>
      <c r="AC386" s="51">
        <v>1778.22</v>
      </c>
      <c r="AD386" s="51">
        <v>1978.58</v>
      </c>
      <c r="AE386" s="51">
        <v>2106.9899999999998</v>
      </c>
      <c r="AF386" s="51">
        <v>2291.4899999999998</v>
      </c>
      <c r="AG386" s="51">
        <v>2886.1</v>
      </c>
      <c r="AH386" s="51">
        <v>2963.65</v>
      </c>
      <c r="AI386" s="51">
        <v>3102.9599999999996</v>
      </c>
      <c r="AJ386" s="51">
        <v>3325.3599999999997</v>
      </c>
      <c r="AK386" s="51">
        <v>2418.4699999999998</v>
      </c>
      <c r="AL386" s="51">
        <v>1884.06</v>
      </c>
      <c r="AM386" s="51">
        <v>1825.7</v>
      </c>
      <c r="AN386" s="51">
        <v>1878.69</v>
      </c>
      <c r="AO386" s="51">
        <v>1912.06</v>
      </c>
      <c r="AP386" s="135">
        <v>1993.73</v>
      </c>
      <c r="AQ386" s="51">
        <v>2108.58</v>
      </c>
      <c r="AR386" s="51">
        <v>2081.04</v>
      </c>
      <c r="AS386" s="51">
        <v>3168.9199999999996</v>
      </c>
      <c r="AT386" s="51">
        <v>3445.6099999999997</v>
      </c>
      <c r="AU386" s="51">
        <v>3480.25</v>
      </c>
      <c r="AV386" s="51">
        <v>3377.8799999999997</v>
      </c>
      <c r="AW386" s="51">
        <v>2691.3399999999997</v>
      </c>
      <c r="AX386" s="51">
        <v>2327.7599999999998</v>
      </c>
      <c r="AY386" s="51">
        <v>2028.6</v>
      </c>
      <c r="AZ386" s="51">
        <v>2085.4399999999996</v>
      </c>
      <c r="BA386" s="51">
        <v>2166.9399999999996</v>
      </c>
      <c r="BB386" s="51">
        <v>2373.9399999999996</v>
      </c>
      <c r="BC386" s="51">
        <v>2365.81</v>
      </c>
      <c r="BD386" s="51">
        <v>2582.2999999999997</v>
      </c>
      <c r="BE386" s="51">
        <v>4087.49</v>
      </c>
      <c r="BF386" s="51">
        <v>3446.2999999999997</v>
      </c>
      <c r="BG386" s="51">
        <v>3626.66</v>
      </c>
      <c r="BH386" s="51">
        <v>3280.47</v>
      </c>
      <c r="BI386" s="51">
        <v>2420.37</v>
      </c>
      <c r="BJ386" s="51">
        <v>2142.8199999999997</v>
      </c>
      <c r="BK386" s="51">
        <v>1947.33</v>
      </c>
      <c r="BL386" s="51">
        <v>2274.4899999999998</v>
      </c>
      <c r="BM386" s="51"/>
      <c r="BN386" s="9"/>
      <c r="BO386" s="62">
        <v>1555.34</v>
      </c>
      <c r="BP386" s="62">
        <v>4109.8499999999995</v>
      </c>
      <c r="BQ386" s="62">
        <f t="shared" si="15"/>
        <v>2832.5949999999998</v>
      </c>
      <c r="BR386" s="64" t="str">
        <f t="shared" si="16"/>
        <v>YES</v>
      </c>
      <c r="BS386" s="9" t="e">
        <f t="shared" si="17"/>
        <v>#N/A</v>
      </c>
    </row>
    <row r="387" spans="1:71" x14ac:dyDescent="0.25">
      <c r="A387">
        <v>383</v>
      </c>
      <c r="B387" s="52" t="s">
        <v>1033</v>
      </c>
      <c r="C387" s="48" t="s">
        <v>1033</v>
      </c>
      <c r="D387" s="80">
        <v>48.010000000000005</v>
      </c>
      <c r="E387" s="98" t="s">
        <v>4988</v>
      </c>
      <c r="F387" s="84" t="s">
        <v>44</v>
      </c>
      <c r="G387" s="84">
        <v>106813888</v>
      </c>
      <c r="H387" s="87">
        <v>4373837</v>
      </c>
      <c r="I387" s="196">
        <v>6208655</v>
      </c>
      <c r="J387" s="87">
        <v>6208655</v>
      </c>
      <c r="K387" s="47" t="s">
        <v>43</v>
      </c>
      <c r="L387" s="47" t="s">
        <v>1032</v>
      </c>
      <c r="M387" s="38"/>
      <c r="N387" s="38"/>
      <c r="O387" s="50">
        <v>288.57</v>
      </c>
      <c r="P387" s="50">
        <v>323.48</v>
      </c>
      <c r="Q387" s="50">
        <v>235.61</v>
      </c>
      <c r="R387" s="50">
        <v>251.9</v>
      </c>
      <c r="S387" s="50">
        <v>163.05000000000001</v>
      </c>
      <c r="T387" s="50">
        <v>132.38</v>
      </c>
      <c r="U387" s="50">
        <v>150.31</v>
      </c>
      <c r="V387" s="51">
        <v>355.95</v>
      </c>
      <c r="W387" s="51">
        <v>342.87</v>
      </c>
      <c r="X387" s="51">
        <v>321.17</v>
      </c>
      <c r="Y387" s="51">
        <v>262.96000000000004</v>
      </c>
      <c r="Z387" s="51">
        <v>138.07000000000002</v>
      </c>
      <c r="AA387" s="51">
        <v>238.31</v>
      </c>
      <c r="AB387" s="51">
        <v>272.89</v>
      </c>
      <c r="AC387" s="51">
        <v>233.01000000000002</v>
      </c>
      <c r="AD387" s="51">
        <v>129.56</v>
      </c>
      <c r="AE387" s="51">
        <v>119.89</v>
      </c>
      <c r="AF387" s="51">
        <v>48.010000000000005</v>
      </c>
      <c r="AG387" s="51">
        <v>74.319999999999993</v>
      </c>
      <c r="AH387" s="51">
        <v>64.78</v>
      </c>
      <c r="AI387" s="51">
        <v>59.870000000000005</v>
      </c>
      <c r="AJ387" s="51">
        <v>54.29</v>
      </c>
      <c r="AK387" s="51">
        <v>50.61</v>
      </c>
      <c r="AL387" s="51">
        <v>147.70000000000002</v>
      </c>
      <c r="AM387" s="51">
        <v>57.6</v>
      </c>
      <c r="AN387" s="51">
        <v>64.58</v>
      </c>
      <c r="AO387" s="51">
        <v>72.069999999999993</v>
      </c>
      <c r="AP387" s="135">
        <v>42.580000000000005</v>
      </c>
      <c r="AQ387" s="51">
        <v>36.300000000000004</v>
      </c>
      <c r="AR387" s="51">
        <v>43.2</v>
      </c>
      <c r="AS387" s="51">
        <v>162.56</v>
      </c>
      <c r="AT387" s="51">
        <v>237.63</v>
      </c>
      <c r="AU387" s="51">
        <v>237.17000000000002</v>
      </c>
      <c r="AV387" s="51">
        <v>207.24</v>
      </c>
      <c r="AW387" s="51">
        <v>180.45000000000002</v>
      </c>
      <c r="AX387" s="51">
        <v>116.35</v>
      </c>
      <c r="AY387" s="51">
        <v>133.23000000000002</v>
      </c>
      <c r="AZ387" s="51">
        <v>307.61</v>
      </c>
      <c r="BA387" s="51">
        <v>204.81</v>
      </c>
      <c r="BB387" s="51">
        <v>68.92</v>
      </c>
      <c r="BC387" s="51">
        <v>44.03</v>
      </c>
      <c r="BD387" s="51">
        <v>70.61</v>
      </c>
      <c r="BE387" s="51">
        <v>334.59000000000003</v>
      </c>
      <c r="BF387" s="51">
        <v>319.56</v>
      </c>
      <c r="BG387" s="51">
        <v>295.55</v>
      </c>
      <c r="BH387" s="51">
        <v>292.75</v>
      </c>
      <c r="BI387" s="51">
        <v>267.59000000000003</v>
      </c>
      <c r="BJ387" s="51">
        <v>231.45000000000002</v>
      </c>
      <c r="BK387" s="51">
        <v>216.15</v>
      </c>
      <c r="BL387" s="51">
        <v>203.91</v>
      </c>
      <c r="BM387" s="51"/>
      <c r="BN387" s="9"/>
      <c r="BO387" s="62">
        <v>48.010000000000005</v>
      </c>
      <c r="BP387" s="62">
        <v>355.95</v>
      </c>
      <c r="BQ387" s="62">
        <f t="shared" si="15"/>
        <v>201.98</v>
      </c>
      <c r="BR387" s="64" t="str">
        <f t="shared" si="16"/>
        <v>YES</v>
      </c>
      <c r="BS387" s="9" t="e">
        <f t="shared" si="17"/>
        <v>#N/A</v>
      </c>
    </row>
    <row r="388" spans="1:71" x14ac:dyDescent="0.25">
      <c r="A388">
        <v>384</v>
      </c>
      <c r="B388" s="52" t="s">
        <v>1031</v>
      </c>
      <c r="C388" s="48" t="s">
        <v>1031</v>
      </c>
      <c r="D388" s="80">
        <v>2798.2099999999996</v>
      </c>
      <c r="E388" s="98" t="s">
        <v>4988</v>
      </c>
      <c r="F388" s="84" t="s">
        <v>1010</v>
      </c>
      <c r="G388" s="84">
        <v>106813889</v>
      </c>
      <c r="H388" s="87">
        <v>4374230</v>
      </c>
      <c r="I388" s="196">
        <v>6207336</v>
      </c>
      <c r="J388" s="87">
        <v>6207336</v>
      </c>
      <c r="K388" s="47" t="s">
        <v>43</v>
      </c>
      <c r="L388" s="47" t="s">
        <v>1030</v>
      </c>
      <c r="M388" s="38"/>
      <c r="N388" s="38"/>
      <c r="O388" s="50">
        <v>1958.35</v>
      </c>
      <c r="P388" s="50">
        <v>1670.63</v>
      </c>
      <c r="Q388" s="50">
        <v>1614.08</v>
      </c>
      <c r="R388" s="50">
        <v>1393.87</v>
      </c>
      <c r="S388" s="50">
        <v>1473.56</v>
      </c>
      <c r="T388" s="50">
        <v>1834.39</v>
      </c>
      <c r="U388" s="50">
        <v>2226.85</v>
      </c>
      <c r="V388" s="51">
        <v>2685.58</v>
      </c>
      <c r="W388" s="51">
        <v>3158.7099999999996</v>
      </c>
      <c r="X388" s="51">
        <v>3675.49</v>
      </c>
      <c r="Y388" s="51">
        <v>2760.72</v>
      </c>
      <c r="Z388" s="51">
        <v>2190.9499999999998</v>
      </c>
      <c r="AA388" s="51">
        <v>1949.91</v>
      </c>
      <c r="AB388" s="51">
        <v>1795.75</v>
      </c>
      <c r="AC388" s="51">
        <v>1803.54</v>
      </c>
      <c r="AD388" s="51">
        <v>2347.77</v>
      </c>
      <c r="AE388" s="51">
        <v>2400</v>
      </c>
      <c r="AF388" s="51">
        <v>2798.2099999999996</v>
      </c>
      <c r="AG388" s="51">
        <v>3656.79</v>
      </c>
      <c r="AH388" s="51">
        <v>3630.22</v>
      </c>
      <c r="AI388" s="51">
        <v>3579.27</v>
      </c>
      <c r="AJ388" s="51">
        <v>3684.7299999999996</v>
      </c>
      <c r="AK388" s="51">
        <v>2760.5499999999997</v>
      </c>
      <c r="AL388" s="51">
        <v>2224.64</v>
      </c>
      <c r="AM388" s="51">
        <v>1990.71</v>
      </c>
      <c r="AN388" s="51">
        <v>1711.2</v>
      </c>
      <c r="AO388" s="51">
        <v>2108.7199999999998</v>
      </c>
      <c r="AP388" s="135">
        <v>2397.6099999999997</v>
      </c>
      <c r="AQ388" s="51">
        <v>2632.1899999999996</v>
      </c>
      <c r="AR388" s="51">
        <v>2648.5899999999997</v>
      </c>
      <c r="AS388" s="51">
        <v>3606.83</v>
      </c>
      <c r="AT388" s="51">
        <v>3655.5299999999997</v>
      </c>
      <c r="AU388" s="51">
        <v>3512.8599999999997</v>
      </c>
      <c r="AV388" s="51">
        <v>3650.27</v>
      </c>
      <c r="AW388" s="51">
        <v>2855.66</v>
      </c>
      <c r="AX388" s="51">
        <v>2331.3199999999997</v>
      </c>
      <c r="AY388" s="51">
        <v>1958.6200000000001</v>
      </c>
      <c r="AZ388" s="51">
        <v>1933.2</v>
      </c>
      <c r="BA388" s="51">
        <v>1869.97</v>
      </c>
      <c r="BB388" s="51">
        <v>2304.5099999999998</v>
      </c>
      <c r="BC388" s="51">
        <v>2449.6299999999997</v>
      </c>
      <c r="BD388" s="51">
        <v>2695.18</v>
      </c>
      <c r="BE388" s="51">
        <v>4005.0899999999997</v>
      </c>
      <c r="BF388" s="51">
        <v>3637.2299999999996</v>
      </c>
      <c r="BG388" s="51">
        <v>3761.54</v>
      </c>
      <c r="BH388" s="51">
        <v>3594.3599999999997</v>
      </c>
      <c r="BI388" s="51">
        <v>2578.25</v>
      </c>
      <c r="BJ388" s="51">
        <v>2173.3399999999997</v>
      </c>
      <c r="BK388" s="51">
        <v>1803.49</v>
      </c>
      <c r="BL388" s="51">
        <v>2003.01</v>
      </c>
      <c r="BM388" s="51"/>
      <c r="BN388" s="9"/>
      <c r="BO388" s="62">
        <v>1397.11</v>
      </c>
      <c r="BP388" s="62">
        <v>3814.2599999999998</v>
      </c>
      <c r="BQ388" s="62">
        <f t="shared" si="15"/>
        <v>2605.6849999999999</v>
      </c>
      <c r="BR388" s="64" t="str">
        <f t="shared" si="16"/>
        <v>YES</v>
      </c>
      <c r="BS388" s="9" t="e">
        <f t="shared" si="17"/>
        <v>#N/A</v>
      </c>
    </row>
    <row r="389" spans="1:71" x14ac:dyDescent="0.25">
      <c r="A389">
        <v>385</v>
      </c>
      <c r="B389" s="52" t="s">
        <v>1029</v>
      </c>
      <c r="C389" s="48" t="s">
        <v>1029</v>
      </c>
      <c r="D389" s="80">
        <v>221.10000000000002</v>
      </c>
      <c r="E389" s="98" t="s">
        <v>4988</v>
      </c>
      <c r="F389" s="84" t="s">
        <v>1010</v>
      </c>
      <c r="G389" s="84">
        <v>106813889</v>
      </c>
      <c r="H389" s="87">
        <v>4066971</v>
      </c>
      <c r="I389" s="196">
        <v>6088688</v>
      </c>
      <c r="J389" s="87">
        <v>6088688</v>
      </c>
      <c r="K389" s="47" t="s">
        <v>43</v>
      </c>
      <c r="L389" s="47" t="s">
        <v>1028</v>
      </c>
      <c r="M389" s="38"/>
      <c r="N389" s="38"/>
      <c r="O389" s="50">
        <v>73.3</v>
      </c>
      <c r="P389" s="50">
        <v>145.07</v>
      </c>
      <c r="Q389" s="50">
        <v>81.760000000000005</v>
      </c>
      <c r="R389" s="50">
        <v>182.58</v>
      </c>
      <c r="S389" s="50">
        <v>190.86</v>
      </c>
      <c r="T389" s="50">
        <v>224.07</v>
      </c>
      <c r="U389" s="50">
        <v>319.85000000000002</v>
      </c>
      <c r="V389" s="51">
        <v>324.58</v>
      </c>
      <c r="W389" s="51">
        <v>317.38</v>
      </c>
      <c r="X389" s="51">
        <v>349.95</v>
      </c>
      <c r="Y389" s="51">
        <v>221.33</v>
      </c>
      <c r="Z389" s="51">
        <v>170.71</v>
      </c>
      <c r="AA389" s="51">
        <v>279.77</v>
      </c>
      <c r="AB389" s="51">
        <v>276.49</v>
      </c>
      <c r="AC389" s="51">
        <v>189.12</v>
      </c>
      <c r="AD389" s="51">
        <v>150.01000000000002</v>
      </c>
      <c r="AE389" s="51">
        <v>164.18</v>
      </c>
      <c r="AF389" s="51">
        <v>221.10000000000002</v>
      </c>
      <c r="AG389" s="51">
        <v>329.96</v>
      </c>
      <c r="AH389" s="51">
        <v>379.97</v>
      </c>
      <c r="AI389" s="51">
        <v>357.87</v>
      </c>
      <c r="AJ389" s="51">
        <v>343.56</v>
      </c>
      <c r="AK389" s="51">
        <v>227.27</v>
      </c>
      <c r="AL389" s="51">
        <v>146.75</v>
      </c>
      <c r="AM389" s="51">
        <v>229.78</v>
      </c>
      <c r="AN389" s="51">
        <v>221.03</v>
      </c>
      <c r="AO389" s="51">
        <v>175.57000000000002</v>
      </c>
      <c r="AP389" s="135">
        <v>165.03</v>
      </c>
      <c r="AQ389" s="51">
        <v>204.31</v>
      </c>
      <c r="AR389" s="51">
        <v>243.93</v>
      </c>
      <c r="AS389" s="51">
        <v>389.35</v>
      </c>
      <c r="AT389" s="51">
        <v>392.89</v>
      </c>
      <c r="AU389" s="51">
        <v>411.96000000000004</v>
      </c>
      <c r="AV389" s="51">
        <v>370.92</v>
      </c>
      <c r="AW389" s="51">
        <v>273.72000000000003</v>
      </c>
      <c r="AX389" s="51">
        <v>213.76000000000002</v>
      </c>
      <c r="AY389" s="51">
        <v>247.66</v>
      </c>
      <c r="AZ389" s="51">
        <v>389.61</v>
      </c>
      <c r="BA389" s="51">
        <v>223.68</v>
      </c>
      <c r="BB389" s="51">
        <v>159.5</v>
      </c>
      <c r="BC389" s="51">
        <v>166.04000000000002</v>
      </c>
      <c r="BD389" s="51">
        <v>258.64999999999998</v>
      </c>
      <c r="BE389" s="51">
        <v>382.64</v>
      </c>
      <c r="BF389" s="51">
        <v>326.54000000000002</v>
      </c>
      <c r="BG389" s="51">
        <v>352.01</v>
      </c>
      <c r="BH389" s="51">
        <v>326.23</v>
      </c>
      <c r="BI389" s="51">
        <v>257.44</v>
      </c>
      <c r="BJ389" s="51">
        <v>118.6</v>
      </c>
      <c r="BK389" s="51">
        <v>113.05</v>
      </c>
      <c r="BL389" s="51">
        <v>139.86000000000001</v>
      </c>
      <c r="BM389" s="51"/>
      <c r="BN389" s="9"/>
      <c r="BO389" s="62">
        <v>76.539999999999992</v>
      </c>
      <c r="BP389" s="62">
        <v>411.96</v>
      </c>
      <c r="BQ389" s="62">
        <f t="shared" ref="BQ389:BQ452" si="18">AVERAGE(BO389:BP389)</f>
        <v>244.25</v>
      </c>
      <c r="BR389" s="64" t="str">
        <f t="shared" ref="BR389:BR452" si="19">IF(AND(INDEX($A$5:$BL$967,MATCH(A389,$A$5:$A$967,0),MATCH($BR$1,$A$4:$BL$4,0))&gt;=BO389,INDEX($A$5:$BL$967,MATCH(A389,$A$5:$A$967,0),MATCH($BR$1,$A$4:$BL$4,0))&lt;=BP389),"YES","NO")</f>
        <v>YES</v>
      </c>
      <c r="BS389" s="9" t="e">
        <f t="shared" ref="BS389:BS452" si="20">IF(INDEX($A$5:$AO$967,MATCH(A389,$A$5:$A$967,0),MATCH($BR$1,$A$4:$AO$4,0))&lt;BO389,"Latest cost is lower than expected",IF(INDEX($A$5:$AO$967,MATCH(A389,$A$5:$A$967,0),MATCH($BR$1,$A$4:$AO$4,0))&gt;BP389,"Latest cost is higher than expected",""))</f>
        <v>#N/A</v>
      </c>
    </row>
    <row r="390" spans="1:71" x14ac:dyDescent="0.25">
      <c r="A390">
        <v>386</v>
      </c>
      <c r="B390" s="52" t="s">
        <v>1027</v>
      </c>
      <c r="C390" s="48" t="s">
        <v>1027</v>
      </c>
      <c r="D390" s="80">
        <v>2096.7299999999996</v>
      </c>
      <c r="E390" s="98" t="s">
        <v>4988</v>
      </c>
      <c r="F390" s="84" t="s">
        <v>1010</v>
      </c>
      <c r="G390" s="84">
        <v>106813889</v>
      </c>
      <c r="H390" s="87">
        <v>4009190</v>
      </c>
      <c r="I390" s="196">
        <v>6142534</v>
      </c>
      <c r="J390" s="87">
        <v>6142534</v>
      </c>
      <c r="K390" s="47" t="s">
        <v>43</v>
      </c>
      <c r="L390" s="47" t="s">
        <v>1026</v>
      </c>
      <c r="M390" s="38"/>
      <c r="N390" s="38"/>
      <c r="O390" s="50">
        <v>1501.92</v>
      </c>
      <c r="P390" s="50">
        <v>2642.64</v>
      </c>
      <c r="Q390" s="50">
        <v>2113.98</v>
      </c>
      <c r="R390" s="50">
        <v>2278.64</v>
      </c>
      <c r="S390" s="50">
        <v>1952.13</v>
      </c>
      <c r="T390" s="50">
        <v>2146.0100000000002</v>
      </c>
      <c r="U390" s="50">
        <v>2548.64</v>
      </c>
      <c r="V390" s="51">
        <v>3082.35</v>
      </c>
      <c r="W390" s="51">
        <v>3200.5499999999997</v>
      </c>
      <c r="X390" s="51">
        <v>2682.2799999999997</v>
      </c>
      <c r="Y390" s="51">
        <v>2016.32</v>
      </c>
      <c r="Z390" s="51">
        <v>1476.11</v>
      </c>
      <c r="AA390" s="51">
        <v>1914.59</v>
      </c>
      <c r="AB390" s="51">
        <v>2387.4899999999998</v>
      </c>
      <c r="AC390" s="51">
        <v>1888.9</v>
      </c>
      <c r="AD390" s="51">
        <v>1685.81</v>
      </c>
      <c r="AE390" s="51">
        <v>1631.85</v>
      </c>
      <c r="AF390" s="51">
        <v>2096.7299999999996</v>
      </c>
      <c r="AG390" s="51">
        <v>3056.94</v>
      </c>
      <c r="AH390" s="51">
        <v>3861.79</v>
      </c>
      <c r="AI390" s="51">
        <v>3506.5899999999997</v>
      </c>
      <c r="AJ390" s="51">
        <v>3486.2299999999996</v>
      </c>
      <c r="AK390" s="51">
        <v>2437.6699999999996</v>
      </c>
      <c r="AL390" s="51">
        <v>1922.06</v>
      </c>
      <c r="AM390" s="51">
        <v>2430.4299999999998</v>
      </c>
      <c r="AN390" s="51">
        <v>2149.0099999999998</v>
      </c>
      <c r="AO390" s="51">
        <v>2189.5499999999997</v>
      </c>
      <c r="AP390" s="135">
        <v>2085.66</v>
      </c>
      <c r="AQ390" s="51">
        <v>2158.08</v>
      </c>
      <c r="AR390" s="51">
        <v>2260.77</v>
      </c>
      <c r="AS390" s="51">
        <v>3413.5899999999997</v>
      </c>
      <c r="AT390" s="51">
        <v>3451.74</v>
      </c>
      <c r="AU390" s="51">
        <v>3666.2799999999997</v>
      </c>
      <c r="AV390" s="51">
        <v>3494.3199999999997</v>
      </c>
      <c r="AW390" s="51">
        <v>2458.06</v>
      </c>
      <c r="AX390" s="51">
        <v>2152.29</v>
      </c>
      <c r="AY390" s="51">
        <v>2009.63</v>
      </c>
      <c r="AZ390" s="51">
        <v>2794.31</v>
      </c>
      <c r="BA390" s="51">
        <v>2282.31</v>
      </c>
      <c r="BB390" s="51">
        <v>1981.47</v>
      </c>
      <c r="BC390" s="51">
        <v>2022.48</v>
      </c>
      <c r="BD390" s="51">
        <v>2513.9899999999998</v>
      </c>
      <c r="BE390" s="51">
        <v>3886.9199999999996</v>
      </c>
      <c r="BF390" s="51">
        <v>3670.6499999999996</v>
      </c>
      <c r="BG390" s="51">
        <v>4062.1899999999996</v>
      </c>
      <c r="BH390" s="51">
        <v>3515.2099999999996</v>
      </c>
      <c r="BI390" s="51">
        <v>2550.0099999999998</v>
      </c>
      <c r="BJ390" s="51">
        <v>2162.6499999999996</v>
      </c>
      <c r="BK390" s="51">
        <v>1932.05</v>
      </c>
      <c r="BL390" s="51">
        <v>2246.9599999999996</v>
      </c>
      <c r="BM390" s="51"/>
      <c r="BN390" s="9"/>
      <c r="BO390" s="62">
        <v>1476.11</v>
      </c>
      <c r="BP390" s="62">
        <v>3200.5499999999997</v>
      </c>
      <c r="BQ390" s="62">
        <f t="shared" si="18"/>
        <v>2338.33</v>
      </c>
      <c r="BR390" s="64" t="str">
        <f t="shared" si="19"/>
        <v>YES</v>
      </c>
      <c r="BS390" s="9" t="e">
        <f t="shared" si="20"/>
        <v>#N/A</v>
      </c>
    </row>
    <row r="391" spans="1:71" x14ac:dyDescent="0.25">
      <c r="A391">
        <v>387</v>
      </c>
      <c r="B391" s="52" t="s">
        <v>1025</v>
      </c>
      <c r="C391" s="48" t="s">
        <v>1025</v>
      </c>
      <c r="D391" s="80">
        <v>356.26</v>
      </c>
      <c r="E391" s="98" t="s">
        <v>4988</v>
      </c>
      <c r="F391" s="84" t="s">
        <v>1010</v>
      </c>
      <c r="G391" s="84">
        <v>106813889</v>
      </c>
      <c r="H391" s="87">
        <v>4009202</v>
      </c>
      <c r="I391" s="196">
        <v>6142535</v>
      </c>
      <c r="J391" s="87">
        <v>6142535</v>
      </c>
      <c r="K391" s="47" t="s">
        <v>43</v>
      </c>
      <c r="L391" s="47" t="s">
        <v>1024</v>
      </c>
      <c r="M391" s="38"/>
      <c r="N391" s="38"/>
      <c r="O391" s="50">
        <v>277.01</v>
      </c>
      <c r="P391" s="50">
        <v>568.16</v>
      </c>
      <c r="Q391" s="50">
        <v>374.61</v>
      </c>
      <c r="R391" s="50">
        <v>460.32</v>
      </c>
      <c r="S391" s="50">
        <v>335.52</v>
      </c>
      <c r="T391" s="50">
        <v>354.63</v>
      </c>
      <c r="U391" s="50">
        <v>448.53000000000003</v>
      </c>
      <c r="V391" s="51">
        <v>526.47</v>
      </c>
      <c r="W391" s="51">
        <v>522.66</v>
      </c>
      <c r="X391" s="51">
        <v>511.31</v>
      </c>
      <c r="Y391" s="51">
        <v>401.11</v>
      </c>
      <c r="Z391" s="51">
        <v>314.81</v>
      </c>
      <c r="AA391" s="51">
        <v>366.45</v>
      </c>
      <c r="AB391" s="51">
        <v>503.04</v>
      </c>
      <c r="AC391" s="51">
        <v>390.04</v>
      </c>
      <c r="AD391" s="51">
        <v>344.15000000000003</v>
      </c>
      <c r="AE391" s="51">
        <v>322.65000000000003</v>
      </c>
      <c r="AF391" s="51">
        <v>356.26</v>
      </c>
      <c r="AG391" s="51">
        <v>480.46</v>
      </c>
      <c r="AH391" s="51">
        <v>529.98</v>
      </c>
      <c r="AI391" s="51">
        <v>504.38</v>
      </c>
      <c r="AJ391" s="51">
        <v>532.16</v>
      </c>
      <c r="AK391" s="51">
        <v>393.98</v>
      </c>
      <c r="AL391" s="51">
        <v>316.31</v>
      </c>
      <c r="AM391" s="51">
        <v>461.32</v>
      </c>
      <c r="AN391" s="51">
        <v>397.15000000000003</v>
      </c>
      <c r="AO391" s="51">
        <v>343.04</v>
      </c>
      <c r="AP391" s="135">
        <v>334.27</v>
      </c>
      <c r="AQ391" s="51">
        <v>360.76</v>
      </c>
      <c r="AR391" s="51">
        <v>376.62</v>
      </c>
      <c r="AS391" s="51">
        <v>534.84</v>
      </c>
      <c r="AT391" s="51">
        <v>569.44000000000005</v>
      </c>
      <c r="AU391" s="51">
        <v>589.9</v>
      </c>
      <c r="AV391" s="51">
        <v>544.59</v>
      </c>
      <c r="AW391" s="51">
        <v>415.58</v>
      </c>
      <c r="AX391" s="51">
        <v>331.67</v>
      </c>
      <c r="AY391" s="51">
        <v>371.96000000000004</v>
      </c>
      <c r="AZ391" s="51">
        <v>526.37</v>
      </c>
      <c r="BA391" s="51">
        <v>358.07</v>
      </c>
      <c r="BB391" s="51">
        <v>361.45</v>
      </c>
      <c r="BC391" s="51">
        <v>353.18</v>
      </c>
      <c r="BD391" s="51">
        <v>388.1</v>
      </c>
      <c r="BE391" s="51">
        <v>606.89</v>
      </c>
      <c r="BF391" s="51">
        <v>564.31000000000006</v>
      </c>
      <c r="BG391" s="51">
        <v>632.87</v>
      </c>
      <c r="BH391" s="51">
        <v>541.46</v>
      </c>
      <c r="BI391" s="51">
        <v>398.72</v>
      </c>
      <c r="BJ391" s="51">
        <v>429.2</v>
      </c>
      <c r="BK391" s="51">
        <v>426.88</v>
      </c>
      <c r="BL391" s="51">
        <v>548.06000000000006</v>
      </c>
      <c r="BM391" s="51"/>
      <c r="BN391" s="9"/>
      <c r="BO391" s="62">
        <v>280.25</v>
      </c>
      <c r="BP391" s="62">
        <v>571.4</v>
      </c>
      <c r="BQ391" s="62">
        <f t="shared" si="18"/>
        <v>425.82499999999999</v>
      </c>
      <c r="BR391" s="64" t="str">
        <f t="shared" si="19"/>
        <v>YES</v>
      </c>
      <c r="BS391" s="9" t="e">
        <f t="shared" si="20"/>
        <v>#N/A</v>
      </c>
    </row>
    <row r="392" spans="1:71" x14ac:dyDescent="0.25">
      <c r="A392">
        <v>388</v>
      </c>
      <c r="B392" s="52" t="s">
        <v>1023</v>
      </c>
      <c r="C392" s="48" t="s">
        <v>1023</v>
      </c>
      <c r="D392" s="80">
        <v>1843.42</v>
      </c>
      <c r="E392" s="98" t="s">
        <v>4988</v>
      </c>
      <c r="F392" s="84" t="s">
        <v>1010</v>
      </c>
      <c r="G392" s="84">
        <v>106813889</v>
      </c>
      <c r="H392" s="87">
        <v>4009251</v>
      </c>
      <c r="I392" s="196">
        <v>6142533</v>
      </c>
      <c r="J392" s="87">
        <v>6142533</v>
      </c>
      <c r="K392" s="47" t="s">
        <v>43</v>
      </c>
      <c r="L392" s="47" t="s">
        <v>1022</v>
      </c>
      <c r="M392" s="38"/>
      <c r="N392" s="38"/>
      <c r="O392" s="50">
        <v>1616.18</v>
      </c>
      <c r="P392" s="50">
        <v>2576.8000000000002</v>
      </c>
      <c r="Q392" s="50">
        <v>1935.7</v>
      </c>
      <c r="R392" s="50">
        <v>2474.37</v>
      </c>
      <c r="S392" s="50">
        <v>1851.53</v>
      </c>
      <c r="T392" s="50">
        <v>1987.61</v>
      </c>
      <c r="U392" s="50">
        <v>2715.79</v>
      </c>
      <c r="V392" s="51">
        <v>3479.37</v>
      </c>
      <c r="W392" s="51">
        <v>3332.0899999999997</v>
      </c>
      <c r="X392" s="51">
        <v>3256.9799999999996</v>
      </c>
      <c r="Y392" s="51">
        <v>2437.7399999999998</v>
      </c>
      <c r="Z392" s="51">
        <v>1839.61</v>
      </c>
      <c r="AA392" s="51">
        <v>1920.67</v>
      </c>
      <c r="AB392" s="51">
        <v>2228.5099999999998</v>
      </c>
      <c r="AC392" s="51">
        <v>2123.9599999999996</v>
      </c>
      <c r="AD392" s="51">
        <v>1674.27</v>
      </c>
      <c r="AE392" s="51">
        <v>1681.94</v>
      </c>
      <c r="AF392" s="51">
        <v>1843.42</v>
      </c>
      <c r="AG392" s="51">
        <v>2774.59</v>
      </c>
      <c r="AH392" s="51">
        <v>3032.99</v>
      </c>
      <c r="AI392" s="51">
        <v>2783.68</v>
      </c>
      <c r="AJ392" s="51">
        <v>3262.12</v>
      </c>
      <c r="AK392" s="51">
        <v>2320.89</v>
      </c>
      <c r="AL392" s="51">
        <v>1818.06</v>
      </c>
      <c r="AM392" s="51">
        <v>2295.9499999999998</v>
      </c>
      <c r="AN392" s="51">
        <v>2251.6099999999997</v>
      </c>
      <c r="AO392" s="51">
        <v>2088.02</v>
      </c>
      <c r="AP392" s="135">
        <v>2058.9199999999996</v>
      </c>
      <c r="AQ392" s="51">
        <v>2022.7</v>
      </c>
      <c r="AR392" s="51">
        <v>2089.6299999999997</v>
      </c>
      <c r="AS392" s="51">
        <v>3272.24</v>
      </c>
      <c r="AT392" s="51">
        <v>3674.9399999999996</v>
      </c>
      <c r="AU392" s="51">
        <v>3689.5</v>
      </c>
      <c r="AV392" s="51">
        <v>3130.1699999999996</v>
      </c>
      <c r="AW392" s="51">
        <v>2350.1899999999996</v>
      </c>
      <c r="AX392" s="51">
        <v>2003.35</v>
      </c>
      <c r="AY392" s="51">
        <v>2152.9699999999998</v>
      </c>
      <c r="AZ392" s="51">
        <v>2850.2</v>
      </c>
      <c r="BA392" s="51">
        <v>2423.2199999999998</v>
      </c>
      <c r="BB392" s="51">
        <v>2150.7299999999996</v>
      </c>
      <c r="BC392" s="51">
        <v>2036.56</v>
      </c>
      <c r="BD392" s="51">
        <v>2431.1899999999996</v>
      </c>
      <c r="BE392" s="51">
        <v>3857.18</v>
      </c>
      <c r="BF392" s="51">
        <v>3167.81</v>
      </c>
      <c r="BG392" s="51">
        <v>3471.9799999999996</v>
      </c>
      <c r="BH392" s="51">
        <v>2878.5299999999997</v>
      </c>
      <c r="BI392" s="51">
        <v>2072.16</v>
      </c>
      <c r="BJ392" s="51">
        <v>1948.6</v>
      </c>
      <c r="BK392" s="51">
        <v>1913.17</v>
      </c>
      <c r="BL392" s="51">
        <v>2299.9899999999998</v>
      </c>
      <c r="BM392" s="51"/>
      <c r="BN392" s="9"/>
      <c r="BO392" s="62">
        <v>1619.42</v>
      </c>
      <c r="BP392" s="62">
        <v>3479.37</v>
      </c>
      <c r="BQ392" s="62">
        <f t="shared" si="18"/>
        <v>2549.395</v>
      </c>
      <c r="BR392" s="64" t="str">
        <f t="shared" si="19"/>
        <v>YES</v>
      </c>
      <c r="BS392" s="9" t="e">
        <f t="shared" si="20"/>
        <v>#N/A</v>
      </c>
    </row>
    <row r="393" spans="1:71" x14ac:dyDescent="0.25">
      <c r="A393">
        <v>389</v>
      </c>
      <c r="B393" s="52" t="s">
        <v>1021</v>
      </c>
      <c r="C393" s="48" t="s">
        <v>1021</v>
      </c>
      <c r="D393" s="80">
        <v>1985.38</v>
      </c>
      <c r="E393" s="98" t="s">
        <v>4988</v>
      </c>
      <c r="F393" s="84" t="s">
        <v>1010</v>
      </c>
      <c r="G393" s="84">
        <v>106813889</v>
      </c>
      <c r="H393" s="87">
        <v>4009201</v>
      </c>
      <c r="I393" s="196">
        <v>6142532</v>
      </c>
      <c r="J393" s="87">
        <v>6142532</v>
      </c>
      <c r="K393" s="47" t="s">
        <v>43</v>
      </c>
      <c r="L393" s="47" t="s">
        <v>1020</v>
      </c>
      <c r="M393" s="38"/>
      <c r="N393" s="38"/>
      <c r="O393" s="50">
        <v>1221.55</v>
      </c>
      <c r="P393" s="50">
        <v>1809.81</v>
      </c>
      <c r="Q393" s="50">
        <v>1539.34</v>
      </c>
      <c r="R393" s="50">
        <v>1863.16</v>
      </c>
      <c r="S393" s="50">
        <v>1521.87</v>
      </c>
      <c r="T393" s="50">
        <v>1647.08</v>
      </c>
      <c r="U393" s="50">
        <v>2658.39</v>
      </c>
      <c r="V393" s="51">
        <v>2935.2799999999997</v>
      </c>
      <c r="W393" s="51">
        <v>2835.7799999999997</v>
      </c>
      <c r="X393" s="51">
        <v>2688.43</v>
      </c>
      <c r="Y393" s="51">
        <v>2131.5899999999997</v>
      </c>
      <c r="Z393" s="51">
        <v>1511.36</v>
      </c>
      <c r="AA393" s="51">
        <v>1711.1</v>
      </c>
      <c r="AB393" s="51">
        <v>2045.46</v>
      </c>
      <c r="AC393" s="51">
        <v>1708.91</v>
      </c>
      <c r="AD393" s="51">
        <v>1523.18</v>
      </c>
      <c r="AE393" s="51">
        <v>1563.42</v>
      </c>
      <c r="AF393" s="51">
        <v>1985.38</v>
      </c>
      <c r="AG393" s="51">
        <v>2895.69</v>
      </c>
      <c r="AH393" s="51">
        <v>3380.84</v>
      </c>
      <c r="AI393" s="51">
        <v>3255.49</v>
      </c>
      <c r="AJ393" s="51">
        <v>3083.56</v>
      </c>
      <c r="AK393" s="51">
        <v>1977.34</v>
      </c>
      <c r="AL393" s="51">
        <v>1607.02</v>
      </c>
      <c r="AM393" s="51">
        <v>1824.36</v>
      </c>
      <c r="AN393" s="51">
        <v>1724.57</v>
      </c>
      <c r="AO393" s="51">
        <v>1773.08</v>
      </c>
      <c r="AP393" s="135">
        <v>1724.73</v>
      </c>
      <c r="AQ393" s="51">
        <v>1938.28</v>
      </c>
      <c r="AR393" s="51">
        <v>2270.2199999999998</v>
      </c>
      <c r="AS393" s="51">
        <v>3477.52</v>
      </c>
      <c r="AT393" s="51">
        <v>3748.49</v>
      </c>
      <c r="AU393" s="51">
        <v>3921.85</v>
      </c>
      <c r="AV393" s="51">
        <v>3226.52</v>
      </c>
      <c r="AW393" s="51">
        <v>2217.5</v>
      </c>
      <c r="AX393" s="51">
        <v>1812.49</v>
      </c>
      <c r="AY393" s="51">
        <v>1763.31</v>
      </c>
      <c r="AZ393" s="51">
        <v>2167.02</v>
      </c>
      <c r="BA393" s="51">
        <v>1855.91</v>
      </c>
      <c r="BB393" s="51">
        <v>1801.92</v>
      </c>
      <c r="BC393" s="51">
        <v>1783.6</v>
      </c>
      <c r="BD393" s="51">
        <v>2301.1899999999996</v>
      </c>
      <c r="BE393" s="51">
        <v>3226.5699999999997</v>
      </c>
      <c r="BF393" s="51">
        <v>3123.5699999999997</v>
      </c>
      <c r="BG393" s="51">
        <v>3464.6499999999996</v>
      </c>
      <c r="BH393" s="51">
        <v>2661.02</v>
      </c>
      <c r="BI393" s="51">
        <v>2070.3399999999997</v>
      </c>
      <c r="BJ393" s="51">
        <v>1759.7</v>
      </c>
      <c r="BK393" s="51">
        <v>1475.51</v>
      </c>
      <c r="BL393" s="51">
        <v>1842.9</v>
      </c>
      <c r="BM393" s="51"/>
      <c r="BN393" s="9"/>
      <c r="BO393" s="62">
        <v>1224.79</v>
      </c>
      <c r="BP393" s="62">
        <v>2935.2799999999997</v>
      </c>
      <c r="BQ393" s="62">
        <f t="shared" si="18"/>
        <v>2080.0349999999999</v>
      </c>
      <c r="BR393" s="64" t="str">
        <f t="shared" si="19"/>
        <v>YES</v>
      </c>
      <c r="BS393" s="9" t="e">
        <f t="shared" si="20"/>
        <v>#N/A</v>
      </c>
    </row>
    <row r="394" spans="1:71" x14ac:dyDescent="0.25">
      <c r="A394">
        <v>390</v>
      </c>
      <c r="B394" s="52" t="s">
        <v>1019</v>
      </c>
      <c r="C394" s="48" t="s">
        <v>1019</v>
      </c>
      <c r="D394" s="80">
        <v>107.89</v>
      </c>
      <c r="E394" s="98" t="s">
        <v>4988</v>
      </c>
      <c r="F394" s="84" t="s">
        <v>1010</v>
      </c>
      <c r="G394" s="84">
        <v>106813889</v>
      </c>
      <c r="H394" s="87">
        <v>4072298</v>
      </c>
      <c r="I394" s="196">
        <v>6137207</v>
      </c>
      <c r="J394" s="87">
        <v>6137207</v>
      </c>
      <c r="K394" s="47" t="s">
        <v>43</v>
      </c>
      <c r="L394" s="47" t="s">
        <v>1018</v>
      </c>
      <c r="M394" s="38"/>
      <c r="N394" s="38"/>
      <c r="O394" s="50">
        <v>63.87</v>
      </c>
      <c r="P394" s="50">
        <v>65.290000000000006</v>
      </c>
      <c r="Q394" s="50">
        <v>66.06</v>
      </c>
      <c r="R394" s="50">
        <v>83.18</v>
      </c>
      <c r="S394" s="50">
        <v>110.71</v>
      </c>
      <c r="T394" s="50">
        <v>69.599999999999994</v>
      </c>
      <c r="U394" s="50">
        <v>115.86999999999999</v>
      </c>
      <c r="V394" s="51">
        <v>221.96</v>
      </c>
      <c r="W394" s="51">
        <v>213.67000000000002</v>
      </c>
      <c r="X394" s="51">
        <v>183.77</v>
      </c>
      <c r="Y394" s="51">
        <v>60</v>
      </c>
      <c r="Z394" s="51">
        <v>139.11000000000001</v>
      </c>
      <c r="AA394" s="51">
        <v>125.28999999999999</v>
      </c>
      <c r="AB394" s="51">
        <v>95.08</v>
      </c>
      <c r="AC394" s="51">
        <v>71.599999999999994</v>
      </c>
      <c r="AD394" s="51">
        <v>86.67</v>
      </c>
      <c r="AE394" s="51">
        <v>94.35</v>
      </c>
      <c r="AF394" s="51">
        <v>107.89</v>
      </c>
      <c r="AG394" s="51">
        <v>226.36</v>
      </c>
      <c r="AH394" s="51">
        <v>192.34</v>
      </c>
      <c r="AI394" s="51">
        <v>231.10000000000002</v>
      </c>
      <c r="AJ394" s="51">
        <v>256.87</v>
      </c>
      <c r="AK394" s="51">
        <v>166.21</v>
      </c>
      <c r="AL394" s="51">
        <v>100.46</v>
      </c>
      <c r="AM394" s="51">
        <v>101.71</v>
      </c>
      <c r="AN394" s="51">
        <v>109.03999999999999</v>
      </c>
      <c r="AO394" s="51">
        <v>115.64999999999999</v>
      </c>
      <c r="AP394" s="135">
        <v>106.47</v>
      </c>
      <c r="AQ394" s="51">
        <v>98.06</v>
      </c>
      <c r="AR394" s="51">
        <v>110.16</v>
      </c>
      <c r="AS394" s="51">
        <v>221.84</v>
      </c>
      <c r="AT394" s="51">
        <v>225.8</v>
      </c>
      <c r="AU394" s="51">
        <v>233.93</v>
      </c>
      <c r="AV394" s="51">
        <v>206.65</v>
      </c>
      <c r="AW394" s="51">
        <v>150.21</v>
      </c>
      <c r="AX394" s="51">
        <v>108</v>
      </c>
      <c r="AY394" s="51">
        <v>83.75</v>
      </c>
      <c r="AZ394" s="51">
        <v>120.05</v>
      </c>
      <c r="BA394" s="51">
        <v>119.78999999999999</v>
      </c>
      <c r="BB394" s="51">
        <v>116.55999999999999</v>
      </c>
      <c r="BC394" s="51">
        <v>84.679999999999993</v>
      </c>
      <c r="BD394" s="51">
        <v>59.45</v>
      </c>
      <c r="BE394" s="51">
        <v>141.70000000000002</v>
      </c>
      <c r="BF394" s="51">
        <v>235.55</v>
      </c>
      <c r="BG394" s="51">
        <v>256.39</v>
      </c>
      <c r="BH394" s="51">
        <v>248.44</v>
      </c>
      <c r="BI394" s="51">
        <v>227.23000000000002</v>
      </c>
      <c r="BJ394" s="51">
        <v>168.20000000000002</v>
      </c>
      <c r="BK394" s="51">
        <v>90.63</v>
      </c>
      <c r="BL394" s="51">
        <v>116.3</v>
      </c>
      <c r="BM394" s="51"/>
      <c r="BN394" s="9"/>
      <c r="BO394" s="62">
        <v>53.25</v>
      </c>
      <c r="BP394" s="62">
        <v>221.96</v>
      </c>
      <c r="BQ394" s="62">
        <f t="shared" si="18"/>
        <v>137.60500000000002</v>
      </c>
      <c r="BR394" s="64" t="str">
        <f t="shared" si="19"/>
        <v>YES</v>
      </c>
      <c r="BS394" s="9" t="e">
        <f t="shared" si="20"/>
        <v>#N/A</v>
      </c>
    </row>
    <row r="395" spans="1:71" x14ac:dyDescent="0.25">
      <c r="A395">
        <v>391</v>
      </c>
      <c r="B395" s="52" t="s">
        <v>1017</v>
      </c>
      <c r="C395" s="48" t="s">
        <v>1017</v>
      </c>
      <c r="D395" s="80">
        <v>12.17</v>
      </c>
      <c r="E395" s="98" t="s">
        <v>4988</v>
      </c>
      <c r="F395" s="84" t="s">
        <v>1010</v>
      </c>
      <c r="G395" s="84">
        <v>106813889</v>
      </c>
      <c r="H395" s="87">
        <v>4072319</v>
      </c>
      <c r="I395" s="196">
        <v>6137205</v>
      </c>
      <c r="J395" s="87">
        <v>6137205</v>
      </c>
      <c r="K395" s="47" t="s">
        <v>43</v>
      </c>
      <c r="L395" s="47" t="s">
        <v>1016</v>
      </c>
      <c r="M395" s="38"/>
      <c r="N395" s="38"/>
      <c r="O395" s="50">
        <v>8.75</v>
      </c>
      <c r="P395" s="50">
        <v>8.84</v>
      </c>
      <c r="Q395" s="50">
        <v>8.75</v>
      </c>
      <c r="R395" s="50">
        <v>8.75</v>
      </c>
      <c r="S395" s="50">
        <v>8.85</v>
      </c>
      <c r="T395" s="50">
        <v>8.94</v>
      </c>
      <c r="U395" s="50">
        <v>12.09</v>
      </c>
      <c r="V395" s="51">
        <v>12.17</v>
      </c>
      <c r="W395" s="51">
        <v>12.28</v>
      </c>
      <c r="X395" s="51">
        <v>11.99</v>
      </c>
      <c r="Y395" s="51">
        <v>14.65</v>
      </c>
      <c r="Z395" s="51">
        <v>12.08</v>
      </c>
      <c r="AA395" s="51">
        <v>12.77</v>
      </c>
      <c r="AB395" s="51">
        <v>12.36</v>
      </c>
      <c r="AC395" s="51">
        <v>11.99</v>
      </c>
      <c r="AD395" s="51">
        <v>12.09</v>
      </c>
      <c r="AE395" s="51">
        <v>12.540000000000001</v>
      </c>
      <c r="AF395" s="51">
        <v>12.17</v>
      </c>
      <c r="AG395" s="51">
        <v>12.94</v>
      </c>
      <c r="AH395" s="51">
        <v>12.09</v>
      </c>
      <c r="AI395" s="51">
        <v>12.17</v>
      </c>
      <c r="AJ395" s="51">
        <v>12.09</v>
      </c>
      <c r="AK395" s="51">
        <v>12.49</v>
      </c>
      <c r="AL395" s="51">
        <v>12.47</v>
      </c>
      <c r="AM395" s="51">
        <v>12.08</v>
      </c>
      <c r="AN395" s="51">
        <v>12.09</v>
      </c>
      <c r="AO395" s="51">
        <v>12.200000000000001</v>
      </c>
      <c r="AP395" s="135">
        <v>12.09</v>
      </c>
      <c r="AQ395" s="51">
        <v>12.6</v>
      </c>
      <c r="AR395" s="51">
        <v>12.3</v>
      </c>
      <c r="AS395" s="51">
        <v>12.5</v>
      </c>
      <c r="AT395" s="51">
        <v>13.28</v>
      </c>
      <c r="AU395" s="51">
        <v>12.9</v>
      </c>
      <c r="AV395" s="51">
        <v>12.68</v>
      </c>
      <c r="AW395" s="51">
        <v>12.790000000000001</v>
      </c>
      <c r="AX395" s="51">
        <v>12.77</v>
      </c>
      <c r="AY395" s="51">
        <v>11.99</v>
      </c>
      <c r="AZ395" s="51">
        <v>12.370000000000001</v>
      </c>
      <c r="BA395" s="51">
        <v>12.09</v>
      </c>
      <c r="BB395" s="51">
        <v>12.09</v>
      </c>
      <c r="BC395" s="51">
        <v>12.09</v>
      </c>
      <c r="BD395" s="51">
        <v>12.51</v>
      </c>
      <c r="BE395" s="51">
        <v>12.51</v>
      </c>
      <c r="BF395" s="51">
        <v>13.26</v>
      </c>
      <c r="BG395" s="51">
        <v>12.39</v>
      </c>
      <c r="BH395" s="51">
        <v>12.47</v>
      </c>
      <c r="BI395" s="51">
        <v>12.59</v>
      </c>
      <c r="BJ395" s="51">
        <v>12.290000000000001</v>
      </c>
      <c r="BK395" s="51">
        <v>12.18</v>
      </c>
      <c r="BL395" s="51">
        <v>12.66</v>
      </c>
      <c r="BM395" s="51"/>
      <c r="BN395" s="9"/>
      <c r="BO395" s="62">
        <v>11.99</v>
      </c>
      <c r="BP395" s="62">
        <v>14.65</v>
      </c>
      <c r="BQ395" s="62">
        <f t="shared" si="18"/>
        <v>13.32</v>
      </c>
      <c r="BR395" s="64" t="str">
        <f t="shared" si="19"/>
        <v>YES</v>
      </c>
      <c r="BS395" s="9" t="e">
        <f t="shared" si="20"/>
        <v>#N/A</v>
      </c>
    </row>
    <row r="396" spans="1:71" x14ac:dyDescent="0.25">
      <c r="A396">
        <v>392</v>
      </c>
      <c r="B396" s="52" t="s">
        <v>1015</v>
      </c>
      <c r="C396" s="48" t="s">
        <v>1015</v>
      </c>
      <c r="D396" s="80">
        <v>11.99</v>
      </c>
      <c r="E396" s="98" t="s">
        <v>4988</v>
      </c>
      <c r="F396" s="84" t="s">
        <v>1010</v>
      </c>
      <c r="G396" s="84">
        <v>106813889</v>
      </c>
      <c r="H396" s="87">
        <v>4072317</v>
      </c>
      <c r="I396" s="196">
        <v>6137211</v>
      </c>
      <c r="J396" s="87">
        <v>6137211</v>
      </c>
      <c r="K396" s="47" t="s">
        <v>43</v>
      </c>
      <c r="L396" s="47" t="s">
        <v>1014</v>
      </c>
      <c r="M396" s="38"/>
      <c r="N396" s="38"/>
      <c r="O396" s="50">
        <v>8.75</v>
      </c>
      <c r="P396" s="50">
        <v>8.75</v>
      </c>
      <c r="Q396" s="50">
        <v>8.75</v>
      </c>
      <c r="R396" s="50">
        <v>8.75</v>
      </c>
      <c r="S396" s="50">
        <v>8.75</v>
      </c>
      <c r="T396" s="50">
        <v>8.75</v>
      </c>
      <c r="U396" s="50">
        <v>11.99</v>
      </c>
      <c r="V396" s="51">
        <v>11.99</v>
      </c>
      <c r="W396" s="51">
        <v>11.99</v>
      </c>
      <c r="X396" s="51">
        <v>12.08</v>
      </c>
      <c r="Y396" s="51">
        <v>11.99</v>
      </c>
      <c r="Z396" s="51">
        <v>11.99</v>
      </c>
      <c r="AA396" s="51">
        <v>11.99</v>
      </c>
      <c r="AB396" s="51">
        <v>11.99</v>
      </c>
      <c r="AC396" s="51">
        <v>11.99</v>
      </c>
      <c r="AD396" s="51">
        <v>11.99</v>
      </c>
      <c r="AE396" s="51">
        <v>11.99</v>
      </c>
      <c r="AF396" s="51">
        <v>11.99</v>
      </c>
      <c r="AG396" s="51">
        <v>11.99</v>
      </c>
      <c r="AH396" s="51">
        <v>11.99</v>
      </c>
      <c r="AI396" s="51">
        <v>11.99</v>
      </c>
      <c r="AJ396" s="51">
        <v>11.99</v>
      </c>
      <c r="AK396" s="51">
        <v>11.99</v>
      </c>
      <c r="AL396" s="51">
        <v>11.99</v>
      </c>
      <c r="AM396" s="51">
        <v>11.99</v>
      </c>
      <c r="AN396" s="51">
        <v>11.99</v>
      </c>
      <c r="AO396" s="51">
        <v>11.99</v>
      </c>
      <c r="AP396" s="135">
        <v>11.99</v>
      </c>
      <c r="AQ396" s="51">
        <v>11.99</v>
      </c>
      <c r="AR396" s="51">
        <v>11.99</v>
      </c>
      <c r="AS396" s="51">
        <v>11.99</v>
      </c>
      <c r="AT396" s="51">
        <v>11.99</v>
      </c>
      <c r="AU396" s="51">
        <v>11.99</v>
      </c>
      <c r="AV396" s="51">
        <v>11.99</v>
      </c>
      <c r="AW396" s="51">
        <v>11.99</v>
      </c>
      <c r="AX396" s="51">
        <v>11.99</v>
      </c>
      <c r="AY396" s="51">
        <v>11.99</v>
      </c>
      <c r="AZ396" s="51">
        <v>11.99</v>
      </c>
      <c r="BA396" s="51">
        <v>11.99</v>
      </c>
      <c r="BB396" s="51">
        <v>11.99</v>
      </c>
      <c r="BC396" s="51">
        <v>11.99</v>
      </c>
      <c r="BD396" s="51">
        <v>11.99</v>
      </c>
      <c r="BE396" s="51">
        <v>11.99</v>
      </c>
      <c r="BF396" s="51">
        <v>11.99</v>
      </c>
      <c r="BG396" s="51">
        <v>11.99</v>
      </c>
      <c r="BH396" s="51">
        <v>11.99</v>
      </c>
      <c r="BI396" s="51">
        <v>11.99</v>
      </c>
      <c r="BJ396" s="51">
        <v>11.99</v>
      </c>
      <c r="BK396" s="51">
        <v>11.99</v>
      </c>
      <c r="BL396" s="51">
        <v>11.99</v>
      </c>
      <c r="BM396" s="51"/>
      <c r="BN396" s="9"/>
      <c r="BO396" s="62">
        <v>11.99</v>
      </c>
      <c r="BP396" s="62">
        <v>24.840000000000003</v>
      </c>
      <c r="BQ396" s="62">
        <f t="shared" si="18"/>
        <v>18.415000000000003</v>
      </c>
      <c r="BR396" s="64" t="str">
        <f t="shared" si="19"/>
        <v>YES</v>
      </c>
      <c r="BS396" s="9" t="e">
        <f t="shared" si="20"/>
        <v>#N/A</v>
      </c>
    </row>
    <row r="397" spans="1:71" x14ac:dyDescent="0.25">
      <c r="A397">
        <v>393</v>
      </c>
      <c r="B397" s="52" t="s">
        <v>1013</v>
      </c>
      <c r="C397" s="48" t="s">
        <v>1013</v>
      </c>
      <c r="D397" s="80">
        <v>44.370000000000005</v>
      </c>
      <c r="E397" s="98" t="s">
        <v>4988</v>
      </c>
      <c r="F397" s="84" t="s">
        <v>1010</v>
      </c>
      <c r="G397" s="84">
        <v>106813889</v>
      </c>
      <c r="H397" s="87" t="s">
        <v>2147</v>
      </c>
      <c r="I397" s="196">
        <v>6137209</v>
      </c>
      <c r="J397" s="87">
        <v>6137209</v>
      </c>
      <c r="K397" s="47" t="s">
        <v>43</v>
      </c>
      <c r="L397" s="47" t="s">
        <v>1012</v>
      </c>
      <c r="M397" s="38"/>
      <c r="N397" s="38"/>
      <c r="O397" s="50">
        <v>36.46</v>
      </c>
      <c r="P397" s="50">
        <v>46.63</v>
      </c>
      <c r="Q397" s="50">
        <v>37.380000000000003</v>
      </c>
      <c r="R397" s="50">
        <v>41.25</v>
      </c>
      <c r="S397" s="50">
        <v>42.84</v>
      </c>
      <c r="T397" s="50">
        <v>39.65</v>
      </c>
      <c r="U397" s="50">
        <v>44.21</v>
      </c>
      <c r="V397" s="51">
        <v>47.45</v>
      </c>
      <c r="W397" s="51">
        <v>44.300000000000004</v>
      </c>
      <c r="X397" s="51">
        <v>47.34</v>
      </c>
      <c r="Y397" s="51">
        <v>43.46</v>
      </c>
      <c r="Z397" s="51">
        <v>41.550000000000004</v>
      </c>
      <c r="AA397" s="51">
        <v>44.77</v>
      </c>
      <c r="AB397" s="51">
        <v>48.660000000000004</v>
      </c>
      <c r="AC397" s="51">
        <v>42.64</v>
      </c>
      <c r="AD397" s="51">
        <v>41.160000000000004</v>
      </c>
      <c r="AE397" s="51">
        <v>46.120000000000005</v>
      </c>
      <c r="AF397" s="51">
        <v>44.370000000000005</v>
      </c>
      <c r="AG397" s="51">
        <v>46.54</v>
      </c>
      <c r="AH397" s="51">
        <v>43.25</v>
      </c>
      <c r="AI397" s="51">
        <v>42.97</v>
      </c>
      <c r="AJ397" s="51">
        <v>43.09</v>
      </c>
      <c r="AK397" s="51">
        <v>25.35</v>
      </c>
      <c r="AL397" s="51">
        <v>25.310000000000002</v>
      </c>
      <c r="AM397" s="51">
        <v>26.43</v>
      </c>
      <c r="AN397" s="51">
        <v>37.330000000000005</v>
      </c>
      <c r="AO397" s="51">
        <v>42.59</v>
      </c>
      <c r="AP397" s="135">
        <v>44.18</v>
      </c>
      <c r="AQ397" s="51">
        <v>44.14</v>
      </c>
      <c r="AR397" s="51">
        <v>41.09</v>
      </c>
      <c r="AS397" s="51">
        <v>45.4</v>
      </c>
      <c r="AT397" s="51">
        <v>40.67</v>
      </c>
      <c r="AU397" s="51">
        <v>40.07</v>
      </c>
      <c r="AV397" s="51">
        <v>43.03</v>
      </c>
      <c r="AW397" s="51">
        <v>39.68</v>
      </c>
      <c r="AX397" s="51">
        <v>39.160000000000004</v>
      </c>
      <c r="AY397" s="51">
        <v>40.020000000000003</v>
      </c>
      <c r="AZ397" s="51">
        <v>43.190000000000005</v>
      </c>
      <c r="BA397" s="51">
        <v>40.25</v>
      </c>
      <c r="BB397" s="51">
        <v>41.29</v>
      </c>
      <c r="BC397" s="51">
        <v>41.28</v>
      </c>
      <c r="BD397" s="51">
        <v>41.14</v>
      </c>
      <c r="BE397" s="51">
        <v>43.980000000000004</v>
      </c>
      <c r="BF397" s="51">
        <v>39.620000000000005</v>
      </c>
      <c r="BG397" s="51">
        <v>40.700000000000003</v>
      </c>
      <c r="BH397" s="51">
        <v>39.39</v>
      </c>
      <c r="BI397" s="51">
        <v>37.800000000000004</v>
      </c>
      <c r="BJ397" s="51">
        <v>41.480000000000004</v>
      </c>
      <c r="BK397" s="51">
        <v>37.200000000000003</v>
      </c>
      <c r="BL397" s="51">
        <v>42.63</v>
      </c>
      <c r="BM397" s="51"/>
      <c r="BN397" s="9"/>
      <c r="BO397" s="62">
        <v>25.31</v>
      </c>
      <c r="BP397" s="62">
        <v>49.870000000000005</v>
      </c>
      <c r="BQ397" s="62">
        <f t="shared" si="18"/>
        <v>37.590000000000003</v>
      </c>
      <c r="BR397" s="64" t="str">
        <f t="shared" si="19"/>
        <v>YES</v>
      </c>
      <c r="BS397" s="9" t="e">
        <f t="shared" si="20"/>
        <v>#N/A</v>
      </c>
    </row>
    <row r="398" spans="1:71" x14ac:dyDescent="0.25">
      <c r="A398">
        <v>394</v>
      </c>
      <c r="B398" s="52" t="s">
        <v>1011</v>
      </c>
      <c r="C398" s="48" t="s">
        <v>1011</v>
      </c>
      <c r="D398" s="80">
        <v>24.35</v>
      </c>
      <c r="E398" s="98" t="s">
        <v>4988</v>
      </c>
      <c r="F398" s="84" t="s">
        <v>1010</v>
      </c>
      <c r="G398" s="84">
        <v>106813889</v>
      </c>
      <c r="H398" s="87">
        <v>4374875</v>
      </c>
      <c r="I398" s="196">
        <v>6161404</v>
      </c>
      <c r="J398" s="87">
        <v>6161404</v>
      </c>
      <c r="K398" s="47" t="s">
        <v>43</v>
      </c>
      <c r="L398" s="47" t="s">
        <v>1009</v>
      </c>
      <c r="M398" s="38"/>
      <c r="N398" s="38"/>
      <c r="O398" s="50">
        <v>99.73</v>
      </c>
      <c r="P398" s="50">
        <v>126.18</v>
      </c>
      <c r="Q398" s="50">
        <v>24.8</v>
      </c>
      <c r="R398" s="50">
        <v>9.76</v>
      </c>
      <c r="S398" s="50">
        <v>10</v>
      </c>
      <c r="T398" s="50">
        <v>10.8</v>
      </c>
      <c r="U398" s="50">
        <v>75.33</v>
      </c>
      <c r="V398" s="51">
        <v>13.21</v>
      </c>
      <c r="W398" s="51">
        <v>13.88</v>
      </c>
      <c r="X398" s="51">
        <v>13.11</v>
      </c>
      <c r="Y398" s="51">
        <v>40.520000000000003</v>
      </c>
      <c r="Z398" s="51">
        <v>12.92</v>
      </c>
      <c r="AA398" s="51">
        <v>13.15</v>
      </c>
      <c r="AB398" s="51">
        <v>13.18</v>
      </c>
      <c r="AC398" s="51">
        <v>13.040000000000001</v>
      </c>
      <c r="AD398" s="51">
        <v>13.03</v>
      </c>
      <c r="AE398" s="51">
        <v>13.11</v>
      </c>
      <c r="AF398" s="51">
        <v>24.35</v>
      </c>
      <c r="AG398" s="51">
        <v>13.22</v>
      </c>
      <c r="AH398" s="51">
        <v>13.03</v>
      </c>
      <c r="AI398" s="51">
        <v>13.15</v>
      </c>
      <c r="AJ398" s="51">
        <v>13.21</v>
      </c>
      <c r="AK398" s="51">
        <v>13.17</v>
      </c>
      <c r="AL398" s="51">
        <v>13.040000000000001</v>
      </c>
      <c r="AM398" s="51">
        <v>13.27</v>
      </c>
      <c r="AN398" s="51">
        <v>13.13</v>
      </c>
      <c r="AO398" s="51">
        <v>13.120000000000001</v>
      </c>
      <c r="AP398" s="135">
        <v>13.290000000000001</v>
      </c>
      <c r="AQ398" s="51">
        <v>13.31</v>
      </c>
      <c r="AR398" s="51">
        <v>16.810000000000002</v>
      </c>
      <c r="AS398" s="51">
        <v>13.31</v>
      </c>
      <c r="AT398" s="51">
        <v>13.18</v>
      </c>
      <c r="AU398" s="51">
        <v>13.09</v>
      </c>
      <c r="AV398" s="51">
        <v>13.17</v>
      </c>
      <c r="AW398" s="51">
        <v>13.08</v>
      </c>
      <c r="AX398" s="51">
        <v>13.05</v>
      </c>
      <c r="AY398" s="51">
        <v>13.17</v>
      </c>
      <c r="AZ398" s="51">
        <v>13.14</v>
      </c>
      <c r="BA398" s="51">
        <v>13.14</v>
      </c>
      <c r="BB398" s="51">
        <v>13.15</v>
      </c>
      <c r="BC398" s="51">
        <v>13.15</v>
      </c>
      <c r="BD398" s="51">
        <v>13.31</v>
      </c>
      <c r="BE398" s="51">
        <v>13.33</v>
      </c>
      <c r="BF398" s="51">
        <v>13.17</v>
      </c>
      <c r="BG398" s="51">
        <v>13.18</v>
      </c>
      <c r="BH398" s="51">
        <v>13.13</v>
      </c>
      <c r="BI398" s="51">
        <v>13.08</v>
      </c>
      <c r="BJ398" s="51">
        <v>13.16</v>
      </c>
      <c r="BK398" s="51">
        <v>13.03</v>
      </c>
      <c r="BL398" s="51">
        <v>13.22</v>
      </c>
      <c r="BM398" s="51"/>
      <c r="BN398" s="9"/>
      <c r="BO398" s="62">
        <v>12.92</v>
      </c>
      <c r="BP398" s="62">
        <v>138.43</v>
      </c>
      <c r="BQ398" s="62">
        <f t="shared" si="18"/>
        <v>75.674999999999997</v>
      </c>
      <c r="BR398" s="64" t="str">
        <f t="shared" si="19"/>
        <v>YES</v>
      </c>
      <c r="BS398" s="9" t="e">
        <f t="shared" si="20"/>
        <v>#N/A</v>
      </c>
    </row>
    <row r="399" spans="1:71" x14ac:dyDescent="0.25">
      <c r="A399">
        <v>395</v>
      </c>
      <c r="B399" s="52" t="s">
        <v>1008</v>
      </c>
      <c r="C399" s="48" t="s">
        <v>1008</v>
      </c>
      <c r="D399" s="80">
        <v>2172.52</v>
      </c>
      <c r="E399" s="98" t="s">
        <v>4988</v>
      </c>
      <c r="F399" s="84" t="s">
        <v>961</v>
      </c>
      <c r="G399" s="84">
        <v>106814190</v>
      </c>
      <c r="H399" s="87">
        <v>4374293</v>
      </c>
      <c r="I399" s="196">
        <v>6207248</v>
      </c>
      <c r="J399" s="87">
        <v>6207248</v>
      </c>
      <c r="K399" s="47" t="s">
        <v>960</v>
      </c>
      <c r="L399" s="47" t="s">
        <v>1007</v>
      </c>
      <c r="M399" s="38"/>
      <c r="N399" s="38"/>
      <c r="O399" s="50">
        <v>1694.47</v>
      </c>
      <c r="P399" s="50">
        <v>2151.98</v>
      </c>
      <c r="Q399" s="50">
        <v>1890.45</v>
      </c>
      <c r="R399" s="50">
        <v>1994.68</v>
      </c>
      <c r="S399" s="50">
        <v>2099.6999999999998</v>
      </c>
      <c r="T399" s="50">
        <v>2135.5100000000002</v>
      </c>
      <c r="U399" s="50">
        <v>2659.74</v>
      </c>
      <c r="V399" s="51">
        <v>3030.41</v>
      </c>
      <c r="W399" s="51">
        <v>3276.75</v>
      </c>
      <c r="X399" s="51">
        <v>2845.8399999999997</v>
      </c>
      <c r="Y399" s="51">
        <v>2315.4299999999998</v>
      </c>
      <c r="Z399" s="51">
        <v>1943.75</v>
      </c>
      <c r="AA399" s="51">
        <v>1986.11</v>
      </c>
      <c r="AB399" s="51">
        <v>2099.8399999999997</v>
      </c>
      <c r="AC399" s="51">
        <v>1946.26</v>
      </c>
      <c r="AD399" s="51">
        <v>1924.75</v>
      </c>
      <c r="AE399" s="51">
        <v>2031.98</v>
      </c>
      <c r="AF399" s="51">
        <v>2172.52</v>
      </c>
      <c r="AG399" s="51">
        <v>2704</v>
      </c>
      <c r="AH399" s="51">
        <v>3025.04</v>
      </c>
      <c r="AI399" s="51">
        <v>2980.52</v>
      </c>
      <c r="AJ399" s="51">
        <v>3101.58</v>
      </c>
      <c r="AK399" s="51">
        <v>2292.4499999999998</v>
      </c>
      <c r="AL399" s="51">
        <v>1914.56</v>
      </c>
      <c r="AM399" s="51">
        <v>2006.02</v>
      </c>
      <c r="AN399" s="51">
        <v>1885.74</v>
      </c>
      <c r="AO399" s="51">
        <v>1883.15</v>
      </c>
      <c r="AP399" s="135">
        <v>2127.1</v>
      </c>
      <c r="AQ399" s="51">
        <v>1941.93</v>
      </c>
      <c r="AR399" s="51">
        <v>2002.49</v>
      </c>
      <c r="AS399" s="51">
        <v>2731.25</v>
      </c>
      <c r="AT399" s="51">
        <v>2778.08</v>
      </c>
      <c r="AU399" s="51">
        <v>2818.8599999999997</v>
      </c>
      <c r="AV399" s="51">
        <v>2722.75</v>
      </c>
      <c r="AW399" s="51">
        <v>2114.1099999999997</v>
      </c>
      <c r="AX399" s="51">
        <v>1807.1</v>
      </c>
      <c r="AY399" s="51">
        <v>1732.72</v>
      </c>
      <c r="AZ399" s="51">
        <v>1980.33</v>
      </c>
      <c r="BA399" s="51">
        <v>1824.11</v>
      </c>
      <c r="BB399" s="51">
        <v>1787.31</v>
      </c>
      <c r="BC399" s="51">
        <v>1786.29</v>
      </c>
      <c r="BD399" s="51">
        <v>2005.64</v>
      </c>
      <c r="BE399" s="51">
        <v>2989.95</v>
      </c>
      <c r="BF399" s="51">
        <v>2606.79</v>
      </c>
      <c r="BG399" s="51">
        <v>2767.4599999999996</v>
      </c>
      <c r="BH399" s="51">
        <v>2461.2299999999996</v>
      </c>
      <c r="BI399" s="51">
        <v>1864.78</v>
      </c>
      <c r="BJ399" s="51">
        <v>1728.82</v>
      </c>
      <c r="BK399" s="51">
        <v>1531.14</v>
      </c>
      <c r="BL399" s="51">
        <v>1746.02</v>
      </c>
      <c r="BM399" s="51"/>
      <c r="BN399" s="9"/>
      <c r="BO399" s="62">
        <v>1697.71</v>
      </c>
      <c r="BP399" s="62">
        <v>3276.75</v>
      </c>
      <c r="BQ399" s="62">
        <f t="shared" si="18"/>
        <v>2487.23</v>
      </c>
      <c r="BR399" s="64" t="str">
        <f t="shared" si="19"/>
        <v>NO</v>
      </c>
      <c r="BS399" s="9" t="e">
        <f t="shared" si="20"/>
        <v>#N/A</v>
      </c>
    </row>
    <row r="400" spans="1:71" x14ac:dyDescent="0.25">
      <c r="A400">
        <v>396</v>
      </c>
      <c r="B400" s="52" t="s">
        <v>1006</v>
      </c>
      <c r="C400" s="48" t="s">
        <v>1006</v>
      </c>
      <c r="D400" s="80">
        <v>91.69</v>
      </c>
      <c r="E400" s="98" t="s">
        <v>4988</v>
      </c>
      <c r="F400" s="84" t="s">
        <v>961</v>
      </c>
      <c r="G400" s="84">
        <v>106814190</v>
      </c>
      <c r="H400" s="87">
        <v>4064845</v>
      </c>
      <c r="I400" s="196">
        <v>6113814</v>
      </c>
      <c r="J400" s="87">
        <v>6113814</v>
      </c>
      <c r="K400" s="47" t="s">
        <v>960</v>
      </c>
      <c r="L400" s="47" t="s">
        <v>1005</v>
      </c>
      <c r="M400" s="38"/>
      <c r="N400" s="38"/>
      <c r="O400" s="50">
        <v>112.95</v>
      </c>
      <c r="P400" s="50">
        <v>137.24</v>
      </c>
      <c r="Q400" s="50">
        <v>103.87</v>
      </c>
      <c r="R400" s="50">
        <v>106.16</v>
      </c>
      <c r="S400" s="50">
        <v>111.68</v>
      </c>
      <c r="T400" s="50">
        <v>96.49</v>
      </c>
      <c r="U400" s="50">
        <v>97.149999999999991</v>
      </c>
      <c r="V400" s="51">
        <v>102.25</v>
      </c>
      <c r="W400" s="51">
        <v>98.05</v>
      </c>
      <c r="X400" s="51">
        <v>112.27</v>
      </c>
      <c r="Y400" s="51">
        <v>108.22999999999999</v>
      </c>
      <c r="Z400" s="51">
        <v>110.58999999999999</v>
      </c>
      <c r="AA400" s="51">
        <v>126.03999999999999</v>
      </c>
      <c r="AB400" s="51">
        <v>126.92999999999999</v>
      </c>
      <c r="AC400" s="51">
        <v>100.92999999999999</v>
      </c>
      <c r="AD400" s="51">
        <v>98.67</v>
      </c>
      <c r="AE400" s="51">
        <v>100.22999999999999</v>
      </c>
      <c r="AF400" s="51">
        <v>91.69</v>
      </c>
      <c r="AG400" s="51">
        <v>46.07</v>
      </c>
      <c r="AH400" s="51">
        <v>12.17</v>
      </c>
      <c r="AI400" s="51">
        <v>12.28</v>
      </c>
      <c r="AJ400" s="51">
        <v>12.17</v>
      </c>
      <c r="AK400" s="51">
        <v>12.290000000000001</v>
      </c>
      <c r="AL400" s="51">
        <v>12.28</v>
      </c>
      <c r="AM400" s="51">
        <v>21.96</v>
      </c>
      <c r="AN400" s="51">
        <v>12.28</v>
      </c>
      <c r="AO400" s="51">
        <v>70.009999999999991</v>
      </c>
      <c r="AP400" s="135">
        <v>101.83</v>
      </c>
      <c r="AQ400" s="51">
        <v>106.33</v>
      </c>
      <c r="AR400" s="51">
        <v>99.46</v>
      </c>
      <c r="AS400" s="51">
        <v>111.13</v>
      </c>
      <c r="AT400" s="51">
        <v>97.86999999999999</v>
      </c>
      <c r="AU400" s="51">
        <v>100.97999999999999</v>
      </c>
      <c r="AV400" s="51">
        <v>119.44</v>
      </c>
      <c r="AW400" s="51">
        <v>30.009999999999998</v>
      </c>
      <c r="AX400" s="51">
        <v>12.290000000000001</v>
      </c>
      <c r="AY400" s="51">
        <v>49.02</v>
      </c>
      <c r="AZ400" s="51">
        <v>142.14000000000001</v>
      </c>
      <c r="BA400" s="51">
        <v>120.13</v>
      </c>
      <c r="BB400" s="51">
        <v>120.36999999999999</v>
      </c>
      <c r="BC400" s="51">
        <v>112.35</v>
      </c>
      <c r="BD400" s="51">
        <v>110.30999999999999</v>
      </c>
      <c r="BE400" s="51">
        <v>121.03</v>
      </c>
      <c r="BF400" s="51">
        <v>105.74</v>
      </c>
      <c r="BG400" s="51">
        <v>113.25999999999999</v>
      </c>
      <c r="BH400" s="51">
        <v>119.05</v>
      </c>
      <c r="BI400" s="51">
        <v>115.07</v>
      </c>
      <c r="BJ400" s="51">
        <v>135.28</v>
      </c>
      <c r="BK400" s="51">
        <v>119.74</v>
      </c>
      <c r="BL400" s="51">
        <v>142.27000000000001</v>
      </c>
      <c r="BM400" s="51"/>
      <c r="BN400" s="9"/>
      <c r="BO400" s="62">
        <v>11.99</v>
      </c>
      <c r="BP400" s="62">
        <v>142.13999999999999</v>
      </c>
      <c r="BQ400" s="62">
        <f t="shared" si="18"/>
        <v>77.064999999999998</v>
      </c>
      <c r="BR400" s="64" t="str">
        <f t="shared" si="19"/>
        <v>YES</v>
      </c>
      <c r="BS400" s="9" t="e">
        <f t="shared" si="20"/>
        <v>#N/A</v>
      </c>
    </row>
    <row r="401" spans="1:71" x14ac:dyDescent="0.25">
      <c r="A401">
        <v>397</v>
      </c>
      <c r="B401" s="52" t="s">
        <v>1004</v>
      </c>
      <c r="C401" s="48" t="s">
        <v>1004</v>
      </c>
      <c r="D401" s="80">
        <v>392.17</v>
      </c>
      <c r="E401" s="98" t="s">
        <v>4988</v>
      </c>
      <c r="F401" s="84" t="s">
        <v>961</v>
      </c>
      <c r="G401" s="84">
        <v>106814190</v>
      </c>
      <c r="H401" s="87">
        <v>4574371</v>
      </c>
      <c r="I401" s="196">
        <v>6098860</v>
      </c>
      <c r="J401" s="87">
        <v>6098860</v>
      </c>
      <c r="K401" s="47" t="s">
        <v>960</v>
      </c>
      <c r="L401" s="47" t="s">
        <v>1003</v>
      </c>
      <c r="M401" s="38"/>
      <c r="N401" s="38"/>
      <c r="O401" s="50">
        <v>392.33</v>
      </c>
      <c r="P401" s="50">
        <v>402.19</v>
      </c>
      <c r="Q401" s="50">
        <v>409.17</v>
      </c>
      <c r="R401" s="50">
        <v>418.72</v>
      </c>
      <c r="S401" s="50">
        <v>467.83</v>
      </c>
      <c r="T401" s="50">
        <v>443.17</v>
      </c>
      <c r="U401" s="50">
        <v>474.01</v>
      </c>
      <c r="V401" s="51">
        <v>519.79999999999995</v>
      </c>
      <c r="W401" s="51">
        <v>499.53000000000003</v>
      </c>
      <c r="X401" s="51">
        <v>475.32</v>
      </c>
      <c r="Y401" s="51">
        <v>422.74</v>
      </c>
      <c r="Z401" s="51">
        <v>396.81</v>
      </c>
      <c r="AA401" s="51">
        <v>432.52</v>
      </c>
      <c r="AB401" s="51">
        <v>429.03000000000003</v>
      </c>
      <c r="AC401" s="51">
        <v>388.24</v>
      </c>
      <c r="AD401" s="51">
        <v>377.14</v>
      </c>
      <c r="AE401" s="51">
        <v>401.97</v>
      </c>
      <c r="AF401" s="51">
        <v>392.17</v>
      </c>
      <c r="AG401" s="51">
        <v>422.37</v>
      </c>
      <c r="AH401" s="51">
        <v>426.64</v>
      </c>
      <c r="AI401" s="51">
        <v>412.84000000000003</v>
      </c>
      <c r="AJ401" s="51">
        <v>493.73</v>
      </c>
      <c r="AK401" s="51">
        <v>400.28000000000003</v>
      </c>
      <c r="AL401" s="51">
        <v>378.7</v>
      </c>
      <c r="AM401" s="51">
        <v>435.99</v>
      </c>
      <c r="AN401" s="51">
        <v>380.34000000000003</v>
      </c>
      <c r="AO401" s="51">
        <v>377.48</v>
      </c>
      <c r="AP401" s="135">
        <v>378.44</v>
      </c>
      <c r="AQ401" s="51">
        <v>373.83</v>
      </c>
      <c r="AR401" s="51">
        <v>363.58</v>
      </c>
      <c r="AS401" s="51">
        <v>419.90000000000003</v>
      </c>
      <c r="AT401" s="51">
        <v>399.53000000000003</v>
      </c>
      <c r="AU401" s="51">
        <v>404.82</v>
      </c>
      <c r="AV401" s="51">
        <v>433.05</v>
      </c>
      <c r="AW401" s="51">
        <v>373.17</v>
      </c>
      <c r="AX401" s="51">
        <v>369.78000000000003</v>
      </c>
      <c r="AY401" s="51">
        <v>356.59000000000003</v>
      </c>
      <c r="AZ401" s="51">
        <v>356.69</v>
      </c>
      <c r="BA401" s="51">
        <v>345.69</v>
      </c>
      <c r="BB401" s="51">
        <v>351.11</v>
      </c>
      <c r="BC401" s="51">
        <v>369.89</v>
      </c>
      <c r="BD401" s="51">
        <v>343.13</v>
      </c>
      <c r="BE401" s="51">
        <v>403.15000000000003</v>
      </c>
      <c r="BF401" s="51">
        <v>351.40000000000003</v>
      </c>
      <c r="BG401" s="51">
        <v>357.93</v>
      </c>
      <c r="BH401" s="51">
        <v>327</v>
      </c>
      <c r="BI401" s="51">
        <v>292.86</v>
      </c>
      <c r="BJ401" s="51">
        <v>309.23</v>
      </c>
      <c r="BK401" s="51">
        <v>270.7</v>
      </c>
      <c r="BL401" s="51">
        <v>295.33</v>
      </c>
      <c r="BM401" s="51"/>
      <c r="BN401" s="9"/>
      <c r="BO401" s="62">
        <v>356.59</v>
      </c>
      <c r="BP401" s="62">
        <v>519.79999999999995</v>
      </c>
      <c r="BQ401" s="62">
        <f t="shared" si="18"/>
        <v>438.19499999999994</v>
      </c>
      <c r="BR401" s="64" t="str">
        <f t="shared" si="19"/>
        <v>NO</v>
      </c>
      <c r="BS401" s="9" t="e">
        <f t="shared" si="20"/>
        <v>#N/A</v>
      </c>
    </row>
    <row r="402" spans="1:71" x14ac:dyDescent="0.25">
      <c r="A402">
        <v>398</v>
      </c>
      <c r="B402" s="52" t="s">
        <v>1002</v>
      </c>
      <c r="C402" s="48" t="s">
        <v>1002</v>
      </c>
      <c r="D402" s="80">
        <v>917.3</v>
      </c>
      <c r="E402" s="98" t="s">
        <v>4988</v>
      </c>
      <c r="F402" s="84" t="s">
        <v>961</v>
      </c>
      <c r="G402" s="84">
        <v>106814190</v>
      </c>
      <c r="H402" s="87">
        <v>4089007</v>
      </c>
      <c r="I402" s="196">
        <v>6207853</v>
      </c>
      <c r="J402" s="87">
        <v>6207853</v>
      </c>
      <c r="K402" s="47" t="s">
        <v>960</v>
      </c>
      <c r="L402" s="47" t="s">
        <v>1001</v>
      </c>
      <c r="M402" s="38"/>
      <c r="N402" s="38"/>
      <c r="O402" s="50">
        <v>926.89</v>
      </c>
      <c r="P402" s="50">
        <v>1111.06</v>
      </c>
      <c r="Q402" s="50">
        <v>839.4</v>
      </c>
      <c r="R402" s="50">
        <v>833.73</v>
      </c>
      <c r="S402" s="50">
        <v>1402.65</v>
      </c>
      <c r="T402" s="50">
        <v>1354.53</v>
      </c>
      <c r="U402" s="50">
        <v>1531.31</v>
      </c>
      <c r="V402" s="51">
        <v>1701.54</v>
      </c>
      <c r="W402" s="51">
        <v>1427.57</v>
      </c>
      <c r="X402" s="51">
        <v>1419.29</v>
      </c>
      <c r="Y402" s="51">
        <v>1152.02</v>
      </c>
      <c r="Z402" s="51">
        <v>1175.08</v>
      </c>
      <c r="AA402" s="51">
        <v>706.2</v>
      </c>
      <c r="AB402" s="51">
        <v>787.55</v>
      </c>
      <c r="AC402" s="51">
        <v>683.56000000000006</v>
      </c>
      <c r="AD402" s="51">
        <v>898.18000000000006</v>
      </c>
      <c r="AE402" s="51">
        <v>845.74</v>
      </c>
      <c r="AF402" s="51">
        <v>917.3</v>
      </c>
      <c r="AG402" s="51">
        <v>1315.27</v>
      </c>
      <c r="AH402" s="51">
        <v>1331.42</v>
      </c>
      <c r="AI402" s="51">
        <v>1326.89</v>
      </c>
      <c r="AJ402" s="51">
        <v>1477.42</v>
      </c>
      <c r="AK402" s="51">
        <v>1148.6400000000001</v>
      </c>
      <c r="AL402" s="51">
        <v>1008.16</v>
      </c>
      <c r="AM402" s="51">
        <v>952.97</v>
      </c>
      <c r="AN402" s="51">
        <v>774.07</v>
      </c>
      <c r="AO402" s="51">
        <v>664.48</v>
      </c>
      <c r="AP402" s="135">
        <v>745.9</v>
      </c>
      <c r="AQ402" s="51">
        <v>1086.21</v>
      </c>
      <c r="AR402" s="51">
        <v>1142.83</v>
      </c>
      <c r="AS402" s="51">
        <v>1767.66</v>
      </c>
      <c r="AT402" s="51">
        <v>1633.11</v>
      </c>
      <c r="AU402" s="51">
        <v>1507.34</v>
      </c>
      <c r="AV402" s="51">
        <v>1571.64</v>
      </c>
      <c r="AW402" s="51">
        <v>1414.68</v>
      </c>
      <c r="AX402" s="51">
        <v>861.19</v>
      </c>
      <c r="AY402" s="51">
        <v>882.61</v>
      </c>
      <c r="AZ402" s="51">
        <v>1155.99</v>
      </c>
      <c r="BA402" s="51">
        <v>971.25</v>
      </c>
      <c r="BB402" s="51">
        <v>721.53</v>
      </c>
      <c r="BC402" s="51">
        <v>1097.1500000000001</v>
      </c>
      <c r="BD402" s="51">
        <v>1310.07</v>
      </c>
      <c r="BE402" s="51">
        <v>2121.5499999999997</v>
      </c>
      <c r="BF402" s="51">
        <v>1507.49</v>
      </c>
      <c r="BG402" s="51">
        <v>1592.77</v>
      </c>
      <c r="BH402" s="51">
        <v>1318.3</v>
      </c>
      <c r="BI402" s="51">
        <v>1015.83</v>
      </c>
      <c r="BJ402" s="51">
        <v>666.46</v>
      </c>
      <c r="BK402" s="51">
        <v>613.44000000000005</v>
      </c>
      <c r="BL402" s="51">
        <v>845.25</v>
      </c>
      <c r="BM402" s="51"/>
      <c r="BN402" s="9"/>
      <c r="BO402" s="62">
        <v>683.56000000000006</v>
      </c>
      <c r="BP402" s="62">
        <v>2512.7099999999996</v>
      </c>
      <c r="BQ402" s="62">
        <f t="shared" si="18"/>
        <v>1598.1349999999998</v>
      </c>
      <c r="BR402" s="64" t="str">
        <f t="shared" si="19"/>
        <v>NO</v>
      </c>
      <c r="BS402" s="9" t="e">
        <f t="shared" si="20"/>
        <v>#N/A</v>
      </c>
    </row>
    <row r="403" spans="1:71" x14ac:dyDescent="0.25">
      <c r="A403">
        <v>399</v>
      </c>
      <c r="B403" s="52" t="s">
        <v>1000</v>
      </c>
      <c r="C403" s="48" t="s">
        <v>1000</v>
      </c>
      <c r="D403" s="80">
        <v>4696.6899999999996</v>
      </c>
      <c r="E403" s="98" t="s">
        <v>2186</v>
      </c>
      <c r="F403" s="84" t="s">
        <v>961</v>
      </c>
      <c r="G403" s="84">
        <v>106814190</v>
      </c>
      <c r="H403" s="87">
        <v>4269421</v>
      </c>
      <c r="I403" s="196">
        <v>4269421</v>
      </c>
      <c r="J403" s="87">
        <v>4416583</v>
      </c>
      <c r="K403" s="47" t="s">
        <v>960</v>
      </c>
      <c r="L403" s="47" t="s">
        <v>999</v>
      </c>
      <c r="M403" s="38"/>
      <c r="N403" s="38"/>
      <c r="O403" s="50">
        <v>3725.24</v>
      </c>
      <c r="P403" s="50">
        <v>4753.92</v>
      </c>
      <c r="Q403" s="50">
        <v>4479.8100000000004</v>
      </c>
      <c r="R403" s="50">
        <v>5575.93</v>
      </c>
      <c r="S403" s="50">
        <v>5658.03</v>
      </c>
      <c r="T403" s="50">
        <v>4543.58</v>
      </c>
      <c r="U403" s="50">
        <v>5168.29</v>
      </c>
      <c r="V403" s="51">
        <v>6618.05</v>
      </c>
      <c r="W403" s="51">
        <v>6350.96</v>
      </c>
      <c r="X403" s="51">
        <v>6553.78</v>
      </c>
      <c r="Y403" s="51">
        <v>5254.49</v>
      </c>
      <c r="Z403" s="51">
        <v>4769.38</v>
      </c>
      <c r="AA403" s="51">
        <v>4556.6399999999994</v>
      </c>
      <c r="AB403" s="51">
        <v>4646.55</v>
      </c>
      <c r="AC403" s="51">
        <v>2730.6499999999996</v>
      </c>
      <c r="AD403" s="51">
        <v>2912.24</v>
      </c>
      <c r="AE403" s="51">
        <v>4951.49</v>
      </c>
      <c r="AF403" s="51">
        <v>4696.6899999999996</v>
      </c>
      <c r="AG403" s="51">
        <v>5737.91</v>
      </c>
      <c r="AH403" s="51">
        <v>5526.42</v>
      </c>
      <c r="AI403" s="51">
        <v>3629.9199999999996</v>
      </c>
      <c r="AJ403" s="51">
        <v>4494.6399999999994</v>
      </c>
      <c r="AK403" s="51">
        <v>4975.82</v>
      </c>
      <c r="AL403" s="51">
        <v>4522.41</v>
      </c>
      <c r="AM403" s="51">
        <v>4086.6699999999996</v>
      </c>
      <c r="AN403" s="51">
        <v>4198.2299999999996</v>
      </c>
      <c r="AO403" s="51">
        <v>4111.21</v>
      </c>
      <c r="AP403" s="135">
        <v>5027.8099999999995</v>
      </c>
      <c r="AQ403" s="51">
        <v>4794.24</v>
      </c>
      <c r="AR403" s="51">
        <v>4736.38</v>
      </c>
      <c r="AS403" s="51">
        <v>5987.5599999999995</v>
      </c>
      <c r="AT403" s="51">
        <v>4832.74</v>
      </c>
      <c r="AU403" s="51">
        <v>4795.33</v>
      </c>
      <c r="AV403" s="51">
        <v>4859.8</v>
      </c>
      <c r="AW403" s="51">
        <v>4076.6499999999996</v>
      </c>
      <c r="AX403" s="51">
        <v>3596.04</v>
      </c>
      <c r="AY403" s="51">
        <v>3352.83</v>
      </c>
      <c r="AZ403" s="51">
        <v>3644.39</v>
      </c>
      <c r="BA403" s="51">
        <v>3629.91</v>
      </c>
      <c r="BB403" s="51">
        <v>4015</v>
      </c>
      <c r="BC403" s="51">
        <v>4186.07</v>
      </c>
      <c r="BD403" s="51">
        <v>4183.0199999999995</v>
      </c>
      <c r="BE403" s="51">
        <v>5016.38</v>
      </c>
      <c r="BF403" s="51">
        <v>4828.32</v>
      </c>
      <c r="BG403" s="51">
        <v>5292</v>
      </c>
      <c r="BH403" s="51">
        <v>4708.6899999999996</v>
      </c>
      <c r="BI403" s="51">
        <v>3979.7</v>
      </c>
      <c r="BJ403" s="51">
        <v>3879.54</v>
      </c>
      <c r="BK403" s="51">
        <v>3270.6899999999996</v>
      </c>
      <c r="BL403" s="51">
        <v>3151.43</v>
      </c>
      <c r="BM403" s="51"/>
      <c r="BN403" s="9"/>
      <c r="BO403" s="62">
        <v>2730.6499999999996</v>
      </c>
      <c r="BP403" s="62">
        <v>6618.05</v>
      </c>
      <c r="BQ403" s="62">
        <f t="shared" si="18"/>
        <v>4674.3500000000004</v>
      </c>
      <c r="BR403" s="64" t="str">
        <f t="shared" si="19"/>
        <v>YES</v>
      </c>
      <c r="BS403" s="9" t="e">
        <f t="shared" si="20"/>
        <v>#N/A</v>
      </c>
    </row>
    <row r="404" spans="1:71" x14ac:dyDescent="0.25">
      <c r="A404">
        <v>400</v>
      </c>
      <c r="B404" s="52" t="s">
        <v>998</v>
      </c>
      <c r="C404" s="48" t="s">
        <v>998</v>
      </c>
      <c r="D404" s="80">
        <v>1015.28</v>
      </c>
      <c r="E404" s="98" t="s">
        <v>4988</v>
      </c>
      <c r="F404" s="84" t="s">
        <v>961</v>
      </c>
      <c r="G404" s="84">
        <v>106814190</v>
      </c>
      <c r="H404" s="87">
        <v>4375789</v>
      </c>
      <c r="I404" s="196">
        <v>6207409</v>
      </c>
      <c r="J404" s="87">
        <v>6207409</v>
      </c>
      <c r="K404" s="47" t="s">
        <v>960</v>
      </c>
      <c r="L404" s="47" t="s">
        <v>997</v>
      </c>
      <c r="M404" s="38"/>
      <c r="N404" s="38"/>
      <c r="O404" s="50">
        <v>1004.4</v>
      </c>
      <c r="P404" s="50">
        <v>1229.01</v>
      </c>
      <c r="Q404" s="50">
        <v>969.54</v>
      </c>
      <c r="R404" s="50">
        <v>1061.48</v>
      </c>
      <c r="S404" s="50">
        <v>1192.6400000000001</v>
      </c>
      <c r="T404" s="50">
        <v>1077.6500000000001</v>
      </c>
      <c r="U404" s="50">
        <v>1318.43</v>
      </c>
      <c r="V404" s="51">
        <v>1380.17</v>
      </c>
      <c r="W404" s="51">
        <v>1508.79</v>
      </c>
      <c r="X404" s="51">
        <v>1404.09</v>
      </c>
      <c r="Y404" s="51">
        <v>1134.46</v>
      </c>
      <c r="Z404" s="51">
        <v>903.72</v>
      </c>
      <c r="AA404" s="51">
        <v>847.06000000000006</v>
      </c>
      <c r="AB404" s="51">
        <v>911.18000000000006</v>
      </c>
      <c r="AC404" s="51">
        <v>790.84</v>
      </c>
      <c r="AD404" s="51">
        <v>807.55</v>
      </c>
      <c r="AE404" s="51">
        <v>940.56000000000006</v>
      </c>
      <c r="AF404" s="51">
        <v>1015.28</v>
      </c>
      <c r="AG404" s="51">
        <v>1558.26</v>
      </c>
      <c r="AH404" s="51">
        <v>1763.05</v>
      </c>
      <c r="AI404" s="51">
        <v>1982.91</v>
      </c>
      <c r="AJ404" s="51">
        <v>2062.5699999999997</v>
      </c>
      <c r="AK404" s="51">
        <v>1489.26</v>
      </c>
      <c r="AL404" s="51">
        <v>1199.51</v>
      </c>
      <c r="AM404" s="51">
        <v>1235.68</v>
      </c>
      <c r="AN404" s="51">
        <v>1202.3599999999999</v>
      </c>
      <c r="AO404" s="51">
        <v>1255.45</v>
      </c>
      <c r="AP404" s="135">
        <v>1297.8900000000001</v>
      </c>
      <c r="AQ404" s="51">
        <v>1351.14</v>
      </c>
      <c r="AR404" s="51">
        <v>1327.43</v>
      </c>
      <c r="AS404" s="51">
        <v>1858.01</v>
      </c>
      <c r="AT404" s="51">
        <v>1748.7</v>
      </c>
      <c r="AU404" s="51">
        <v>1792.3</v>
      </c>
      <c r="AV404" s="51">
        <v>1898.95</v>
      </c>
      <c r="AW404" s="51">
        <v>1421.55</v>
      </c>
      <c r="AX404" s="51">
        <v>1093.28</v>
      </c>
      <c r="AY404" s="51">
        <v>991.62</v>
      </c>
      <c r="AZ404" s="51">
        <v>1097.06</v>
      </c>
      <c r="BA404" s="51">
        <v>908.07</v>
      </c>
      <c r="BB404" s="51">
        <v>846.24</v>
      </c>
      <c r="BC404" s="51">
        <v>755.92</v>
      </c>
      <c r="BD404" s="51">
        <v>796.51</v>
      </c>
      <c r="BE404" s="51">
        <v>924.81000000000006</v>
      </c>
      <c r="BF404" s="51">
        <v>851.87</v>
      </c>
      <c r="BG404" s="51">
        <v>870.89</v>
      </c>
      <c r="BH404" s="51">
        <v>754.04</v>
      </c>
      <c r="BI404" s="51">
        <v>630.22</v>
      </c>
      <c r="BJ404" s="51">
        <v>505.91</v>
      </c>
      <c r="BK404" s="51">
        <v>274.14</v>
      </c>
      <c r="BL404" s="51">
        <v>317.26</v>
      </c>
      <c r="BM404" s="51"/>
      <c r="BN404" s="9"/>
      <c r="BO404" s="62">
        <v>790.84</v>
      </c>
      <c r="BP404" s="62">
        <v>1958.48</v>
      </c>
      <c r="BQ404" s="62">
        <f t="shared" si="18"/>
        <v>1374.66</v>
      </c>
      <c r="BR404" s="64" t="str">
        <f t="shared" si="19"/>
        <v>NO</v>
      </c>
      <c r="BS404" s="9" t="e">
        <f t="shared" si="20"/>
        <v>#N/A</v>
      </c>
    </row>
    <row r="405" spans="1:71" x14ac:dyDescent="0.25">
      <c r="A405">
        <v>401</v>
      </c>
      <c r="B405" s="52" t="s">
        <v>996</v>
      </c>
      <c r="C405" s="48" t="s">
        <v>996</v>
      </c>
      <c r="D405" s="80">
        <v>58131.040000000001</v>
      </c>
      <c r="E405" s="98" t="s">
        <v>2186</v>
      </c>
      <c r="F405" s="84" t="s">
        <v>961</v>
      </c>
      <c r="G405" s="84">
        <v>106814190</v>
      </c>
      <c r="H405" s="87">
        <v>4090676</v>
      </c>
      <c r="I405" s="196">
        <v>4606757</v>
      </c>
      <c r="J405" s="87">
        <v>4606757</v>
      </c>
      <c r="K405" s="47" t="s">
        <v>960</v>
      </c>
      <c r="L405" s="47" t="s">
        <v>995</v>
      </c>
      <c r="M405" s="38"/>
      <c r="N405" s="38"/>
      <c r="O405" s="50">
        <v>43703.07</v>
      </c>
      <c r="P405" s="50">
        <v>47255.040000000001</v>
      </c>
      <c r="Q405" s="50">
        <v>43742.79</v>
      </c>
      <c r="R405" s="50">
        <v>46192.97</v>
      </c>
      <c r="S405" s="50">
        <v>55515.28</v>
      </c>
      <c r="T405" s="50">
        <v>56558.5</v>
      </c>
      <c r="U405" s="50">
        <v>65588.820000000007</v>
      </c>
      <c r="V405" s="51">
        <v>65964.27</v>
      </c>
      <c r="W405" s="51">
        <v>62674.99</v>
      </c>
      <c r="X405" s="51">
        <v>64567.409999999996</v>
      </c>
      <c r="Y405" s="51">
        <v>54782.11</v>
      </c>
      <c r="Z405" s="51">
        <v>52595.93</v>
      </c>
      <c r="AA405" s="51">
        <v>51057.32</v>
      </c>
      <c r="AB405" s="51">
        <v>49604.119999999995</v>
      </c>
      <c r="AC405" s="51">
        <v>46838.559999999998</v>
      </c>
      <c r="AD405" s="51">
        <v>50535.72</v>
      </c>
      <c r="AE405" s="51">
        <v>52804.95</v>
      </c>
      <c r="AF405" s="51">
        <v>58131.040000000001</v>
      </c>
      <c r="AG405" s="51">
        <v>67709.53</v>
      </c>
      <c r="AH405" s="51">
        <v>67171.66</v>
      </c>
      <c r="AI405" s="51">
        <v>69336.600000000006</v>
      </c>
      <c r="AJ405" s="51">
        <v>74757.180000000008</v>
      </c>
      <c r="AK405" s="51">
        <v>61795.54</v>
      </c>
      <c r="AL405" s="51">
        <v>57158.869999999995</v>
      </c>
      <c r="AM405" s="51">
        <v>52700.14</v>
      </c>
      <c r="AN405" s="51">
        <v>53102.14</v>
      </c>
      <c r="AO405" s="51">
        <v>56273.22</v>
      </c>
      <c r="AP405" s="135">
        <v>57119.22</v>
      </c>
      <c r="AQ405" s="51">
        <v>60404.729999999996</v>
      </c>
      <c r="AR405" s="51">
        <v>58168.11</v>
      </c>
      <c r="AS405" s="51">
        <v>73078.5</v>
      </c>
      <c r="AT405" s="51">
        <v>69415.11</v>
      </c>
      <c r="AU405" s="51">
        <v>71030.070000000007</v>
      </c>
      <c r="AV405" s="51">
        <v>72680.63</v>
      </c>
      <c r="AW405" s="51">
        <v>62927.119999999995</v>
      </c>
      <c r="AX405" s="51">
        <v>56445.549999999996</v>
      </c>
      <c r="AY405" s="51">
        <v>49652.22</v>
      </c>
      <c r="AZ405" s="51">
        <v>50538.43</v>
      </c>
      <c r="BA405" s="51">
        <v>56932.959999999999</v>
      </c>
      <c r="BB405" s="51">
        <v>58370.38</v>
      </c>
      <c r="BC405" s="51">
        <v>61302.659999999996</v>
      </c>
      <c r="BD405" s="51">
        <v>58355.79</v>
      </c>
      <c r="BE405" s="51">
        <v>74383.39</v>
      </c>
      <c r="BF405" s="51">
        <v>69118.840000000011</v>
      </c>
      <c r="BG405" s="51">
        <v>72483.350000000006</v>
      </c>
      <c r="BH405" s="51">
        <v>67738.810000000012</v>
      </c>
      <c r="BI405" s="51">
        <v>58906.869999999995</v>
      </c>
      <c r="BJ405" s="51">
        <v>57706.119999999995</v>
      </c>
      <c r="BK405" s="51">
        <v>49369.919999999998</v>
      </c>
      <c r="BL405" s="51">
        <v>57107.46</v>
      </c>
      <c r="BM405" s="51"/>
      <c r="BN405" s="9"/>
      <c r="BO405" s="62">
        <v>43706.31</v>
      </c>
      <c r="BP405" s="62">
        <v>65964.27</v>
      </c>
      <c r="BQ405" s="62">
        <f t="shared" si="18"/>
        <v>54835.29</v>
      </c>
      <c r="BR405" s="64" t="str">
        <f t="shared" si="19"/>
        <v>YES</v>
      </c>
      <c r="BS405" s="9" t="e">
        <f t="shared" si="20"/>
        <v>#N/A</v>
      </c>
    </row>
    <row r="406" spans="1:71" x14ac:dyDescent="0.25">
      <c r="A406">
        <v>402</v>
      </c>
      <c r="B406" s="52" t="s">
        <v>994</v>
      </c>
      <c r="C406" s="48" t="s">
        <v>994</v>
      </c>
      <c r="D406" s="80">
        <v>25395.510000000002</v>
      </c>
      <c r="E406" s="98" t="s">
        <v>2186</v>
      </c>
      <c r="F406" s="84" t="s">
        <v>961</v>
      </c>
      <c r="G406" s="84">
        <v>106814190</v>
      </c>
      <c r="H406" s="87">
        <v>4090627</v>
      </c>
      <c r="I406" s="196">
        <v>4606740</v>
      </c>
      <c r="J406" s="87">
        <v>4606740</v>
      </c>
      <c r="K406" s="47" t="s">
        <v>960</v>
      </c>
      <c r="L406" s="47" t="s">
        <v>993</v>
      </c>
      <c r="M406" s="38"/>
      <c r="N406" s="38"/>
      <c r="O406" s="50">
        <v>19350.830000000002</v>
      </c>
      <c r="P406" s="50">
        <v>22214.58</v>
      </c>
      <c r="Q406" s="50">
        <v>19606.310000000001</v>
      </c>
      <c r="R406" s="50">
        <v>20522.27</v>
      </c>
      <c r="S406" s="50">
        <v>24783.03</v>
      </c>
      <c r="T406" s="50">
        <v>30620.45</v>
      </c>
      <c r="U406" s="50">
        <v>25700.730000000003</v>
      </c>
      <c r="V406" s="51">
        <v>30712.09</v>
      </c>
      <c r="W406" s="51">
        <v>29668.09</v>
      </c>
      <c r="X406" s="51">
        <v>31270.400000000001</v>
      </c>
      <c r="Y406" s="51">
        <v>25957.870000000003</v>
      </c>
      <c r="Z406" s="51">
        <v>22997.61</v>
      </c>
      <c r="AA406" s="51">
        <v>23520.13</v>
      </c>
      <c r="AB406" s="51">
        <v>23538.34</v>
      </c>
      <c r="AC406" s="51">
        <v>20692.140000000003</v>
      </c>
      <c r="AD406" s="51">
        <v>22724.760000000002</v>
      </c>
      <c r="AE406" s="51">
        <v>23916.280000000002</v>
      </c>
      <c r="AF406" s="51">
        <v>25395.510000000002</v>
      </c>
      <c r="AG406" s="51">
        <v>30640.6</v>
      </c>
      <c r="AH406" s="51">
        <v>30521.27</v>
      </c>
      <c r="AI406" s="51">
        <v>30295.84</v>
      </c>
      <c r="AJ406" s="51">
        <v>32826.14</v>
      </c>
      <c r="AK406" s="51">
        <v>26659.820000000003</v>
      </c>
      <c r="AL406" s="51">
        <v>23195.4</v>
      </c>
      <c r="AM406" s="51">
        <v>22332.65</v>
      </c>
      <c r="AN406" s="51">
        <v>23257.09</v>
      </c>
      <c r="AO406" s="51">
        <v>22763.08</v>
      </c>
      <c r="AP406" s="135">
        <v>25023.980000000003</v>
      </c>
      <c r="AQ406" s="51">
        <v>24909.79</v>
      </c>
      <c r="AR406" s="51">
        <v>25054.570000000003</v>
      </c>
      <c r="AS406" s="51">
        <v>33074.25</v>
      </c>
      <c r="AT406" s="51">
        <v>30714.68</v>
      </c>
      <c r="AU406" s="51">
        <v>30896.440000000002</v>
      </c>
      <c r="AV406" s="51">
        <v>30762.52</v>
      </c>
      <c r="AW406" s="51">
        <v>25808.730000000003</v>
      </c>
      <c r="AX406" s="51">
        <v>23535.100000000002</v>
      </c>
      <c r="AY406" s="51">
        <v>22025.16</v>
      </c>
      <c r="AZ406" s="51">
        <v>23204.780000000002</v>
      </c>
      <c r="BA406" s="51">
        <v>22450.530000000002</v>
      </c>
      <c r="BB406" s="51">
        <v>23561.45</v>
      </c>
      <c r="BC406" s="51">
        <v>26565.77</v>
      </c>
      <c r="BD406" s="51">
        <v>27419.510000000002</v>
      </c>
      <c r="BE406" s="51">
        <v>34341.360000000001</v>
      </c>
      <c r="BF406" s="51">
        <v>30296.59</v>
      </c>
      <c r="BG406" s="51">
        <v>32050.66</v>
      </c>
      <c r="BH406" s="51">
        <v>29351.030000000002</v>
      </c>
      <c r="BI406" s="51">
        <v>25536.43</v>
      </c>
      <c r="BJ406" s="51">
        <v>24322.84</v>
      </c>
      <c r="BK406" s="51">
        <v>19883.66</v>
      </c>
      <c r="BL406" s="51">
        <v>22836.780000000002</v>
      </c>
      <c r="BM406" s="51"/>
      <c r="BN406" s="9"/>
      <c r="BO406" s="62">
        <v>19354.070000000003</v>
      </c>
      <c r="BP406" s="62">
        <v>31270.400000000001</v>
      </c>
      <c r="BQ406" s="62">
        <f t="shared" si="18"/>
        <v>25312.235000000001</v>
      </c>
      <c r="BR406" s="64" t="str">
        <f t="shared" si="19"/>
        <v>YES</v>
      </c>
      <c r="BS406" s="9" t="e">
        <f t="shared" si="20"/>
        <v>#N/A</v>
      </c>
    </row>
    <row r="407" spans="1:71" x14ac:dyDescent="0.25">
      <c r="A407">
        <v>403</v>
      </c>
      <c r="B407" s="52" t="s">
        <v>992</v>
      </c>
      <c r="C407" s="48" t="s">
        <v>992</v>
      </c>
      <c r="D407" s="80">
        <v>2640.5499999999997</v>
      </c>
      <c r="E407" s="98" t="s">
        <v>4988</v>
      </c>
      <c r="F407" s="84" t="s">
        <v>961</v>
      </c>
      <c r="G407" s="84">
        <v>106814190</v>
      </c>
      <c r="H407" s="87">
        <v>4028125</v>
      </c>
      <c r="I407" s="196">
        <v>6207398</v>
      </c>
      <c r="J407" s="87">
        <v>6207398</v>
      </c>
      <c r="K407" s="47" t="s">
        <v>960</v>
      </c>
      <c r="L407" s="47" t="s">
        <v>991</v>
      </c>
      <c r="M407" s="38"/>
      <c r="N407" s="38"/>
      <c r="O407" s="50">
        <v>2551.6999999999998</v>
      </c>
      <c r="P407" s="50">
        <v>2818.34</v>
      </c>
      <c r="Q407" s="50">
        <v>2463.7399999999998</v>
      </c>
      <c r="R407" s="50">
        <v>2543.6999999999998</v>
      </c>
      <c r="S407" s="50">
        <v>2827.41</v>
      </c>
      <c r="T407" s="50">
        <v>3416.49</v>
      </c>
      <c r="U407" s="50">
        <v>4145.49</v>
      </c>
      <c r="V407" s="51">
        <v>3693.4799999999996</v>
      </c>
      <c r="W407" s="51">
        <v>3279.56</v>
      </c>
      <c r="X407" s="51">
        <v>3140.12</v>
      </c>
      <c r="Y407" s="51">
        <v>2649.0299999999997</v>
      </c>
      <c r="Z407" s="51">
        <v>2373.4399999999996</v>
      </c>
      <c r="AA407" s="51">
        <v>2275.83</v>
      </c>
      <c r="AB407" s="51">
        <v>2196.8199999999997</v>
      </c>
      <c r="AC407" s="51">
        <v>2314.7999999999997</v>
      </c>
      <c r="AD407" s="51">
        <v>2398.2799999999997</v>
      </c>
      <c r="AE407" s="51">
        <v>2631.04</v>
      </c>
      <c r="AF407" s="51">
        <v>2640.5499999999997</v>
      </c>
      <c r="AG407" s="51">
        <v>2034.7</v>
      </c>
      <c r="AH407" s="51">
        <v>395.89</v>
      </c>
      <c r="AI407" s="51">
        <v>302.57</v>
      </c>
      <c r="AJ407" s="51">
        <v>412.48</v>
      </c>
      <c r="AK407" s="51">
        <v>309.12</v>
      </c>
      <c r="AL407" s="51">
        <v>260.17</v>
      </c>
      <c r="AM407" s="51">
        <v>350.75</v>
      </c>
      <c r="AN407" s="51">
        <v>490.19</v>
      </c>
      <c r="AO407" s="51">
        <v>480.8</v>
      </c>
      <c r="AP407" s="135">
        <v>954.48</v>
      </c>
      <c r="AQ407" s="51">
        <v>1691.3</v>
      </c>
      <c r="AR407" s="51">
        <v>1712.13</v>
      </c>
      <c r="AS407" s="51">
        <v>2082.3799999999997</v>
      </c>
      <c r="AT407" s="51">
        <v>996.03</v>
      </c>
      <c r="AU407" s="51">
        <v>2233.7799999999997</v>
      </c>
      <c r="AV407" s="51">
        <v>2195.4699999999998</v>
      </c>
      <c r="AW407" s="51">
        <v>1386.82</v>
      </c>
      <c r="AX407" s="51">
        <v>1162.02</v>
      </c>
      <c r="AY407" s="51">
        <v>1197.67</v>
      </c>
      <c r="AZ407" s="51">
        <v>1147.6600000000001</v>
      </c>
      <c r="BA407" s="51">
        <v>1110.57</v>
      </c>
      <c r="BB407" s="51">
        <v>1298.7</v>
      </c>
      <c r="BC407" s="51">
        <v>1464.19</v>
      </c>
      <c r="BD407" s="51">
        <v>1712.8</v>
      </c>
      <c r="BE407" s="51">
        <v>2337.2999999999997</v>
      </c>
      <c r="BF407" s="51">
        <v>2244.9599999999996</v>
      </c>
      <c r="BG407" s="51">
        <v>2798.6499999999996</v>
      </c>
      <c r="BH407" s="51">
        <v>2733.31</v>
      </c>
      <c r="BI407" s="51">
        <v>1803.92</v>
      </c>
      <c r="BJ407" s="51">
        <v>1132.0999999999999</v>
      </c>
      <c r="BK407" s="51">
        <v>781.14</v>
      </c>
      <c r="BL407" s="51">
        <v>931.39</v>
      </c>
      <c r="BM407" s="51"/>
      <c r="BN407" s="9"/>
      <c r="BO407" s="62">
        <v>260.17</v>
      </c>
      <c r="BP407" s="62">
        <v>4145.49</v>
      </c>
      <c r="BQ407" s="62">
        <f t="shared" si="18"/>
        <v>2202.83</v>
      </c>
      <c r="BR407" s="64" t="str">
        <f t="shared" si="19"/>
        <v>YES</v>
      </c>
      <c r="BS407" s="9" t="e">
        <f t="shared" si="20"/>
        <v>#N/A</v>
      </c>
    </row>
    <row r="408" spans="1:71" x14ac:dyDescent="0.25">
      <c r="A408">
        <v>404</v>
      </c>
      <c r="B408" s="52" t="s">
        <v>990</v>
      </c>
      <c r="C408" s="48" t="s">
        <v>990</v>
      </c>
      <c r="D408" s="80">
        <v>6344.4299999999994</v>
      </c>
      <c r="E408" s="98" t="s">
        <v>4988</v>
      </c>
      <c r="F408" s="84" t="s">
        <v>961</v>
      </c>
      <c r="G408" s="84">
        <v>106814190</v>
      </c>
      <c r="H408" s="87">
        <v>4060684</v>
      </c>
      <c r="I408" s="196">
        <v>6207347</v>
      </c>
      <c r="J408" s="87">
        <v>6269122</v>
      </c>
      <c r="K408" s="47" t="s">
        <v>960</v>
      </c>
      <c r="L408" s="47" t="s">
        <v>989</v>
      </c>
      <c r="M408" s="38"/>
      <c r="N408" s="38"/>
      <c r="O408" s="50">
        <v>6016.76</v>
      </c>
      <c r="P408" s="50">
        <v>6821.04</v>
      </c>
      <c r="Q408" s="50">
        <v>5908.61</v>
      </c>
      <c r="R408" s="50">
        <v>6362.62</v>
      </c>
      <c r="S408" s="50">
        <v>7119.97</v>
      </c>
      <c r="T408" s="50">
        <v>6717.33</v>
      </c>
      <c r="U408" s="50">
        <v>7372.28</v>
      </c>
      <c r="V408" s="51">
        <v>7478.1399999999994</v>
      </c>
      <c r="W408" s="51">
        <v>6928.66</v>
      </c>
      <c r="X408" s="51">
        <v>7060.2199999999993</v>
      </c>
      <c r="Y408" s="51">
        <v>6370.4</v>
      </c>
      <c r="Z408" s="51">
        <v>5988.8499999999995</v>
      </c>
      <c r="AA408" s="51">
        <v>6874.8</v>
      </c>
      <c r="AB408" s="51">
        <v>7044.5199999999995</v>
      </c>
      <c r="AC408" s="51">
        <v>6044.76</v>
      </c>
      <c r="AD408" s="51">
        <v>6009.84</v>
      </c>
      <c r="AE408" s="51">
        <v>6353.25</v>
      </c>
      <c r="AF408" s="51">
        <v>6344.4299999999994</v>
      </c>
      <c r="AG408" s="51">
        <v>6786.95</v>
      </c>
      <c r="AH408" s="51">
        <v>6409.51</v>
      </c>
      <c r="AI408" s="51">
        <v>6531.2</v>
      </c>
      <c r="AJ408" s="51">
        <v>6963.7</v>
      </c>
      <c r="AK408" s="51">
        <v>6233.12</v>
      </c>
      <c r="AL408" s="51">
        <v>5885.41</v>
      </c>
      <c r="AM408" s="51">
        <v>6177.67</v>
      </c>
      <c r="AN408" s="51">
        <v>5861.41</v>
      </c>
      <c r="AO408" s="51">
        <v>6197.4</v>
      </c>
      <c r="AP408" s="135">
        <v>6506.21</v>
      </c>
      <c r="AQ408" s="51">
        <v>6566.26</v>
      </c>
      <c r="AR408" s="51">
        <v>6289.79</v>
      </c>
      <c r="AS408" s="51">
        <v>7147.88</v>
      </c>
      <c r="AT408" s="51">
        <v>6579.75</v>
      </c>
      <c r="AU408" s="51">
        <v>6640.63</v>
      </c>
      <c r="AV408" s="51">
        <v>6896.38</v>
      </c>
      <c r="AW408" s="51">
        <v>6132.59</v>
      </c>
      <c r="AX408" s="51">
        <v>6063.2699999999995</v>
      </c>
      <c r="AY408" s="51">
        <v>6242.19</v>
      </c>
      <c r="AZ408" s="51">
        <v>6854.74</v>
      </c>
      <c r="BA408" s="51">
        <v>6537.2699999999995</v>
      </c>
      <c r="BB408" s="51">
        <v>6337.3</v>
      </c>
      <c r="BC408" s="51">
        <v>6243.0199999999995</v>
      </c>
      <c r="BD408" s="51">
        <v>6131.44</v>
      </c>
      <c r="BE408" s="51">
        <v>6785.23</v>
      </c>
      <c r="BF408" s="51">
        <v>6024.69</v>
      </c>
      <c r="BG408" s="51">
        <v>6387.12</v>
      </c>
      <c r="BH408" s="51">
        <v>6130.9299999999994</v>
      </c>
      <c r="BI408" s="51">
        <v>5694.41</v>
      </c>
      <c r="BJ408" s="51">
        <v>6233.8099999999995</v>
      </c>
      <c r="BK408" s="51">
        <v>5485.4</v>
      </c>
      <c r="BL408" s="51">
        <v>6324.83</v>
      </c>
      <c r="BM408" s="51"/>
      <c r="BN408" s="9"/>
      <c r="BO408" s="62">
        <v>5624.88</v>
      </c>
      <c r="BP408" s="62">
        <v>7478.1399999999994</v>
      </c>
      <c r="BQ408" s="62">
        <f t="shared" si="18"/>
        <v>6551.51</v>
      </c>
      <c r="BR408" s="64" t="str">
        <f t="shared" si="19"/>
        <v>NO</v>
      </c>
      <c r="BS408" s="9" t="e">
        <f t="shared" si="20"/>
        <v>#N/A</v>
      </c>
    </row>
    <row r="409" spans="1:71" x14ac:dyDescent="0.25">
      <c r="A409">
        <v>405</v>
      </c>
      <c r="B409" s="52" t="s">
        <v>988</v>
      </c>
      <c r="C409" s="48" t="s">
        <v>988</v>
      </c>
      <c r="D409" s="80">
        <v>2668.77</v>
      </c>
      <c r="E409" s="98" t="s">
        <v>4988</v>
      </c>
      <c r="F409" s="84" t="s">
        <v>961</v>
      </c>
      <c r="G409" s="84">
        <v>106814190</v>
      </c>
      <c r="H409" s="87">
        <v>4375553</v>
      </c>
      <c r="I409" s="196">
        <v>6207300</v>
      </c>
      <c r="J409" s="87">
        <v>6207300</v>
      </c>
      <c r="K409" s="47" t="s">
        <v>960</v>
      </c>
      <c r="L409" s="47" t="s">
        <v>987</v>
      </c>
      <c r="M409" s="38"/>
      <c r="N409" s="38"/>
      <c r="O409" s="50">
        <v>3443.92</v>
      </c>
      <c r="P409" s="50">
        <v>3925.59</v>
      </c>
      <c r="Q409" s="50">
        <v>3208.93</v>
      </c>
      <c r="R409" s="50">
        <v>3330.87</v>
      </c>
      <c r="S409" s="50">
        <v>4265.18</v>
      </c>
      <c r="T409" s="50">
        <v>4265.6400000000003</v>
      </c>
      <c r="U409" s="50">
        <v>4346.82</v>
      </c>
      <c r="V409" s="51">
        <v>3836.3799999999997</v>
      </c>
      <c r="W409" s="51">
        <v>3790.06</v>
      </c>
      <c r="X409" s="51">
        <v>3693.4399999999996</v>
      </c>
      <c r="Y409" s="51">
        <v>3018.2799999999997</v>
      </c>
      <c r="Z409" s="51">
        <v>3245.5499999999997</v>
      </c>
      <c r="AA409" s="51">
        <v>3754.2799999999997</v>
      </c>
      <c r="AB409" s="51">
        <v>3801.5</v>
      </c>
      <c r="AC409" s="51">
        <v>2584.3599999999997</v>
      </c>
      <c r="AD409" s="51">
        <v>3419.7599999999998</v>
      </c>
      <c r="AE409" s="51">
        <v>3222.91</v>
      </c>
      <c r="AF409" s="51">
        <v>2668.77</v>
      </c>
      <c r="AG409" s="51">
        <v>3215.87</v>
      </c>
      <c r="AH409" s="51">
        <v>3484.15</v>
      </c>
      <c r="AI409" s="51">
        <v>3500.08</v>
      </c>
      <c r="AJ409" s="51">
        <v>3512.56</v>
      </c>
      <c r="AK409" s="51">
        <v>2835.8799999999997</v>
      </c>
      <c r="AL409" s="51">
        <v>2578.7399999999998</v>
      </c>
      <c r="AM409" s="51">
        <v>2655.6499999999996</v>
      </c>
      <c r="AN409" s="51">
        <v>2600.37</v>
      </c>
      <c r="AO409" s="51">
        <v>2744.54</v>
      </c>
      <c r="AP409" s="135">
        <v>2662.45</v>
      </c>
      <c r="AQ409" s="51">
        <v>2767.54</v>
      </c>
      <c r="AR409" s="51">
        <v>2800.7599999999998</v>
      </c>
      <c r="AS409" s="51">
        <v>3373.6</v>
      </c>
      <c r="AT409" s="51">
        <v>3276.81</v>
      </c>
      <c r="AU409" s="51">
        <v>3408.03</v>
      </c>
      <c r="AV409" s="51">
        <v>3544.5</v>
      </c>
      <c r="AW409" s="51">
        <v>3136.61</v>
      </c>
      <c r="AX409" s="51">
        <v>2556.52</v>
      </c>
      <c r="AY409" s="51">
        <v>2575.08</v>
      </c>
      <c r="AZ409" s="51">
        <v>3533.6299999999997</v>
      </c>
      <c r="BA409" s="51">
        <v>3137.27</v>
      </c>
      <c r="BB409" s="51">
        <v>2250.4199999999996</v>
      </c>
      <c r="BC409" s="51">
        <v>2360.37</v>
      </c>
      <c r="BD409" s="51">
        <v>2597.2999999999997</v>
      </c>
      <c r="BE409" s="51">
        <v>3510.27</v>
      </c>
      <c r="BF409" s="51">
        <v>3101.08</v>
      </c>
      <c r="BG409" s="51">
        <v>3285.33</v>
      </c>
      <c r="BH409" s="51">
        <v>3167.2099999999996</v>
      </c>
      <c r="BI409" s="51">
        <v>2679.04</v>
      </c>
      <c r="BJ409" s="51">
        <v>2476.9299999999998</v>
      </c>
      <c r="BK409" s="51">
        <v>2431.52</v>
      </c>
      <c r="BL409" s="51">
        <v>2759.62</v>
      </c>
      <c r="BM409" s="51"/>
      <c r="BN409" s="9"/>
      <c r="BO409" s="62">
        <v>2578.7399999999998</v>
      </c>
      <c r="BP409" s="62">
        <v>4346.82</v>
      </c>
      <c r="BQ409" s="62">
        <f t="shared" si="18"/>
        <v>3462.7799999999997</v>
      </c>
      <c r="BR409" s="64" t="str">
        <f t="shared" si="19"/>
        <v>NO</v>
      </c>
      <c r="BS409" s="9" t="e">
        <f t="shared" si="20"/>
        <v>#N/A</v>
      </c>
    </row>
    <row r="410" spans="1:71" x14ac:dyDescent="0.25">
      <c r="A410">
        <v>406</v>
      </c>
      <c r="B410" s="52" t="s">
        <v>986</v>
      </c>
      <c r="C410" s="48" t="s">
        <v>986</v>
      </c>
      <c r="D410" s="80">
        <v>310.62</v>
      </c>
      <c r="E410" s="98" t="s">
        <v>4988</v>
      </c>
      <c r="F410" s="84" t="s">
        <v>961</v>
      </c>
      <c r="G410" s="84">
        <v>106814190</v>
      </c>
      <c r="H410" s="87">
        <v>4355982</v>
      </c>
      <c r="I410" s="196">
        <v>6208098</v>
      </c>
      <c r="J410" s="87">
        <v>6208098</v>
      </c>
      <c r="K410" s="47" t="s">
        <v>960</v>
      </c>
      <c r="L410" s="47" t="s">
        <v>985</v>
      </c>
      <c r="M410" s="38"/>
      <c r="N410" s="38"/>
      <c r="O410" s="50">
        <v>284.97000000000003</v>
      </c>
      <c r="P410" s="50">
        <v>508.35</v>
      </c>
      <c r="Q410" s="50">
        <v>382.36</v>
      </c>
      <c r="R410" s="50">
        <v>407.78</v>
      </c>
      <c r="S410" s="50">
        <v>282.98</v>
      </c>
      <c r="T410" s="50">
        <v>288.24</v>
      </c>
      <c r="U410" s="50">
        <v>357.06</v>
      </c>
      <c r="V410" s="51">
        <v>388.38</v>
      </c>
      <c r="W410" s="51">
        <v>489.44</v>
      </c>
      <c r="X410" s="51">
        <v>454.61</v>
      </c>
      <c r="Y410" s="51">
        <v>350.66</v>
      </c>
      <c r="Z410" s="51">
        <v>286.51</v>
      </c>
      <c r="AA410" s="51">
        <v>336.41</v>
      </c>
      <c r="AB410" s="51">
        <v>421.04</v>
      </c>
      <c r="AC410" s="51">
        <v>372.67</v>
      </c>
      <c r="AD410" s="51">
        <v>269.01</v>
      </c>
      <c r="AE410" s="51">
        <v>281.48</v>
      </c>
      <c r="AF410" s="51">
        <v>310.62</v>
      </c>
      <c r="AG410" s="51">
        <v>469.74</v>
      </c>
      <c r="AH410" s="51">
        <v>495.24</v>
      </c>
      <c r="AI410" s="51">
        <v>481.09000000000003</v>
      </c>
      <c r="AJ410" s="51">
        <v>559.64</v>
      </c>
      <c r="AK410" s="51">
        <v>469.89</v>
      </c>
      <c r="AL410" s="51">
        <v>356.63</v>
      </c>
      <c r="AM410" s="51">
        <v>443.33</v>
      </c>
      <c r="AN410" s="51">
        <v>361.46000000000004</v>
      </c>
      <c r="AO410" s="51">
        <v>328.48</v>
      </c>
      <c r="AP410" s="135">
        <v>298.48</v>
      </c>
      <c r="AQ410" s="51">
        <v>363.67</v>
      </c>
      <c r="AR410" s="51">
        <v>429.65000000000003</v>
      </c>
      <c r="AS410" s="51">
        <v>544.76</v>
      </c>
      <c r="AT410" s="51">
        <v>590.04</v>
      </c>
      <c r="AU410" s="51">
        <v>611.06000000000006</v>
      </c>
      <c r="AV410" s="51">
        <v>592.19000000000005</v>
      </c>
      <c r="AW410" s="51">
        <v>443.28000000000003</v>
      </c>
      <c r="AX410" s="51">
        <v>322.57</v>
      </c>
      <c r="AY410" s="51">
        <v>446.53000000000003</v>
      </c>
      <c r="AZ410" s="51">
        <v>657.26</v>
      </c>
      <c r="BA410" s="51">
        <v>579.03</v>
      </c>
      <c r="BB410" s="51">
        <v>416.7</v>
      </c>
      <c r="BC410" s="51">
        <v>436.3</v>
      </c>
      <c r="BD410" s="51">
        <v>452.87</v>
      </c>
      <c r="BE410" s="51">
        <v>663.53</v>
      </c>
      <c r="BF410" s="51">
        <v>722.8</v>
      </c>
      <c r="BG410" s="51">
        <v>774.7</v>
      </c>
      <c r="BH410" s="51">
        <v>688.15</v>
      </c>
      <c r="BI410" s="51">
        <v>468.23</v>
      </c>
      <c r="BJ410" s="51">
        <v>498.17</v>
      </c>
      <c r="BK410" s="51">
        <v>607.29</v>
      </c>
      <c r="BL410" s="51">
        <v>597</v>
      </c>
      <c r="BM410" s="51"/>
      <c r="BN410" s="9"/>
      <c r="BO410" s="62">
        <v>269.01</v>
      </c>
      <c r="BP410" s="62">
        <v>657.26</v>
      </c>
      <c r="BQ410" s="62">
        <f t="shared" si="18"/>
        <v>463.13499999999999</v>
      </c>
      <c r="BR410" s="64" t="str">
        <f t="shared" si="19"/>
        <v>YES</v>
      </c>
      <c r="BS410" s="9" t="e">
        <f t="shared" si="20"/>
        <v>#N/A</v>
      </c>
    </row>
    <row r="411" spans="1:71" x14ac:dyDescent="0.25">
      <c r="A411">
        <v>407</v>
      </c>
      <c r="B411" s="52" t="s">
        <v>984</v>
      </c>
      <c r="C411" s="48" t="s">
        <v>984</v>
      </c>
      <c r="D411" s="80">
        <v>767.82</v>
      </c>
      <c r="E411" s="98" t="s">
        <v>4988</v>
      </c>
      <c r="F411" s="84" t="s">
        <v>961</v>
      </c>
      <c r="G411" s="84">
        <v>106814190</v>
      </c>
      <c r="H411" s="87">
        <v>4060625</v>
      </c>
      <c r="I411" s="196">
        <v>6207355</v>
      </c>
      <c r="J411" s="87">
        <v>6207355</v>
      </c>
      <c r="K411" s="47" t="s">
        <v>960</v>
      </c>
      <c r="L411" s="47" t="s">
        <v>983</v>
      </c>
      <c r="M411" s="38"/>
      <c r="N411" s="38"/>
      <c r="O411" s="50">
        <v>805.66</v>
      </c>
      <c r="P411" s="50">
        <v>1113.29</v>
      </c>
      <c r="Q411" s="50">
        <v>829.07</v>
      </c>
      <c r="R411" s="50">
        <v>987.62</v>
      </c>
      <c r="S411" s="50">
        <v>1102.6600000000001</v>
      </c>
      <c r="T411" s="50">
        <v>1264.94</v>
      </c>
      <c r="U411" s="50">
        <v>1484.64</v>
      </c>
      <c r="V411" s="51">
        <v>1662.07</v>
      </c>
      <c r="W411" s="51">
        <v>1403.33</v>
      </c>
      <c r="X411" s="51">
        <v>1427.97</v>
      </c>
      <c r="Y411" s="51">
        <v>1023.4</v>
      </c>
      <c r="Z411" s="51">
        <v>969.6</v>
      </c>
      <c r="AA411" s="51">
        <v>1027.29</v>
      </c>
      <c r="AB411" s="51">
        <v>1078.1300000000001</v>
      </c>
      <c r="AC411" s="51">
        <v>833.03</v>
      </c>
      <c r="AD411" s="51">
        <v>782.5</v>
      </c>
      <c r="AE411" s="51">
        <v>978.22</v>
      </c>
      <c r="AF411" s="51">
        <v>767.82</v>
      </c>
      <c r="AG411" s="51">
        <v>1481.89</v>
      </c>
      <c r="AH411" s="51">
        <v>1426.54</v>
      </c>
      <c r="AI411" s="51">
        <v>1529.74</v>
      </c>
      <c r="AJ411" s="51">
        <v>1704.18</v>
      </c>
      <c r="AK411" s="51">
        <v>1158.76</v>
      </c>
      <c r="AL411" s="51">
        <v>319.48</v>
      </c>
      <c r="AM411" s="51">
        <v>1490.49</v>
      </c>
      <c r="AN411" s="51">
        <v>1336.48</v>
      </c>
      <c r="AO411" s="51">
        <v>1055.0899999999999</v>
      </c>
      <c r="AP411" s="135">
        <v>1417.7</v>
      </c>
      <c r="AQ411" s="51">
        <v>1355.69</v>
      </c>
      <c r="AR411" s="51">
        <v>1604</v>
      </c>
      <c r="AS411" s="51">
        <v>2314.4599999999996</v>
      </c>
      <c r="AT411" s="51">
        <v>2086.0099999999998</v>
      </c>
      <c r="AU411" s="51">
        <v>1962.94</v>
      </c>
      <c r="AV411" s="51">
        <v>1970.6200000000001</v>
      </c>
      <c r="AW411" s="51">
        <v>1791.32</v>
      </c>
      <c r="AX411" s="51">
        <v>1481.33</v>
      </c>
      <c r="AY411" s="51">
        <v>595.77</v>
      </c>
      <c r="AZ411" s="51">
        <v>2232.79</v>
      </c>
      <c r="BA411" s="51">
        <v>2516.0499999999997</v>
      </c>
      <c r="BB411" s="51">
        <v>2242.8199999999997</v>
      </c>
      <c r="BC411" s="51">
        <v>1294.43</v>
      </c>
      <c r="BD411" s="51">
        <v>1272.6200000000001</v>
      </c>
      <c r="BE411" s="51">
        <v>2261.6099999999997</v>
      </c>
      <c r="BF411" s="51">
        <v>1932.19</v>
      </c>
      <c r="BG411" s="51">
        <v>3182.4799999999996</v>
      </c>
      <c r="BH411" s="51">
        <v>3375.2799999999997</v>
      </c>
      <c r="BI411" s="51">
        <v>1973.61</v>
      </c>
      <c r="BJ411" s="51">
        <v>880.89</v>
      </c>
      <c r="BK411" s="51">
        <v>793.71</v>
      </c>
      <c r="BL411" s="51">
        <v>956.64</v>
      </c>
      <c r="BM411" s="51"/>
      <c r="BN411" s="9"/>
      <c r="BO411" s="62">
        <v>319.48</v>
      </c>
      <c r="BP411" s="62">
        <v>2314.46</v>
      </c>
      <c r="BQ411" s="62">
        <f t="shared" si="18"/>
        <v>1316.97</v>
      </c>
      <c r="BR411" s="64" t="str">
        <f t="shared" si="19"/>
        <v>YES</v>
      </c>
      <c r="BS411" s="9" t="e">
        <f t="shared" si="20"/>
        <v>#N/A</v>
      </c>
    </row>
    <row r="412" spans="1:71" x14ac:dyDescent="0.25">
      <c r="A412">
        <v>408</v>
      </c>
      <c r="B412" s="52" t="s">
        <v>982</v>
      </c>
      <c r="C412" s="48" t="s">
        <v>982</v>
      </c>
      <c r="D412" s="80">
        <v>11.99</v>
      </c>
      <c r="E412" s="98" t="s">
        <v>4988</v>
      </c>
      <c r="F412" s="84" t="s">
        <v>961</v>
      </c>
      <c r="G412" s="84">
        <v>106814190</v>
      </c>
      <c r="H412" s="87">
        <v>4293193</v>
      </c>
      <c r="I412" s="196">
        <v>6209114</v>
      </c>
      <c r="J412" s="87" t="e">
        <v>#N/A</v>
      </c>
      <c r="K412" s="47" t="s">
        <v>960</v>
      </c>
      <c r="L412" s="47" t="s">
        <v>981</v>
      </c>
      <c r="M412" s="38"/>
      <c r="N412" s="38"/>
      <c r="O412" s="50">
        <v>8.75</v>
      </c>
      <c r="P412" s="50">
        <v>8.75</v>
      </c>
      <c r="Q412" s="50">
        <v>8.75</v>
      </c>
      <c r="R412" s="50">
        <v>8.75</v>
      </c>
      <c r="S412" s="50">
        <v>8.75</v>
      </c>
      <c r="T412" s="50">
        <v>8.75</v>
      </c>
      <c r="U412" s="50">
        <v>11.99</v>
      </c>
      <c r="V412" s="51">
        <v>11.99</v>
      </c>
      <c r="W412" s="51">
        <v>11.99</v>
      </c>
      <c r="X412" s="51">
        <v>11.99</v>
      </c>
      <c r="Y412" s="51">
        <v>11.99</v>
      </c>
      <c r="Z412" s="51">
        <v>11.99</v>
      </c>
      <c r="AA412" s="51">
        <v>11.99</v>
      </c>
      <c r="AB412" s="51">
        <v>11.99</v>
      </c>
      <c r="AC412" s="51">
        <v>11.99</v>
      </c>
      <c r="AD412" s="51">
        <v>11.99</v>
      </c>
      <c r="AE412" s="51">
        <v>11.99</v>
      </c>
      <c r="AF412" s="51">
        <v>11.99</v>
      </c>
      <c r="AG412" s="51">
        <v>11.99</v>
      </c>
      <c r="AH412" s="51">
        <v>11.99</v>
      </c>
      <c r="AI412" s="51">
        <v>11.99</v>
      </c>
      <c r="AJ412" s="51">
        <v>11.99</v>
      </c>
      <c r="AK412" s="51">
        <v>11.99</v>
      </c>
      <c r="AL412" s="51">
        <v>11.99</v>
      </c>
      <c r="AM412" s="51">
        <v>11.99</v>
      </c>
      <c r="AN412" s="51">
        <v>11.99</v>
      </c>
      <c r="AO412" s="51">
        <v>11.99</v>
      </c>
      <c r="AP412" s="135">
        <v>11.99</v>
      </c>
      <c r="AQ412" s="51">
        <v>11.99</v>
      </c>
      <c r="AR412" s="51">
        <v>11.99</v>
      </c>
      <c r="AS412" s="51">
        <v>11.99</v>
      </c>
      <c r="AT412" s="51">
        <v>11.99</v>
      </c>
      <c r="AU412" s="51">
        <v>11.99</v>
      </c>
      <c r="AV412" s="51">
        <v>11.99</v>
      </c>
      <c r="AW412" s="51">
        <v>11.99</v>
      </c>
      <c r="AX412" s="51">
        <v>11.99</v>
      </c>
      <c r="AY412" s="51">
        <v>12.08</v>
      </c>
      <c r="AZ412" s="51">
        <v>11.99</v>
      </c>
      <c r="BA412" s="51">
        <v>11.99</v>
      </c>
      <c r="BB412" s="51">
        <v>11.99</v>
      </c>
      <c r="BC412" s="51">
        <v>11.99</v>
      </c>
      <c r="BD412" s="51">
        <v>11.99</v>
      </c>
      <c r="BE412" s="51">
        <v>11.99</v>
      </c>
      <c r="BF412" s="51">
        <v>11.99</v>
      </c>
      <c r="BG412" s="51">
        <v>11.99</v>
      </c>
      <c r="BH412" s="51">
        <v>11.99</v>
      </c>
      <c r="BI412" s="51">
        <v>11.99</v>
      </c>
      <c r="BJ412" s="51">
        <v>11.99</v>
      </c>
      <c r="BK412" s="51">
        <v>11.99</v>
      </c>
      <c r="BL412" s="51">
        <v>11.99</v>
      </c>
      <c r="BM412" s="51"/>
      <c r="BN412" s="9"/>
      <c r="BO412" s="62">
        <v>11.99</v>
      </c>
      <c r="BP412" s="62">
        <v>11.99</v>
      </c>
      <c r="BQ412" s="62">
        <f t="shared" si="18"/>
        <v>11.99</v>
      </c>
      <c r="BR412" s="64" t="str">
        <f t="shared" si="19"/>
        <v>YES</v>
      </c>
      <c r="BS412" s="9" t="e">
        <f t="shared" si="20"/>
        <v>#N/A</v>
      </c>
    </row>
    <row r="413" spans="1:71" x14ac:dyDescent="0.25">
      <c r="A413">
        <v>409</v>
      </c>
      <c r="B413" s="52" t="s">
        <v>980</v>
      </c>
      <c r="C413" s="48" t="s">
        <v>980</v>
      </c>
      <c r="D413" s="80">
        <v>626</v>
      </c>
      <c r="E413" s="98" t="s">
        <v>4988</v>
      </c>
      <c r="F413" s="84" t="s">
        <v>961</v>
      </c>
      <c r="G413" s="84">
        <v>106814190</v>
      </c>
      <c r="H413" s="87" t="s">
        <v>2148</v>
      </c>
      <c r="I413" s="196">
        <v>6207419</v>
      </c>
      <c r="J413" s="87">
        <v>6207419</v>
      </c>
      <c r="K413" s="47" t="s">
        <v>960</v>
      </c>
      <c r="L413" s="47" t="s">
        <v>979</v>
      </c>
      <c r="M413" s="38"/>
      <c r="N413" s="38"/>
      <c r="O413" s="50">
        <v>478.34</v>
      </c>
      <c r="P413" s="50">
        <v>570.09</v>
      </c>
      <c r="Q413" s="50">
        <v>459.82</v>
      </c>
      <c r="R413" s="50">
        <v>479.63</v>
      </c>
      <c r="S413" s="50">
        <v>539.98</v>
      </c>
      <c r="T413" s="50">
        <v>625.5</v>
      </c>
      <c r="U413" s="50">
        <v>885.37</v>
      </c>
      <c r="V413" s="51">
        <v>1016.87</v>
      </c>
      <c r="W413" s="51">
        <v>1071.17</v>
      </c>
      <c r="X413" s="51">
        <v>1011.13</v>
      </c>
      <c r="Y413" s="51">
        <v>796.23</v>
      </c>
      <c r="Z413" s="51">
        <v>654.47</v>
      </c>
      <c r="AA413" s="51">
        <v>545.14</v>
      </c>
      <c r="AB413" s="51">
        <v>538.39</v>
      </c>
      <c r="AC413" s="51">
        <v>436.38</v>
      </c>
      <c r="AD413" s="51">
        <v>494.44</v>
      </c>
      <c r="AE413" s="51">
        <v>438.55</v>
      </c>
      <c r="AF413" s="51">
        <v>626</v>
      </c>
      <c r="AG413" s="51">
        <v>925.51</v>
      </c>
      <c r="AH413" s="51">
        <v>1111.5899999999999</v>
      </c>
      <c r="AI413" s="51">
        <v>1137.5</v>
      </c>
      <c r="AJ413" s="51">
        <v>1182.6600000000001</v>
      </c>
      <c r="AK413" s="51">
        <v>823.71</v>
      </c>
      <c r="AL413" s="51">
        <v>610.82000000000005</v>
      </c>
      <c r="AM413" s="51">
        <v>523.02</v>
      </c>
      <c r="AN413" s="51">
        <v>498.6</v>
      </c>
      <c r="AO413" s="51">
        <v>453.67</v>
      </c>
      <c r="AP413" s="135">
        <v>522.15</v>
      </c>
      <c r="AQ413" s="51">
        <v>646.43000000000006</v>
      </c>
      <c r="AR413" s="51">
        <v>757.58</v>
      </c>
      <c r="AS413" s="51">
        <v>1020.96</v>
      </c>
      <c r="AT413" s="51">
        <v>1148.4100000000001</v>
      </c>
      <c r="AU413" s="51">
        <v>1169.92</v>
      </c>
      <c r="AV413" s="51">
        <v>1090.8499999999999</v>
      </c>
      <c r="AW413" s="51">
        <v>809.69</v>
      </c>
      <c r="AX413" s="51">
        <v>608.61</v>
      </c>
      <c r="AY413" s="51">
        <v>566.02</v>
      </c>
      <c r="AZ413" s="51">
        <v>681.96</v>
      </c>
      <c r="BA413" s="51">
        <v>558.27</v>
      </c>
      <c r="BB413" s="51">
        <v>586.16</v>
      </c>
      <c r="BC413" s="51">
        <v>641.68000000000006</v>
      </c>
      <c r="BD413" s="51">
        <v>798.89</v>
      </c>
      <c r="BE413" s="51">
        <v>1208.31</v>
      </c>
      <c r="BF413" s="51">
        <v>1130.3</v>
      </c>
      <c r="BG413" s="51">
        <v>1203.6200000000001</v>
      </c>
      <c r="BH413" s="51">
        <v>1030.75</v>
      </c>
      <c r="BI413" s="51">
        <v>734.18000000000006</v>
      </c>
      <c r="BJ413" s="51">
        <v>525.73</v>
      </c>
      <c r="BK413" s="51">
        <v>433.37</v>
      </c>
      <c r="BL413" s="51">
        <v>510.75</v>
      </c>
      <c r="BM413" s="51"/>
      <c r="BN413" s="9"/>
      <c r="BO413" s="62">
        <v>436.38</v>
      </c>
      <c r="BP413" s="62">
        <v>1071.17</v>
      </c>
      <c r="BQ413" s="62">
        <f t="shared" si="18"/>
        <v>753.77500000000009</v>
      </c>
      <c r="BR413" s="64" t="str">
        <f t="shared" si="19"/>
        <v>NO</v>
      </c>
      <c r="BS413" s="9" t="e">
        <f t="shared" si="20"/>
        <v>#N/A</v>
      </c>
    </row>
    <row r="414" spans="1:71" x14ac:dyDescent="0.25">
      <c r="A414">
        <v>410</v>
      </c>
      <c r="B414" s="52" t="s">
        <v>978</v>
      </c>
      <c r="C414" s="48"/>
      <c r="D414" s="80"/>
      <c r="E414" s="98" t="s">
        <v>4988</v>
      </c>
      <c r="F414" s="84" t="s">
        <v>961</v>
      </c>
      <c r="G414" s="84">
        <v>106814190</v>
      </c>
      <c r="H414" s="87">
        <v>4294423</v>
      </c>
      <c r="I414" s="196">
        <v>6207262</v>
      </c>
      <c r="J414" s="87">
        <v>6207262</v>
      </c>
      <c r="K414" s="47" t="s">
        <v>960</v>
      </c>
      <c r="L414" s="47" t="s">
        <v>977</v>
      </c>
      <c r="M414" s="38"/>
      <c r="N414" s="38"/>
      <c r="O414" s="50">
        <v>8768.35</v>
      </c>
      <c r="P414" s="50">
        <v>9936.6200000000008</v>
      </c>
      <c r="Q414" s="50">
        <v>8714.2999999999993</v>
      </c>
      <c r="R414" s="50">
        <v>9168.5</v>
      </c>
      <c r="S414" s="50">
        <v>10249.94</v>
      </c>
      <c r="T414" s="50">
        <v>10355.94</v>
      </c>
      <c r="U414" s="50">
        <v>11841.23</v>
      </c>
      <c r="V414" s="51">
        <v>12313.38</v>
      </c>
      <c r="W414" s="51">
        <v>10896.789999999999</v>
      </c>
      <c r="X414" s="51">
        <v>11467.41</v>
      </c>
      <c r="Y414" s="51">
        <v>9825.76</v>
      </c>
      <c r="Z414" s="51">
        <v>9276.31</v>
      </c>
      <c r="AA414" s="51">
        <v>9784.49</v>
      </c>
      <c r="AB414" s="51">
        <v>10858.97</v>
      </c>
      <c r="AC414" s="51">
        <v>9049.69</v>
      </c>
      <c r="AD414" s="51">
        <v>10110.58</v>
      </c>
      <c r="AE414" s="51">
        <v>10139.65</v>
      </c>
      <c r="AF414" s="51">
        <v>10237.75</v>
      </c>
      <c r="AG414" s="51">
        <v>11756.83</v>
      </c>
      <c r="AH414" s="51">
        <v>11116.01</v>
      </c>
      <c r="AI414" s="51">
        <v>10978.61</v>
      </c>
      <c r="AJ414" s="51">
        <v>12630.17</v>
      </c>
      <c r="AK414" s="51">
        <v>10514.119999999999</v>
      </c>
      <c r="AL414" s="51">
        <v>9826.98</v>
      </c>
      <c r="AM414" s="51">
        <v>10387.67</v>
      </c>
      <c r="AN414" s="51">
        <v>10463.469999999999</v>
      </c>
      <c r="AO414" s="51">
        <v>10759.09</v>
      </c>
      <c r="AP414" s="135">
        <v>10923.42</v>
      </c>
      <c r="AQ414" s="51">
        <v>11196.2</v>
      </c>
      <c r="AR414" s="51">
        <v>10536.19</v>
      </c>
      <c r="AS414" s="51">
        <v>13103.97</v>
      </c>
      <c r="AT414" s="51">
        <v>11815.25</v>
      </c>
      <c r="AU414" s="51">
        <v>11898.6</v>
      </c>
      <c r="AV414" s="51">
        <v>13042.1</v>
      </c>
      <c r="AW414" s="51">
        <v>10759.92</v>
      </c>
      <c r="AX414" s="51">
        <v>10479.219999999999</v>
      </c>
      <c r="AY414" s="51">
        <v>10288.07</v>
      </c>
      <c r="AZ414" s="51">
        <v>11497.4</v>
      </c>
      <c r="BA414" s="51">
        <v>11329.49</v>
      </c>
      <c r="BB414" s="51">
        <v>11525.02</v>
      </c>
      <c r="BC414" s="51">
        <v>11809.46</v>
      </c>
      <c r="BD414" s="51">
        <v>12037.18</v>
      </c>
      <c r="BE414" s="51">
        <v>15809.49</v>
      </c>
      <c r="BF414" s="51">
        <v>14169.949999999999</v>
      </c>
      <c r="BG414" s="51">
        <v>13595.31</v>
      </c>
      <c r="BH414" s="51">
        <v>12814.91</v>
      </c>
      <c r="BI414" s="51">
        <v>11221.289999999999</v>
      </c>
      <c r="BJ414" s="51">
        <v>11922.13</v>
      </c>
      <c r="BK414" s="51">
        <v>10461.33</v>
      </c>
      <c r="BL414" s="51">
        <v>12009.27</v>
      </c>
      <c r="BM414" s="51"/>
      <c r="BN414" s="9"/>
      <c r="BO414" s="62">
        <v>8717.5399999999991</v>
      </c>
      <c r="BP414" s="62">
        <v>12313.38</v>
      </c>
      <c r="BQ414" s="62">
        <f t="shared" si="18"/>
        <v>10515.46</v>
      </c>
      <c r="BR414" s="64" t="str">
        <f t="shared" si="19"/>
        <v>YES</v>
      </c>
      <c r="BS414" s="9" t="e">
        <f t="shared" si="20"/>
        <v>#N/A</v>
      </c>
    </row>
    <row r="415" spans="1:71" x14ac:dyDescent="0.25">
      <c r="A415">
        <v>411</v>
      </c>
      <c r="B415" s="52" t="s">
        <v>976</v>
      </c>
      <c r="C415" s="48" t="s">
        <v>976</v>
      </c>
      <c r="D415" s="80">
        <v>46875.77</v>
      </c>
      <c r="E415" s="98" t="s">
        <v>2186</v>
      </c>
      <c r="F415" s="84" t="s">
        <v>961</v>
      </c>
      <c r="G415" s="84">
        <v>106814190</v>
      </c>
      <c r="H415" s="87">
        <v>4308063</v>
      </c>
      <c r="I415" s="196">
        <v>4308063</v>
      </c>
      <c r="J415" s="87">
        <v>4308063</v>
      </c>
      <c r="K415" s="47" t="s">
        <v>960</v>
      </c>
      <c r="L415" s="47" t="s">
        <v>975</v>
      </c>
      <c r="M415" s="38"/>
      <c r="N415" s="38"/>
      <c r="O415" s="50">
        <v>30928.52</v>
      </c>
      <c r="P415" s="50">
        <v>33628.04</v>
      </c>
      <c r="Q415" s="50">
        <v>30655.91</v>
      </c>
      <c r="R415" s="50">
        <v>32192.9</v>
      </c>
      <c r="S415" s="50">
        <v>41061.199999999997</v>
      </c>
      <c r="T415" s="50">
        <v>48044.89</v>
      </c>
      <c r="U415" s="50">
        <v>59386.27</v>
      </c>
      <c r="V415" s="51">
        <v>64346.97</v>
      </c>
      <c r="W415" s="51">
        <v>55137.22</v>
      </c>
      <c r="X415" s="51">
        <v>56944.509999999995</v>
      </c>
      <c r="Y415" s="51">
        <v>41496.199999999997</v>
      </c>
      <c r="Z415" s="51">
        <v>37013.269999999997</v>
      </c>
      <c r="AA415" s="51">
        <v>37182.81</v>
      </c>
      <c r="AB415" s="51">
        <v>38849.49</v>
      </c>
      <c r="AC415" s="51">
        <v>35853.479999999996</v>
      </c>
      <c r="AD415" s="51">
        <v>36533.54</v>
      </c>
      <c r="AE415" s="51">
        <v>39604.189999999995</v>
      </c>
      <c r="AF415" s="51">
        <v>46875.77</v>
      </c>
      <c r="AG415" s="51">
        <v>58913.89</v>
      </c>
      <c r="AH415" s="51">
        <v>61245.61</v>
      </c>
      <c r="AI415" s="51">
        <v>60657.64</v>
      </c>
      <c r="AJ415" s="51">
        <v>66026.37000000001</v>
      </c>
      <c r="AK415" s="51">
        <v>50621.74</v>
      </c>
      <c r="AL415" s="51">
        <v>41533.519999999997</v>
      </c>
      <c r="AM415" s="51">
        <v>37012.29</v>
      </c>
      <c r="AN415" s="51">
        <v>38610.39</v>
      </c>
      <c r="AO415" s="51">
        <v>38328.689999999995</v>
      </c>
      <c r="AP415" s="135">
        <v>46717.89</v>
      </c>
      <c r="AQ415" s="51">
        <v>41125.449999999997</v>
      </c>
      <c r="AR415" s="51">
        <v>47500.68</v>
      </c>
      <c r="AS415" s="51">
        <v>61513.15</v>
      </c>
      <c r="AT415" s="51">
        <v>64654.14</v>
      </c>
      <c r="AU415" s="51">
        <v>65499.189999999995</v>
      </c>
      <c r="AV415" s="51">
        <v>61677.279999999999</v>
      </c>
      <c r="AW415" s="51">
        <v>51881.119999999995</v>
      </c>
      <c r="AX415" s="51">
        <v>41749.75</v>
      </c>
      <c r="AY415" s="51">
        <v>30594.97</v>
      </c>
      <c r="AZ415" s="51">
        <v>37297.96</v>
      </c>
      <c r="BA415" s="51">
        <v>37099.869999999995</v>
      </c>
      <c r="BB415" s="51">
        <v>44402.57</v>
      </c>
      <c r="BC415" s="51">
        <v>43945.299999999996</v>
      </c>
      <c r="BD415" s="51">
        <v>47806.689999999995</v>
      </c>
      <c r="BE415" s="51">
        <v>70843.810000000012</v>
      </c>
      <c r="BF415" s="51">
        <v>60482.67</v>
      </c>
      <c r="BG415" s="51">
        <v>63006.299999999996</v>
      </c>
      <c r="BH415" s="51">
        <v>61026.38</v>
      </c>
      <c r="BI415" s="51">
        <v>48323.46</v>
      </c>
      <c r="BJ415" s="51">
        <v>39995.61</v>
      </c>
      <c r="BK415" s="51">
        <v>33692.119999999995</v>
      </c>
      <c r="BL415" s="51">
        <v>38405.979999999996</v>
      </c>
      <c r="BM415" s="51"/>
      <c r="BN415" s="9"/>
      <c r="BO415" s="62">
        <v>30659.15</v>
      </c>
      <c r="BP415" s="62">
        <v>64346.97</v>
      </c>
      <c r="BQ415" s="62">
        <f t="shared" si="18"/>
        <v>47503.06</v>
      </c>
      <c r="BR415" s="64" t="str">
        <f t="shared" si="19"/>
        <v>YES</v>
      </c>
      <c r="BS415" s="9" t="e">
        <f t="shared" si="20"/>
        <v>#N/A</v>
      </c>
    </row>
    <row r="416" spans="1:71" x14ac:dyDescent="0.25">
      <c r="A416">
        <v>412</v>
      </c>
      <c r="B416" s="52" t="s">
        <v>974</v>
      </c>
      <c r="C416" s="48" t="s">
        <v>974</v>
      </c>
      <c r="D416" s="80">
        <v>243.99</v>
      </c>
      <c r="E416" s="98" t="s">
        <v>4988</v>
      </c>
      <c r="F416" s="84" t="s">
        <v>961</v>
      </c>
      <c r="G416" s="84">
        <v>106814190</v>
      </c>
      <c r="H416" s="87">
        <v>4374311</v>
      </c>
      <c r="I416" s="196">
        <v>6207271</v>
      </c>
      <c r="J416" s="87">
        <v>6207271</v>
      </c>
      <c r="K416" s="47" t="s">
        <v>960</v>
      </c>
      <c r="L416" s="47" t="s">
        <v>973</v>
      </c>
      <c r="M416" s="38"/>
      <c r="N416" s="38"/>
      <c r="O416" s="50">
        <v>131.93</v>
      </c>
      <c r="P416" s="50">
        <v>169.15</v>
      </c>
      <c r="Q416" s="50">
        <v>106.04</v>
      </c>
      <c r="R416" s="50">
        <v>146.37</v>
      </c>
      <c r="S416" s="50">
        <v>269.2</v>
      </c>
      <c r="T416" s="50">
        <v>357.47</v>
      </c>
      <c r="U416" s="50">
        <v>416.27</v>
      </c>
      <c r="V416" s="51">
        <v>1374.8</v>
      </c>
      <c r="W416" s="51">
        <v>1386.29</v>
      </c>
      <c r="X416" s="51">
        <v>248.53</v>
      </c>
      <c r="Y416" s="51">
        <v>243.99</v>
      </c>
      <c r="Z416" s="51">
        <v>243.99</v>
      </c>
      <c r="AA416" s="51">
        <v>243.99</v>
      </c>
      <c r="AB416" s="51">
        <v>243.99</v>
      </c>
      <c r="AC416" s="51">
        <v>243.99</v>
      </c>
      <c r="AD416" s="51">
        <v>243.99</v>
      </c>
      <c r="AE416" s="51">
        <v>243.99</v>
      </c>
      <c r="AF416" s="51">
        <v>243.99</v>
      </c>
      <c r="AG416" s="51">
        <v>222.76</v>
      </c>
      <c r="AH416" s="51">
        <v>220.66</v>
      </c>
      <c r="AI416" s="51">
        <v>209.53</v>
      </c>
      <c r="AJ416" s="51">
        <v>229.08</v>
      </c>
      <c r="AK416" s="51">
        <v>114.25</v>
      </c>
      <c r="AL416" s="51">
        <v>59.95</v>
      </c>
      <c r="AM416" s="51">
        <v>76.97</v>
      </c>
      <c r="AN416" s="51">
        <v>69.149999999999991</v>
      </c>
      <c r="AO416" s="51">
        <v>73.819999999999993</v>
      </c>
      <c r="AP416" s="135">
        <v>72.16</v>
      </c>
      <c r="AQ416" s="51">
        <v>52.68</v>
      </c>
      <c r="AR416" s="51">
        <v>22.03</v>
      </c>
      <c r="AS416" s="51">
        <v>22.15</v>
      </c>
      <c r="AT416" s="51">
        <v>198.65</v>
      </c>
      <c r="AU416" s="51">
        <v>240.69</v>
      </c>
      <c r="AV416" s="51">
        <v>177.16</v>
      </c>
      <c r="AW416" s="51">
        <v>93.66</v>
      </c>
      <c r="AX416" s="51">
        <v>70.209999999999994</v>
      </c>
      <c r="AY416" s="51">
        <v>66.58</v>
      </c>
      <c r="AZ416" s="51">
        <v>79.989999999999995</v>
      </c>
      <c r="BA416" s="51">
        <v>75.03</v>
      </c>
      <c r="BB416" s="51">
        <v>64.709999999999994</v>
      </c>
      <c r="BC416" s="51">
        <v>54.28</v>
      </c>
      <c r="BD416" s="51">
        <v>84.589999999999989</v>
      </c>
      <c r="BE416" s="51">
        <v>123.11999999999999</v>
      </c>
      <c r="BF416" s="51">
        <v>130.07</v>
      </c>
      <c r="BG416" s="51">
        <v>155.44</v>
      </c>
      <c r="BH416" s="51">
        <v>160.98000000000002</v>
      </c>
      <c r="BI416" s="51">
        <v>126.58</v>
      </c>
      <c r="BJ416" s="51">
        <v>114.27</v>
      </c>
      <c r="BK416" s="51">
        <v>89.789999999999992</v>
      </c>
      <c r="BL416" s="51">
        <v>111.14999999999999</v>
      </c>
      <c r="BM416" s="51"/>
      <c r="BN416" s="9"/>
      <c r="BO416" s="62">
        <v>59.95</v>
      </c>
      <c r="BP416" s="62">
        <v>1386.29</v>
      </c>
      <c r="BQ416" s="62">
        <f t="shared" si="18"/>
        <v>723.12</v>
      </c>
      <c r="BR416" s="64" t="str">
        <f t="shared" si="19"/>
        <v>YES</v>
      </c>
      <c r="BS416" s="9" t="e">
        <f t="shared" si="20"/>
        <v>#N/A</v>
      </c>
    </row>
    <row r="417" spans="1:71" x14ac:dyDescent="0.25">
      <c r="A417">
        <v>413</v>
      </c>
      <c r="B417" s="52" t="s">
        <v>972</v>
      </c>
      <c r="C417" s="48" t="s">
        <v>972</v>
      </c>
      <c r="D417" s="80">
        <v>42619.77</v>
      </c>
      <c r="E417" s="98" t="s">
        <v>2186</v>
      </c>
      <c r="F417" s="84" t="s">
        <v>961</v>
      </c>
      <c r="G417" s="84">
        <v>106814190</v>
      </c>
      <c r="H417" s="87">
        <v>4575473</v>
      </c>
      <c r="I417" s="196">
        <v>4575473</v>
      </c>
      <c r="J417" s="87">
        <v>4575473</v>
      </c>
      <c r="K417" s="47" t="s">
        <v>960</v>
      </c>
      <c r="L417" s="47" t="s">
        <v>971</v>
      </c>
      <c r="M417" s="38"/>
      <c r="N417" s="38"/>
      <c r="O417" s="50">
        <v>33024.69</v>
      </c>
      <c r="P417" s="50">
        <v>34789.61</v>
      </c>
      <c r="Q417" s="50">
        <v>32035.3</v>
      </c>
      <c r="R417" s="50">
        <v>33422.300000000003</v>
      </c>
      <c r="S417" s="50">
        <v>42229.39</v>
      </c>
      <c r="T417" s="50">
        <v>47599.83</v>
      </c>
      <c r="U417" s="50">
        <v>55160.959999999999</v>
      </c>
      <c r="V417" s="51">
        <v>59229.78</v>
      </c>
      <c r="W417" s="51">
        <v>57002.02</v>
      </c>
      <c r="X417" s="51">
        <v>57799.07</v>
      </c>
      <c r="Y417" s="51">
        <v>44527.7</v>
      </c>
      <c r="Z417" s="51">
        <v>39368.509999999995</v>
      </c>
      <c r="AA417" s="51">
        <v>37703.93</v>
      </c>
      <c r="AB417" s="51">
        <v>35374.689999999995</v>
      </c>
      <c r="AC417" s="51">
        <v>33281.689999999995</v>
      </c>
      <c r="AD417" s="51">
        <v>37156.049999999996</v>
      </c>
      <c r="AE417" s="51">
        <v>39340.269999999997</v>
      </c>
      <c r="AF417" s="51">
        <v>42619.77</v>
      </c>
      <c r="AG417" s="51">
        <v>53824.51</v>
      </c>
      <c r="AH417" s="51">
        <v>55534.63</v>
      </c>
      <c r="AI417" s="51">
        <v>55062.979999999996</v>
      </c>
      <c r="AJ417" s="51">
        <v>57385.52</v>
      </c>
      <c r="AK417" s="51">
        <v>47353.439999999995</v>
      </c>
      <c r="AL417" s="51">
        <v>40560.869999999995</v>
      </c>
      <c r="AM417" s="51">
        <v>38079.15</v>
      </c>
      <c r="AN417" s="51">
        <v>38494.47</v>
      </c>
      <c r="AO417" s="51">
        <v>38736.03</v>
      </c>
      <c r="AP417" s="135">
        <v>47059.619999999995</v>
      </c>
      <c r="AQ417" s="51">
        <v>39886.019999999997</v>
      </c>
      <c r="AR417" s="51">
        <v>46904.63</v>
      </c>
      <c r="AS417" s="51">
        <v>56623.57</v>
      </c>
      <c r="AT417" s="51">
        <v>54678.07</v>
      </c>
      <c r="AU417" s="51">
        <v>57248.1</v>
      </c>
      <c r="AV417" s="51">
        <v>57803.939999999995</v>
      </c>
      <c r="AW417" s="51">
        <v>51329.95</v>
      </c>
      <c r="AX417" s="51">
        <v>45040.639999999999</v>
      </c>
      <c r="AY417" s="51">
        <v>36938.57</v>
      </c>
      <c r="AZ417" s="51">
        <v>36414.559999999998</v>
      </c>
      <c r="BA417" s="51">
        <v>39691.439999999995</v>
      </c>
      <c r="BB417" s="51">
        <v>47105.64</v>
      </c>
      <c r="BC417" s="51">
        <v>42846.509999999995</v>
      </c>
      <c r="BD417" s="51">
        <v>46635.89</v>
      </c>
      <c r="BE417" s="51">
        <v>64894.61</v>
      </c>
      <c r="BF417" s="51">
        <v>57346.42</v>
      </c>
      <c r="BG417" s="51">
        <v>63696.93</v>
      </c>
      <c r="BH417" s="51">
        <v>55433.659999999996</v>
      </c>
      <c r="BI417" s="51">
        <v>45716.34</v>
      </c>
      <c r="BJ417" s="51">
        <v>40143.03</v>
      </c>
      <c r="BK417" s="51">
        <v>34004.47</v>
      </c>
      <c r="BL417" s="51">
        <v>40376.239999999998</v>
      </c>
      <c r="BM417" s="51"/>
      <c r="BN417" s="9"/>
      <c r="BO417" s="62">
        <v>32038.54</v>
      </c>
      <c r="BP417" s="62">
        <v>59229.78</v>
      </c>
      <c r="BQ417" s="62">
        <f t="shared" si="18"/>
        <v>45634.16</v>
      </c>
      <c r="BR417" s="64" t="str">
        <f t="shared" si="19"/>
        <v>YES</v>
      </c>
      <c r="BS417" s="9" t="e">
        <f t="shared" si="20"/>
        <v>#N/A</v>
      </c>
    </row>
    <row r="418" spans="1:71" x14ac:dyDescent="0.25">
      <c r="A418">
        <v>414</v>
      </c>
      <c r="B418" s="52" t="s">
        <v>970</v>
      </c>
      <c r="C418" s="48" t="s">
        <v>970</v>
      </c>
      <c r="D418" s="80">
        <v>19044.88</v>
      </c>
      <c r="E418" s="98" t="s">
        <v>4988</v>
      </c>
      <c r="F418" s="84" t="s">
        <v>961</v>
      </c>
      <c r="G418" s="84">
        <v>106814190</v>
      </c>
      <c r="H418" s="87">
        <v>4355828</v>
      </c>
      <c r="I418" s="196">
        <v>6207276</v>
      </c>
      <c r="J418" s="87">
        <v>6207276</v>
      </c>
      <c r="K418" s="47" t="s">
        <v>960</v>
      </c>
      <c r="L418" s="47" t="s">
        <v>969</v>
      </c>
      <c r="M418" s="38"/>
      <c r="N418" s="38"/>
      <c r="O418" s="50">
        <v>15049.33</v>
      </c>
      <c r="P418" s="50">
        <v>17513.7</v>
      </c>
      <c r="Q418" s="50">
        <v>14856.35</v>
      </c>
      <c r="R418" s="50">
        <v>16331.93</v>
      </c>
      <c r="S418" s="50">
        <v>18449.02</v>
      </c>
      <c r="T418" s="50">
        <v>17917.86</v>
      </c>
      <c r="U418" s="50">
        <v>20105.080000000002</v>
      </c>
      <c r="V418" s="51">
        <v>19940.5</v>
      </c>
      <c r="W418" s="51">
        <v>17663.980000000003</v>
      </c>
      <c r="X418" s="51">
        <v>19201.120000000003</v>
      </c>
      <c r="Y418" s="51">
        <v>18024.310000000001</v>
      </c>
      <c r="Z418" s="51">
        <v>17858.34</v>
      </c>
      <c r="AA418" s="51">
        <v>19576.97</v>
      </c>
      <c r="AB418" s="51">
        <v>19454.600000000002</v>
      </c>
      <c r="AC418" s="51">
        <v>18021.29</v>
      </c>
      <c r="AD418" s="51">
        <v>18362.030000000002</v>
      </c>
      <c r="AE418" s="51">
        <v>19115.16</v>
      </c>
      <c r="AF418" s="51">
        <v>19044.88</v>
      </c>
      <c r="AG418" s="51">
        <v>21961.11</v>
      </c>
      <c r="AH418" s="51">
        <v>21112.29</v>
      </c>
      <c r="AI418" s="51">
        <v>19086.29</v>
      </c>
      <c r="AJ418" s="51">
        <v>19150.940000000002</v>
      </c>
      <c r="AK418" s="51">
        <v>16549.93</v>
      </c>
      <c r="AL418" s="51">
        <v>15601.74</v>
      </c>
      <c r="AM418" s="51">
        <v>16349.64</v>
      </c>
      <c r="AN418" s="51">
        <v>15289.5</v>
      </c>
      <c r="AO418" s="51">
        <v>15791.369999999999</v>
      </c>
      <c r="AP418" s="135">
        <v>15622.26</v>
      </c>
      <c r="AQ418" s="51">
        <v>15563.67</v>
      </c>
      <c r="AR418" s="51">
        <v>15122.48</v>
      </c>
      <c r="AS418" s="51">
        <v>17945.530000000002</v>
      </c>
      <c r="AT418" s="51">
        <v>18367.260000000002</v>
      </c>
      <c r="AU418" s="51">
        <v>16734.640000000003</v>
      </c>
      <c r="AV418" s="51">
        <v>16710.04</v>
      </c>
      <c r="AW418" s="51">
        <v>15009.14</v>
      </c>
      <c r="AX418" s="51">
        <v>14885.08</v>
      </c>
      <c r="AY418" s="51">
        <v>14779.36</v>
      </c>
      <c r="AZ418" s="51">
        <v>19726.66</v>
      </c>
      <c r="BA418" s="51">
        <v>19636.550000000003</v>
      </c>
      <c r="BB418" s="51">
        <v>16318.48</v>
      </c>
      <c r="BC418" s="51">
        <v>14004.39</v>
      </c>
      <c r="BD418" s="51">
        <v>13850.77</v>
      </c>
      <c r="BE418" s="51">
        <v>17772.61</v>
      </c>
      <c r="BF418" s="51">
        <v>15979.65</v>
      </c>
      <c r="BG418" s="51">
        <v>16291.96</v>
      </c>
      <c r="BH418" s="51">
        <v>14718.46</v>
      </c>
      <c r="BI418" s="51">
        <v>14276.96</v>
      </c>
      <c r="BJ418" s="51">
        <v>14749.699999999999</v>
      </c>
      <c r="BK418" s="51">
        <v>13451.619999999999</v>
      </c>
      <c r="BL418" s="51">
        <v>15488.119999999999</v>
      </c>
      <c r="BM418" s="51"/>
      <c r="BN418" s="9"/>
      <c r="BO418" s="62">
        <v>14859.59</v>
      </c>
      <c r="BP418" s="62">
        <v>20105.080000000002</v>
      </c>
      <c r="BQ418" s="62">
        <f t="shared" si="18"/>
        <v>17482.334999999999</v>
      </c>
      <c r="BR418" s="64" t="str">
        <f t="shared" si="19"/>
        <v>NO</v>
      </c>
      <c r="BS418" s="9" t="e">
        <f t="shared" si="20"/>
        <v>#N/A</v>
      </c>
    </row>
    <row r="419" spans="1:71" x14ac:dyDescent="0.25">
      <c r="A419">
        <v>415</v>
      </c>
      <c r="B419" s="52" t="s">
        <v>968</v>
      </c>
      <c r="C419" s="48" t="s">
        <v>968</v>
      </c>
      <c r="D419" s="80">
        <v>61.82</v>
      </c>
      <c r="E419" s="98" t="s">
        <v>4988</v>
      </c>
      <c r="F419" s="84" t="s">
        <v>961</v>
      </c>
      <c r="G419" s="84">
        <v>106814190</v>
      </c>
      <c r="H419" s="87">
        <v>4375860</v>
      </c>
      <c r="I419" s="196">
        <v>6207272</v>
      </c>
      <c r="J419" s="87">
        <v>6207272</v>
      </c>
      <c r="K419" s="47" t="s">
        <v>960</v>
      </c>
      <c r="L419" s="47" t="s">
        <v>967</v>
      </c>
      <c r="M419" s="38"/>
      <c r="N419" s="38"/>
      <c r="O419" s="50">
        <v>15.9</v>
      </c>
      <c r="P419" s="50">
        <v>19.3</v>
      </c>
      <c r="Q419" s="50">
        <v>16.21</v>
      </c>
      <c r="R419" s="50">
        <v>84.82</v>
      </c>
      <c r="S419" s="50">
        <v>39.659999999999997</v>
      </c>
      <c r="T419" s="50">
        <v>51.65</v>
      </c>
      <c r="U419" s="50">
        <v>43.800000000000004</v>
      </c>
      <c r="V419" s="51">
        <v>49.510000000000005</v>
      </c>
      <c r="W419" s="51">
        <v>46.1</v>
      </c>
      <c r="X419" s="51">
        <v>38.160000000000004</v>
      </c>
      <c r="Y419" s="51">
        <v>50.02</v>
      </c>
      <c r="Z419" s="51">
        <v>49.17</v>
      </c>
      <c r="AA419" s="51">
        <v>19.990000000000002</v>
      </c>
      <c r="AB419" s="51">
        <v>26.619999999999997</v>
      </c>
      <c r="AC419" s="51">
        <v>19.990000000000002</v>
      </c>
      <c r="AD419" s="51">
        <v>19.990000000000002</v>
      </c>
      <c r="AE419" s="51">
        <v>19.990000000000002</v>
      </c>
      <c r="AF419" s="51">
        <v>61.82</v>
      </c>
      <c r="AG419" s="51">
        <v>69.25</v>
      </c>
      <c r="AH419" s="51">
        <v>42.22</v>
      </c>
      <c r="AI419" s="51">
        <v>130.41</v>
      </c>
      <c r="AJ419" s="51">
        <v>65.09</v>
      </c>
      <c r="AK419" s="51">
        <v>35.57</v>
      </c>
      <c r="AL419" s="51">
        <v>46.52</v>
      </c>
      <c r="AM419" s="51">
        <v>41.24</v>
      </c>
      <c r="AN419" s="51">
        <v>19.990000000000002</v>
      </c>
      <c r="AO419" s="51">
        <v>19.990000000000002</v>
      </c>
      <c r="AP419" s="135">
        <v>24.020000000000003</v>
      </c>
      <c r="AQ419" s="51">
        <v>19.990000000000002</v>
      </c>
      <c r="AR419" s="51">
        <v>19.990000000000002</v>
      </c>
      <c r="AS419" s="51">
        <v>16.05</v>
      </c>
      <c r="AT419" s="51">
        <v>15.99</v>
      </c>
      <c r="AU419" s="51">
        <v>72.16</v>
      </c>
      <c r="AV419" s="51">
        <v>19.850000000000001</v>
      </c>
      <c r="AW419" s="51">
        <v>15.99</v>
      </c>
      <c r="AX419" s="51">
        <v>15.99</v>
      </c>
      <c r="AY419" s="51">
        <v>15.99</v>
      </c>
      <c r="AZ419" s="51">
        <v>31.130000000000003</v>
      </c>
      <c r="BA419" s="51">
        <v>20.399999999999999</v>
      </c>
      <c r="BB419" s="51">
        <v>16.21</v>
      </c>
      <c r="BC419" s="51">
        <v>20.450000000000003</v>
      </c>
      <c r="BD419" s="51">
        <v>24.270000000000003</v>
      </c>
      <c r="BE419" s="51">
        <v>36.770000000000003</v>
      </c>
      <c r="BF419" s="51">
        <v>51.330000000000005</v>
      </c>
      <c r="BG419" s="51">
        <v>55.86</v>
      </c>
      <c r="BH419" s="51">
        <v>50.03</v>
      </c>
      <c r="BI419" s="51">
        <v>51.84</v>
      </c>
      <c r="BJ419" s="51">
        <v>79.61</v>
      </c>
      <c r="BK419" s="51">
        <v>152.64000000000001</v>
      </c>
      <c r="BL419" s="51">
        <v>187.53</v>
      </c>
      <c r="BM419" s="51"/>
      <c r="BN419" s="9"/>
      <c r="BO419" s="62">
        <v>19.14</v>
      </c>
      <c r="BP419" s="62">
        <v>234.26000000000002</v>
      </c>
      <c r="BQ419" s="62">
        <f t="shared" si="18"/>
        <v>126.70000000000002</v>
      </c>
      <c r="BR419" s="64" t="str">
        <f t="shared" si="19"/>
        <v>YES</v>
      </c>
      <c r="BS419" s="9" t="e">
        <f t="shared" si="20"/>
        <v>#N/A</v>
      </c>
    </row>
    <row r="420" spans="1:71" x14ac:dyDescent="0.25">
      <c r="A420">
        <v>416</v>
      </c>
      <c r="B420" s="52" t="s">
        <v>966</v>
      </c>
      <c r="C420" s="48" t="s">
        <v>966</v>
      </c>
      <c r="D420" s="80">
        <v>1064.0899999999999</v>
      </c>
      <c r="E420" s="98" t="s">
        <v>2186</v>
      </c>
      <c r="F420" s="84" t="s">
        <v>961</v>
      </c>
      <c r="G420" s="84">
        <v>106814190</v>
      </c>
      <c r="H420" s="87">
        <v>4374294</v>
      </c>
      <c r="I420" s="196">
        <v>4374294</v>
      </c>
      <c r="J420" s="87">
        <v>6463143</v>
      </c>
      <c r="K420" s="47" t="s">
        <v>960</v>
      </c>
      <c r="L420" s="47" t="s">
        <v>965</v>
      </c>
      <c r="M420" s="38"/>
      <c r="N420" s="38"/>
      <c r="O420" s="50">
        <v>1403.77</v>
      </c>
      <c r="P420" s="50">
        <v>1310.7</v>
      </c>
      <c r="Q420" s="50">
        <v>1258.76</v>
      </c>
      <c r="R420" s="50">
        <v>1594.54</v>
      </c>
      <c r="S420" s="50">
        <v>1944.9</v>
      </c>
      <c r="T420" s="50">
        <v>1881.65</v>
      </c>
      <c r="U420" s="50">
        <v>3962.85</v>
      </c>
      <c r="V420" s="51">
        <v>3403.47</v>
      </c>
      <c r="W420" s="51">
        <v>4184.7</v>
      </c>
      <c r="X420" s="51">
        <v>2866.01</v>
      </c>
      <c r="Y420" s="51">
        <v>2064.85</v>
      </c>
      <c r="Z420" s="51">
        <v>1642.1</v>
      </c>
      <c r="AA420" s="51">
        <v>1686.02</v>
      </c>
      <c r="AB420" s="51">
        <v>1260.8499999999999</v>
      </c>
      <c r="AC420" s="51">
        <v>1184.24</v>
      </c>
      <c r="AD420" s="51">
        <v>1149.8800000000001</v>
      </c>
      <c r="AE420" s="51">
        <v>1143</v>
      </c>
      <c r="AF420" s="51">
        <v>1064.0899999999999</v>
      </c>
      <c r="AG420" s="51">
        <v>1124.0899999999999</v>
      </c>
      <c r="AH420" s="51">
        <v>1060.23</v>
      </c>
      <c r="AI420" s="51">
        <v>1695.88</v>
      </c>
      <c r="AJ420" s="51">
        <v>2656.8799999999997</v>
      </c>
      <c r="AK420" s="51">
        <v>2283.75</v>
      </c>
      <c r="AL420" s="51">
        <v>2040.83</v>
      </c>
      <c r="AM420" s="51">
        <v>1447.21</v>
      </c>
      <c r="AN420" s="51">
        <v>1425.01</v>
      </c>
      <c r="AO420" s="51">
        <v>1601.65</v>
      </c>
      <c r="AP420" s="135">
        <v>1683.93</v>
      </c>
      <c r="AQ420" s="51">
        <v>1929.1</v>
      </c>
      <c r="AR420" s="51">
        <v>2255.5899999999997</v>
      </c>
      <c r="AS420" s="51">
        <v>4059.1499999999996</v>
      </c>
      <c r="AT420" s="51">
        <v>3374.8999999999996</v>
      </c>
      <c r="AU420" s="51">
        <v>3891.25</v>
      </c>
      <c r="AV420" s="51">
        <v>3264.3599999999997</v>
      </c>
      <c r="AW420" s="51">
        <v>2217.1899999999996</v>
      </c>
      <c r="AX420" s="51">
        <v>2085.4299999999998</v>
      </c>
      <c r="AY420" s="51">
        <v>1592.03</v>
      </c>
      <c r="AZ420" s="51">
        <v>1713.47</v>
      </c>
      <c r="BA420" s="51">
        <v>1655.11</v>
      </c>
      <c r="BB420" s="51">
        <v>1856.7</v>
      </c>
      <c r="BC420" s="51">
        <v>1892.77</v>
      </c>
      <c r="BD420" s="51">
        <v>2604.2799999999997</v>
      </c>
      <c r="BE420" s="51">
        <v>3123.1699999999996</v>
      </c>
      <c r="BF420" s="51">
        <v>3341.8799999999997</v>
      </c>
      <c r="BG420" s="51">
        <v>3041.58</v>
      </c>
      <c r="BH420" s="51">
        <v>2668.74</v>
      </c>
      <c r="BI420" s="51">
        <v>1955.54</v>
      </c>
      <c r="BJ420" s="51">
        <v>1805.11</v>
      </c>
      <c r="BK420" s="51">
        <v>1458.1200000000001</v>
      </c>
      <c r="BL420" s="51">
        <v>1772.53</v>
      </c>
      <c r="BM420" s="51"/>
      <c r="BN420" s="9"/>
      <c r="BO420" s="62">
        <v>1064.0899999999999</v>
      </c>
      <c r="BP420" s="62">
        <v>4184.7</v>
      </c>
      <c r="BQ420" s="62">
        <f t="shared" si="18"/>
        <v>2624.395</v>
      </c>
      <c r="BR420" s="64" t="str">
        <f t="shared" si="19"/>
        <v>YES</v>
      </c>
      <c r="BS420" s="9" t="e">
        <f t="shared" si="20"/>
        <v>#N/A</v>
      </c>
    </row>
    <row r="421" spans="1:71" x14ac:dyDescent="0.25">
      <c r="A421">
        <v>417</v>
      </c>
      <c r="B421" s="52" t="s">
        <v>964</v>
      </c>
      <c r="C421" s="48" t="s">
        <v>964</v>
      </c>
      <c r="D421" s="80">
        <v>124.5</v>
      </c>
      <c r="E421" s="98" t="s">
        <v>2186</v>
      </c>
      <c r="F421" s="84" t="s">
        <v>961</v>
      </c>
      <c r="G421" s="84">
        <v>106814190</v>
      </c>
      <c r="H421" s="87" t="s">
        <v>1965</v>
      </c>
      <c r="I421" s="196" t="s">
        <v>1965</v>
      </c>
      <c r="J421" s="87">
        <v>6463142</v>
      </c>
      <c r="K421" s="47" t="s">
        <v>960</v>
      </c>
      <c r="L421" s="47" t="s">
        <v>963</v>
      </c>
      <c r="M421" s="38"/>
      <c r="N421" s="38"/>
      <c r="O421" s="50">
        <v>201.49</v>
      </c>
      <c r="P421" s="50">
        <v>175.02</v>
      </c>
      <c r="Q421" s="50">
        <v>168.02</v>
      </c>
      <c r="R421" s="50">
        <v>166.9</v>
      </c>
      <c r="S421" s="50">
        <v>198.86</v>
      </c>
      <c r="T421" s="50">
        <v>200.53</v>
      </c>
      <c r="U421" s="50">
        <v>286.81</v>
      </c>
      <c r="V421" s="51">
        <v>215.01</v>
      </c>
      <c r="W421" s="51">
        <v>354.3</v>
      </c>
      <c r="X421" s="51">
        <v>295.98</v>
      </c>
      <c r="Y421" s="51">
        <v>196.1</v>
      </c>
      <c r="Z421" s="51">
        <v>159.22999999999999</v>
      </c>
      <c r="AA421" s="51">
        <v>234.48</v>
      </c>
      <c r="AB421" s="51">
        <v>140.72999999999999</v>
      </c>
      <c r="AC421" s="51">
        <v>137.77000000000001</v>
      </c>
      <c r="AD421" s="51">
        <v>106.17999999999999</v>
      </c>
      <c r="AE421" s="51">
        <v>129.58000000000001</v>
      </c>
      <c r="AF421" s="51">
        <v>124.5</v>
      </c>
      <c r="AG421" s="51">
        <v>184.49</v>
      </c>
      <c r="AH421" s="51">
        <v>207.07</v>
      </c>
      <c r="AI421" s="51">
        <v>223.47</v>
      </c>
      <c r="AJ421" s="51">
        <v>275.22000000000003</v>
      </c>
      <c r="AK421" s="51">
        <v>153.22</v>
      </c>
      <c r="AL421" s="51">
        <v>133.08000000000001</v>
      </c>
      <c r="AM421" s="51">
        <v>119.55999999999999</v>
      </c>
      <c r="AN421" s="51">
        <v>132.30000000000001</v>
      </c>
      <c r="AO421" s="51">
        <v>132.61000000000001</v>
      </c>
      <c r="AP421" s="135">
        <v>120.69</v>
      </c>
      <c r="AQ421" s="51">
        <v>131.13</v>
      </c>
      <c r="AR421" s="51">
        <v>147.25</v>
      </c>
      <c r="AS421" s="51">
        <v>213.65</v>
      </c>
      <c r="AT421" s="51">
        <v>238.23000000000002</v>
      </c>
      <c r="AU421" s="51">
        <v>163.43</v>
      </c>
      <c r="AV421" s="51">
        <v>179.52</v>
      </c>
      <c r="AW421" s="51">
        <v>137.5</v>
      </c>
      <c r="AX421" s="51">
        <v>134.44</v>
      </c>
      <c r="AY421" s="51">
        <v>111.02</v>
      </c>
      <c r="AZ421" s="51">
        <v>183.58</v>
      </c>
      <c r="BA421" s="51">
        <v>144.07000000000002</v>
      </c>
      <c r="BB421" s="51">
        <v>144.5</v>
      </c>
      <c r="BC421" s="51">
        <v>163.38</v>
      </c>
      <c r="BD421" s="51">
        <v>347.35</v>
      </c>
      <c r="BE421" s="51">
        <v>393.75</v>
      </c>
      <c r="BF421" s="51">
        <v>434.89</v>
      </c>
      <c r="BG421" s="51">
        <v>363.33</v>
      </c>
      <c r="BH421" s="51">
        <v>340.24</v>
      </c>
      <c r="BI421" s="51">
        <v>242.78</v>
      </c>
      <c r="BJ421" s="51">
        <v>187.89000000000001</v>
      </c>
      <c r="BK421" s="51">
        <v>148.45000000000002</v>
      </c>
      <c r="BL421" s="51">
        <v>207.9</v>
      </c>
      <c r="BM421" s="51"/>
      <c r="BN421" s="9"/>
      <c r="BO421" s="62">
        <v>102.39</v>
      </c>
      <c r="BP421" s="62">
        <v>354.3</v>
      </c>
      <c r="BQ421" s="62">
        <f t="shared" si="18"/>
        <v>228.345</v>
      </c>
      <c r="BR421" s="64" t="str">
        <f t="shared" si="19"/>
        <v>YES</v>
      </c>
      <c r="BS421" s="9" t="e">
        <f t="shared" si="20"/>
        <v>#N/A</v>
      </c>
    </row>
    <row r="422" spans="1:71" x14ac:dyDescent="0.25">
      <c r="A422">
        <v>418</v>
      </c>
      <c r="B422" s="52" t="s">
        <v>962</v>
      </c>
      <c r="C422" s="48"/>
      <c r="D422" s="80"/>
      <c r="E422" s="98" t="s">
        <v>2186</v>
      </c>
      <c r="F422" s="84" t="s">
        <v>961</v>
      </c>
      <c r="G422" s="84">
        <v>106814190</v>
      </c>
      <c r="H422" s="87">
        <v>4007050</v>
      </c>
      <c r="I422" s="196">
        <v>4007050</v>
      </c>
      <c r="J422" s="87">
        <v>4622879</v>
      </c>
      <c r="K422" s="47" t="s">
        <v>960</v>
      </c>
      <c r="L422" s="47" t="s">
        <v>959</v>
      </c>
      <c r="M422" s="38"/>
      <c r="N422" s="38"/>
      <c r="O422" s="50">
        <v>8.75</v>
      </c>
      <c r="P422" s="50">
        <v>8.75</v>
      </c>
      <c r="Q422" s="50">
        <v>8.75</v>
      </c>
      <c r="R422" s="50">
        <v>8.75</v>
      </c>
      <c r="S422" s="50">
        <v>8.75</v>
      </c>
      <c r="T422" s="50">
        <v>8.75</v>
      </c>
      <c r="U422" s="50">
        <v>8.75</v>
      </c>
      <c r="V422" s="51">
        <v>8.75</v>
      </c>
      <c r="W422" s="51">
        <v>8.75</v>
      </c>
      <c r="X422" s="51">
        <v>8.75</v>
      </c>
      <c r="Y422" s="51">
        <v>8.75</v>
      </c>
      <c r="Z422" s="51">
        <v>8.75</v>
      </c>
      <c r="AA422" s="51">
        <v>8.75</v>
      </c>
      <c r="AB422" s="51">
        <v>8.75</v>
      </c>
      <c r="AC422" s="51">
        <v>8.75</v>
      </c>
      <c r="AD422" s="51">
        <v>8.75</v>
      </c>
      <c r="AE422" s="51">
        <v>11.99</v>
      </c>
      <c r="AF422" s="51">
        <v>11.99</v>
      </c>
      <c r="AG422" s="51">
        <v>11.99</v>
      </c>
      <c r="AH422" s="51">
        <v>11.99</v>
      </c>
      <c r="AI422" s="51">
        <v>11.99</v>
      </c>
      <c r="AJ422" s="51">
        <v>11.99</v>
      </c>
      <c r="AK422" s="51">
        <v>11.99</v>
      </c>
      <c r="AL422" s="51">
        <v>11.99</v>
      </c>
      <c r="AM422" s="51">
        <v>11.99</v>
      </c>
      <c r="AN422" s="51">
        <v>11.99</v>
      </c>
      <c r="AO422" s="51">
        <v>11.99</v>
      </c>
      <c r="AP422" s="135">
        <v>11.99</v>
      </c>
      <c r="AQ422" s="51">
        <v>11.99</v>
      </c>
      <c r="AR422" s="51">
        <v>11.99</v>
      </c>
      <c r="AS422" s="51">
        <v>11.99</v>
      </c>
      <c r="AT422" s="51">
        <v>11.99</v>
      </c>
      <c r="AU422" s="51">
        <v>11.99</v>
      </c>
      <c r="AV422" s="51">
        <v>11.99</v>
      </c>
      <c r="AW422" s="51">
        <v>11.99</v>
      </c>
      <c r="AX422" s="51">
        <v>11.99</v>
      </c>
      <c r="AY422" s="51">
        <v>11.99</v>
      </c>
      <c r="AZ422" s="51">
        <v>11.99</v>
      </c>
      <c r="BA422" s="51">
        <v>11.99</v>
      </c>
      <c r="BB422" s="51">
        <v>11.99</v>
      </c>
      <c r="BC422" s="51">
        <v>11.99</v>
      </c>
      <c r="BD422" s="51">
        <v>11.99</v>
      </c>
      <c r="BE422" s="51">
        <v>11.99</v>
      </c>
      <c r="BF422" s="51">
        <v>11.99</v>
      </c>
      <c r="BG422" s="51">
        <v>11.99</v>
      </c>
      <c r="BH422" s="51">
        <v>11.99</v>
      </c>
      <c r="BI422" s="51">
        <v>11.99</v>
      </c>
      <c r="BJ422" s="51">
        <v>11.99</v>
      </c>
      <c r="BK422" s="51">
        <v>11.99</v>
      </c>
      <c r="BL422" s="51">
        <v>11.99</v>
      </c>
      <c r="BM422" s="51"/>
      <c r="BN422" s="9"/>
      <c r="BO422" s="62">
        <v>8.75</v>
      </c>
      <c r="BP422" s="62">
        <v>11.99</v>
      </c>
      <c r="BQ422" s="62">
        <f t="shared" si="18"/>
        <v>10.370000000000001</v>
      </c>
      <c r="BR422" s="64" t="str">
        <f t="shared" si="19"/>
        <v>YES</v>
      </c>
      <c r="BS422" s="9" t="e">
        <f t="shared" si="20"/>
        <v>#N/A</v>
      </c>
    </row>
    <row r="423" spans="1:71" x14ac:dyDescent="0.25">
      <c r="A423">
        <v>419</v>
      </c>
      <c r="B423" s="52" t="s">
        <v>958</v>
      </c>
      <c r="C423" s="48" t="s">
        <v>958</v>
      </c>
      <c r="D423" s="80">
        <v>355663.1</v>
      </c>
      <c r="E423" s="98" t="s">
        <v>2186</v>
      </c>
      <c r="F423" s="84" t="s">
        <v>1144</v>
      </c>
      <c r="G423" s="84">
        <v>106813884</v>
      </c>
      <c r="H423" s="87" t="s">
        <v>1966</v>
      </c>
      <c r="I423" s="196" t="s">
        <v>1966</v>
      </c>
      <c r="J423" s="87" t="s">
        <v>1966</v>
      </c>
      <c r="K423" s="47" t="s">
        <v>22</v>
      </c>
      <c r="L423" s="47" t="s">
        <v>957</v>
      </c>
      <c r="M423" s="38"/>
      <c r="N423" s="38"/>
      <c r="O423" s="50">
        <v>263840.02</v>
      </c>
      <c r="P423" s="50">
        <v>283962.90999999997</v>
      </c>
      <c r="Q423" s="50">
        <v>261341.37</v>
      </c>
      <c r="R423" s="50">
        <v>279688.94</v>
      </c>
      <c r="S423" s="50">
        <v>358521.05</v>
      </c>
      <c r="T423" s="50">
        <v>362055.86</v>
      </c>
      <c r="U423" s="50">
        <v>449970.89</v>
      </c>
      <c r="V423" s="51">
        <v>463501.01</v>
      </c>
      <c r="W423" s="51">
        <v>438904.55</v>
      </c>
      <c r="X423" s="51">
        <v>439264.87</v>
      </c>
      <c r="Y423" s="51">
        <v>334791.8</v>
      </c>
      <c r="Z423" s="51">
        <v>312923.14999999997</v>
      </c>
      <c r="AA423" s="51">
        <v>313777.99</v>
      </c>
      <c r="AB423" s="51">
        <v>310795.33999999997</v>
      </c>
      <c r="AC423" s="51">
        <v>285297.62</v>
      </c>
      <c r="AD423" s="51">
        <v>307347.15999999997</v>
      </c>
      <c r="AE423" s="51">
        <v>329634.74</v>
      </c>
      <c r="AF423" s="51">
        <v>355663.1</v>
      </c>
      <c r="AG423" s="51">
        <v>453079.63</v>
      </c>
      <c r="AH423" s="51">
        <v>445700.05</v>
      </c>
      <c r="AI423" s="51">
        <v>448789.43</v>
      </c>
      <c r="AJ423" s="51">
        <v>483790.41</v>
      </c>
      <c r="AK423" s="51">
        <v>375358.33999999997</v>
      </c>
      <c r="AL423" s="51">
        <v>332794.52</v>
      </c>
      <c r="AM423" s="51">
        <v>311957.69</v>
      </c>
      <c r="AN423" s="51">
        <v>324238.12</v>
      </c>
      <c r="AO423" s="51">
        <v>326728.63</v>
      </c>
      <c r="AP423" s="135">
        <v>357525.68</v>
      </c>
      <c r="AQ423" s="51">
        <v>375898.19</v>
      </c>
      <c r="AR423" s="51">
        <v>366738.33</v>
      </c>
      <c r="AS423" s="51">
        <v>491542.08999999997</v>
      </c>
      <c r="AT423" s="51">
        <v>465724.43</v>
      </c>
      <c r="AU423" s="51">
        <v>472365.94</v>
      </c>
      <c r="AV423" s="51">
        <v>471399.07</v>
      </c>
      <c r="AW423" s="51">
        <v>386175.49</v>
      </c>
      <c r="AX423" s="51">
        <v>335587.82</v>
      </c>
      <c r="AY423" s="51">
        <v>295457.82</v>
      </c>
      <c r="AZ423" s="51">
        <v>315710.52</v>
      </c>
      <c r="BA423" s="51">
        <v>323912.8</v>
      </c>
      <c r="BB423" s="51">
        <v>357999.97</v>
      </c>
      <c r="BC423" s="51">
        <v>367669.93</v>
      </c>
      <c r="BD423" s="51">
        <v>376824.56</v>
      </c>
      <c r="BE423" s="51">
        <v>506779.57</v>
      </c>
      <c r="BF423" s="51">
        <v>450464.11</v>
      </c>
      <c r="BG423" s="51">
        <v>465802.73</v>
      </c>
      <c r="BH423" s="51">
        <v>439752.27999999997</v>
      </c>
      <c r="BI423" s="51">
        <v>365226.39999999997</v>
      </c>
      <c r="BJ423" s="51">
        <v>338414.83</v>
      </c>
      <c r="BK423" s="51">
        <v>275575.40999999997</v>
      </c>
      <c r="BL423" s="51">
        <v>320446.52999999997</v>
      </c>
      <c r="BM423" s="51"/>
      <c r="BN423" s="9"/>
      <c r="BO423" s="62">
        <v>261344.61</v>
      </c>
      <c r="BP423" s="62">
        <v>463501.01</v>
      </c>
      <c r="BQ423" s="62">
        <f t="shared" si="18"/>
        <v>362422.81</v>
      </c>
      <c r="BR423" s="64" t="str">
        <f t="shared" si="19"/>
        <v>YES</v>
      </c>
      <c r="BS423" s="9" t="e">
        <f t="shared" si="20"/>
        <v>#N/A</v>
      </c>
    </row>
    <row r="424" spans="1:71" x14ac:dyDescent="0.25">
      <c r="A424">
        <v>420</v>
      </c>
      <c r="B424" s="52" t="s">
        <v>956</v>
      </c>
      <c r="C424" s="48" t="s">
        <v>956</v>
      </c>
      <c r="D424" s="80">
        <v>98.09</v>
      </c>
      <c r="E424" s="98" t="s">
        <v>4988</v>
      </c>
      <c r="F424" s="84" t="s">
        <v>6</v>
      </c>
      <c r="G424" s="84">
        <v>106814476</v>
      </c>
      <c r="H424" s="87" t="s">
        <v>2018</v>
      </c>
      <c r="I424" s="196" t="s">
        <v>2018</v>
      </c>
      <c r="J424" s="87" t="s">
        <v>2018</v>
      </c>
      <c r="K424" s="47" t="s">
        <v>5</v>
      </c>
      <c r="L424" s="47" t="s">
        <v>955</v>
      </c>
      <c r="M424" s="38"/>
      <c r="N424" s="38"/>
      <c r="O424" s="50">
        <v>131.63</v>
      </c>
      <c r="P424" s="50">
        <v>149.69</v>
      </c>
      <c r="Q424" s="50">
        <v>106.54</v>
      </c>
      <c r="R424" s="50">
        <v>111.75</v>
      </c>
      <c r="S424" s="50">
        <v>120.98</v>
      </c>
      <c r="T424" s="50">
        <v>88.69</v>
      </c>
      <c r="U424" s="50">
        <v>91.94</v>
      </c>
      <c r="V424" s="51">
        <v>106.75</v>
      </c>
      <c r="W424" s="51">
        <v>91.67</v>
      </c>
      <c r="X424" s="51">
        <v>104.18</v>
      </c>
      <c r="Y424" s="51">
        <v>95.04</v>
      </c>
      <c r="Z424" s="51">
        <v>92.64</v>
      </c>
      <c r="AA424" s="51">
        <v>112.04</v>
      </c>
      <c r="AB424" s="51">
        <v>126.58</v>
      </c>
      <c r="AC424" s="51">
        <v>107.09</v>
      </c>
      <c r="AD424" s="51">
        <v>110.64</v>
      </c>
      <c r="AE424" s="51">
        <v>121.02</v>
      </c>
      <c r="AF424" s="51">
        <v>98.09</v>
      </c>
      <c r="AG424" s="51">
        <v>93.43</v>
      </c>
      <c r="AH424" s="51">
        <v>89.29</v>
      </c>
      <c r="AI424" s="51">
        <v>89.54</v>
      </c>
      <c r="AJ424" s="51">
        <v>107.93</v>
      </c>
      <c r="AK424" s="51">
        <v>96.68</v>
      </c>
      <c r="AL424" s="51">
        <v>96.36</v>
      </c>
      <c r="AM424" s="51">
        <v>121.16</v>
      </c>
      <c r="AN424" s="51">
        <v>136.29</v>
      </c>
      <c r="AO424" s="51">
        <v>126.22</v>
      </c>
      <c r="AP424" s="135">
        <v>117.24</v>
      </c>
      <c r="AQ424" s="51">
        <v>118.32</v>
      </c>
      <c r="AR424" s="51">
        <v>112.47</v>
      </c>
      <c r="AS424" s="51">
        <v>109.42</v>
      </c>
      <c r="AT424" s="51">
        <v>74.44</v>
      </c>
      <c r="AU424" s="51">
        <v>80.5</v>
      </c>
      <c r="AV424" s="51">
        <v>99.66</v>
      </c>
      <c r="AW424" s="51">
        <v>82.53</v>
      </c>
      <c r="AX424" s="51">
        <v>85.03</v>
      </c>
      <c r="AY424" s="51">
        <v>114.85</v>
      </c>
      <c r="AZ424" s="51">
        <v>125.41</v>
      </c>
      <c r="BA424" s="51">
        <v>113.12</v>
      </c>
      <c r="BB424" s="51">
        <v>110.15</v>
      </c>
      <c r="BC424" s="51">
        <v>92.63</v>
      </c>
      <c r="BD424" s="51">
        <v>72.92</v>
      </c>
      <c r="BE424" s="51">
        <v>62.65</v>
      </c>
      <c r="BF424" s="51">
        <v>64.040000000000006</v>
      </c>
      <c r="BG424" s="51">
        <v>77.790000000000006</v>
      </c>
      <c r="BH424" s="51">
        <v>64.08</v>
      </c>
      <c r="BI424" s="51">
        <v>69.62</v>
      </c>
      <c r="BJ424" s="51">
        <v>91.27</v>
      </c>
      <c r="BK424" s="51">
        <v>91.03</v>
      </c>
      <c r="BL424" s="51">
        <v>81.3</v>
      </c>
      <c r="BM424" s="51"/>
      <c r="BN424" s="9"/>
      <c r="BO424" s="62">
        <v>49.12</v>
      </c>
      <c r="BP424" s="62">
        <v>149.69</v>
      </c>
      <c r="BQ424" s="62">
        <f t="shared" si="18"/>
        <v>99.405000000000001</v>
      </c>
      <c r="BR424" s="64" t="str">
        <f t="shared" si="19"/>
        <v>YES</v>
      </c>
      <c r="BS424" s="9" t="e">
        <f t="shared" si="20"/>
        <v>#N/A</v>
      </c>
    </row>
    <row r="425" spans="1:71" x14ac:dyDescent="0.25">
      <c r="A425">
        <v>421</v>
      </c>
      <c r="B425" s="52" t="s">
        <v>954</v>
      </c>
      <c r="C425" s="48" t="s">
        <v>954</v>
      </c>
      <c r="D425" s="80">
        <v>533.58000000000004</v>
      </c>
      <c r="E425" s="98" t="s">
        <v>4988</v>
      </c>
      <c r="F425" s="84" t="s">
        <v>6</v>
      </c>
      <c r="G425" s="84">
        <v>106814476</v>
      </c>
      <c r="H425" s="87">
        <v>3049247</v>
      </c>
      <c r="I425" s="196">
        <v>3049247</v>
      </c>
      <c r="J425" s="87">
        <v>3049247</v>
      </c>
      <c r="K425" s="47" t="s">
        <v>5</v>
      </c>
      <c r="L425" s="47" t="s">
        <v>953</v>
      </c>
      <c r="M425" s="38"/>
      <c r="N425" s="38"/>
      <c r="O425" s="50">
        <v>1047.56</v>
      </c>
      <c r="P425" s="50">
        <v>2353.98</v>
      </c>
      <c r="Q425" s="50">
        <v>970.33</v>
      </c>
      <c r="R425" s="50">
        <v>1356.41</v>
      </c>
      <c r="S425" s="50">
        <v>785.68</v>
      </c>
      <c r="T425" s="50">
        <v>496.19</v>
      </c>
      <c r="U425" s="50">
        <v>506.76</v>
      </c>
      <c r="V425" s="51">
        <v>642.94000000000005</v>
      </c>
      <c r="W425" s="51">
        <v>560.85</v>
      </c>
      <c r="X425" s="51">
        <v>509.37</v>
      </c>
      <c r="Y425" s="51">
        <v>540.21</v>
      </c>
      <c r="Z425" s="51">
        <v>463.41</v>
      </c>
      <c r="AA425" s="51">
        <v>1042.23</v>
      </c>
      <c r="AB425" s="51">
        <v>1483.67</v>
      </c>
      <c r="AC425" s="51">
        <v>843.38</v>
      </c>
      <c r="AD425" s="51">
        <v>607.5</v>
      </c>
      <c r="AE425" s="51">
        <v>628.14</v>
      </c>
      <c r="AF425" s="51">
        <v>533.58000000000004</v>
      </c>
      <c r="AG425" s="51">
        <v>510.66</v>
      </c>
      <c r="AH425" s="51">
        <v>531.83000000000004</v>
      </c>
      <c r="AI425" s="51">
        <v>1388.27</v>
      </c>
      <c r="AJ425" s="51">
        <v>1696.31</v>
      </c>
      <c r="AK425" s="51">
        <v>704.66</v>
      </c>
      <c r="AL425" s="51">
        <v>525.99</v>
      </c>
      <c r="AM425" s="51">
        <v>1222.0999999999999</v>
      </c>
      <c r="AN425" s="51">
        <v>838.02</v>
      </c>
      <c r="AO425" s="51">
        <v>947.31</v>
      </c>
      <c r="AP425" s="135">
        <v>878.46</v>
      </c>
      <c r="AQ425" s="51">
        <v>797.77</v>
      </c>
      <c r="AR425" s="51">
        <v>779.03</v>
      </c>
      <c r="AS425" s="51">
        <v>774.76</v>
      </c>
      <c r="AT425" s="51">
        <v>515.22</v>
      </c>
      <c r="AU425" s="51">
        <v>562.14</v>
      </c>
      <c r="AV425" s="51">
        <v>692.15</v>
      </c>
      <c r="AW425" s="51">
        <v>576.83000000000004</v>
      </c>
      <c r="AX425" s="51">
        <v>527.58000000000004</v>
      </c>
      <c r="AY425" s="51">
        <v>665.17</v>
      </c>
      <c r="AZ425" s="51">
        <v>1183.93</v>
      </c>
      <c r="BA425" s="51">
        <v>1004.51</v>
      </c>
      <c r="BB425" s="51">
        <v>776.92</v>
      </c>
      <c r="BC425" s="51">
        <v>664.24</v>
      </c>
      <c r="BD425" s="51">
        <v>504.01</v>
      </c>
      <c r="BE425" s="51">
        <v>430.28</v>
      </c>
      <c r="BF425" s="51">
        <v>484.05</v>
      </c>
      <c r="BG425" s="51">
        <v>570.66999999999996</v>
      </c>
      <c r="BH425" s="51">
        <v>454.03</v>
      </c>
      <c r="BI425" s="51">
        <v>514.02</v>
      </c>
      <c r="BJ425" s="51">
        <v>910.89</v>
      </c>
      <c r="BK425" s="51">
        <v>882.64</v>
      </c>
      <c r="BL425" s="51">
        <v>794.72</v>
      </c>
      <c r="BM425" s="51"/>
      <c r="BN425" s="9"/>
      <c r="BO425" s="62">
        <v>463.41</v>
      </c>
      <c r="BP425" s="62">
        <v>2502.0100000000002</v>
      </c>
      <c r="BQ425" s="62">
        <f t="shared" si="18"/>
        <v>1482.71</v>
      </c>
      <c r="BR425" s="64" t="str">
        <f t="shared" si="19"/>
        <v>YES</v>
      </c>
      <c r="BS425" s="9" t="e">
        <f t="shared" si="20"/>
        <v>#N/A</v>
      </c>
    </row>
    <row r="426" spans="1:71" x14ac:dyDescent="0.25">
      <c r="A426">
        <v>422</v>
      </c>
      <c r="B426" s="52" t="s">
        <v>952</v>
      </c>
      <c r="C426" s="48" t="s">
        <v>952</v>
      </c>
      <c r="D426" s="80">
        <v>1087.81</v>
      </c>
      <c r="E426" s="98" t="s">
        <v>2186</v>
      </c>
      <c r="F426" s="84" t="s">
        <v>6</v>
      </c>
      <c r="G426" s="84">
        <v>106814476</v>
      </c>
      <c r="H426" s="87" t="s">
        <v>2019</v>
      </c>
      <c r="I426" s="196" t="s">
        <v>2019</v>
      </c>
      <c r="J426" s="87" t="s">
        <v>2019</v>
      </c>
      <c r="K426" s="47" t="s">
        <v>5</v>
      </c>
      <c r="L426" s="47" t="s">
        <v>951</v>
      </c>
      <c r="M426" s="38"/>
      <c r="N426" s="38"/>
      <c r="O426" s="50">
        <v>5296.29</v>
      </c>
      <c r="P426" s="50">
        <v>6015.45</v>
      </c>
      <c r="Q426" s="50">
        <v>5654.81</v>
      </c>
      <c r="R426" s="50">
        <v>4097.95</v>
      </c>
      <c r="S426" s="50">
        <v>3705.87</v>
      </c>
      <c r="T426" s="50">
        <v>1108.5999999999999</v>
      </c>
      <c r="U426" s="50">
        <v>945</v>
      </c>
      <c r="V426" s="51">
        <v>945</v>
      </c>
      <c r="W426" s="51">
        <v>945</v>
      </c>
      <c r="X426" s="51">
        <v>972.08</v>
      </c>
      <c r="Y426" s="51">
        <v>1374.85</v>
      </c>
      <c r="Z426" s="51">
        <v>1283.4000000000001</v>
      </c>
      <c r="AA426" s="51">
        <v>5623.51</v>
      </c>
      <c r="AB426" s="51">
        <v>6315.29</v>
      </c>
      <c r="AC426" s="51">
        <v>8258.59</v>
      </c>
      <c r="AD426" s="51">
        <v>8433.35</v>
      </c>
      <c r="AE426" s="51">
        <v>8620.34</v>
      </c>
      <c r="AF426" s="51">
        <v>1087.81</v>
      </c>
      <c r="AG426" s="51">
        <v>949.75</v>
      </c>
      <c r="AH426" s="51">
        <v>949.75</v>
      </c>
      <c r="AI426" s="51">
        <v>949.75</v>
      </c>
      <c r="AJ426" s="51">
        <v>949.75</v>
      </c>
      <c r="AK426" s="51">
        <v>949.75</v>
      </c>
      <c r="AL426" s="51">
        <v>1139.5999999999999</v>
      </c>
      <c r="AM426" s="51">
        <v>10088.450000000001</v>
      </c>
      <c r="AN426" s="51">
        <v>15845.81</v>
      </c>
      <c r="AO426" s="51">
        <v>13967.41</v>
      </c>
      <c r="AP426" s="135">
        <v>10064.06</v>
      </c>
      <c r="AQ426" s="51">
        <v>7701.31</v>
      </c>
      <c r="AR426" s="51">
        <v>4123.01</v>
      </c>
      <c r="AS426" s="51">
        <v>1189.1500000000001</v>
      </c>
      <c r="AT426" s="51">
        <v>1189.1500000000001</v>
      </c>
      <c r="AU426" s="51">
        <v>1189.1500000000001</v>
      </c>
      <c r="AV426" s="51">
        <v>1189.1500000000001</v>
      </c>
      <c r="AW426" s="51">
        <v>1318.29</v>
      </c>
      <c r="AX426" s="51">
        <v>3709.86</v>
      </c>
      <c r="AY426" s="51">
        <v>9310.08</v>
      </c>
      <c r="AZ426" s="51">
        <v>12962.1</v>
      </c>
      <c r="BA426" s="51">
        <v>10396.459999999999</v>
      </c>
      <c r="BB426" s="51">
        <v>11921.53</v>
      </c>
      <c r="BC426" s="51">
        <v>5560.04</v>
      </c>
      <c r="BD426" s="51">
        <v>3941.8</v>
      </c>
      <c r="BE426" s="51">
        <v>2980.29</v>
      </c>
      <c r="BF426" s="51">
        <v>2842.61</v>
      </c>
      <c r="BG426" s="51">
        <v>3272.5</v>
      </c>
      <c r="BH426" s="51">
        <v>1145.45</v>
      </c>
      <c r="BI426" s="51">
        <v>3068.3</v>
      </c>
      <c r="BJ426" s="51">
        <v>11911.18</v>
      </c>
      <c r="BK426" s="51">
        <v>8348.49</v>
      </c>
      <c r="BL426" s="51">
        <v>7072.45</v>
      </c>
      <c r="BM426" s="51"/>
      <c r="BN426" s="9"/>
      <c r="BO426" s="62">
        <v>945</v>
      </c>
      <c r="BP426" s="62">
        <v>12962.1</v>
      </c>
      <c r="BQ426" s="62">
        <f t="shared" si="18"/>
        <v>6953.55</v>
      </c>
      <c r="BR426" s="64" t="str">
        <f t="shared" si="19"/>
        <v>YES</v>
      </c>
      <c r="BS426" s="9" t="e">
        <f t="shared" si="20"/>
        <v>#N/A</v>
      </c>
    </row>
    <row r="427" spans="1:71" x14ac:dyDescent="0.25">
      <c r="A427">
        <v>423</v>
      </c>
      <c r="B427" s="52" t="s">
        <v>950</v>
      </c>
      <c r="C427" s="48" t="s">
        <v>950</v>
      </c>
      <c r="D427" s="80">
        <v>3534.85</v>
      </c>
      <c r="E427" s="98" t="s">
        <v>4988</v>
      </c>
      <c r="F427" s="84" t="s">
        <v>6</v>
      </c>
      <c r="G427" s="84">
        <v>106814476</v>
      </c>
      <c r="H427" s="87" t="s">
        <v>2020</v>
      </c>
      <c r="I427" s="196" t="s">
        <v>2020</v>
      </c>
      <c r="J427" s="87" t="s">
        <v>2020</v>
      </c>
      <c r="K427" s="47" t="s">
        <v>5</v>
      </c>
      <c r="L427" s="47" t="s">
        <v>949</v>
      </c>
      <c r="M427" s="38"/>
      <c r="N427" s="38"/>
      <c r="O427" s="50">
        <v>5075.7299999999996</v>
      </c>
      <c r="P427" s="50">
        <v>6981.04</v>
      </c>
      <c r="Q427" s="50">
        <v>4450.09</v>
      </c>
      <c r="R427" s="50">
        <v>5210.21</v>
      </c>
      <c r="S427" s="50">
        <v>4684.12</v>
      </c>
      <c r="T427" s="50">
        <v>3544.23</v>
      </c>
      <c r="U427" s="50">
        <v>2569.2399999999998</v>
      </c>
      <c r="V427" s="51">
        <v>3159.59</v>
      </c>
      <c r="W427" s="51">
        <v>3156.69</v>
      </c>
      <c r="X427" s="51">
        <v>3306.7</v>
      </c>
      <c r="Y427" s="51">
        <v>2545.91</v>
      </c>
      <c r="Z427" s="51">
        <v>2507.88</v>
      </c>
      <c r="AA427" s="51">
        <v>3908.49</v>
      </c>
      <c r="AB427" s="51">
        <v>4314.57</v>
      </c>
      <c r="AC427" s="51">
        <v>4045.78</v>
      </c>
      <c r="AD427" s="51">
        <v>4017.45</v>
      </c>
      <c r="AE427" s="51">
        <v>4917.54</v>
      </c>
      <c r="AF427" s="51">
        <v>3534.85</v>
      </c>
      <c r="AG427" s="51">
        <v>3278.13</v>
      </c>
      <c r="AH427" s="51">
        <v>3285.1</v>
      </c>
      <c r="AI427" s="51">
        <v>3138.96</v>
      </c>
      <c r="AJ427" s="51">
        <v>3821</v>
      </c>
      <c r="AK427" s="51">
        <v>3673.99</v>
      </c>
      <c r="AL427" s="51">
        <v>3784.84</v>
      </c>
      <c r="AM427" s="51">
        <v>5786.38</v>
      </c>
      <c r="AN427" s="51">
        <v>7727.72</v>
      </c>
      <c r="AO427" s="51">
        <v>4791.49</v>
      </c>
      <c r="AP427" s="135">
        <v>5074.88</v>
      </c>
      <c r="AQ427" s="51">
        <v>3669.24</v>
      </c>
      <c r="AR427" s="51">
        <v>5398.29</v>
      </c>
      <c r="AS427" s="51">
        <v>5196.3999999999996</v>
      </c>
      <c r="AT427" s="51">
        <v>3500.6</v>
      </c>
      <c r="AU427" s="51">
        <v>3055.86</v>
      </c>
      <c r="AV427" s="51">
        <v>3807.04</v>
      </c>
      <c r="AW427" s="51">
        <v>2711.74</v>
      </c>
      <c r="AX427" s="51">
        <v>3433.24</v>
      </c>
      <c r="AY427" s="51">
        <v>5313.76</v>
      </c>
      <c r="AZ427" s="51">
        <v>5094.1099999999997</v>
      </c>
      <c r="BA427" s="51">
        <v>4646.17</v>
      </c>
      <c r="BB427" s="51">
        <v>4258.03</v>
      </c>
      <c r="BC427" s="51">
        <v>3364.84</v>
      </c>
      <c r="BD427" s="51">
        <v>2759.17</v>
      </c>
      <c r="BE427" s="51">
        <v>2255.6</v>
      </c>
      <c r="BF427" s="51">
        <v>2552.9</v>
      </c>
      <c r="BG427" s="51">
        <v>2984.56</v>
      </c>
      <c r="BH427" s="51">
        <v>2663.46</v>
      </c>
      <c r="BI427" s="51">
        <v>4304.92</v>
      </c>
      <c r="BJ427" s="51">
        <v>5411.55</v>
      </c>
      <c r="BK427" s="51">
        <v>4632.6099999999997</v>
      </c>
      <c r="BL427" s="51">
        <v>3611.65</v>
      </c>
      <c r="BM427" s="51"/>
      <c r="BN427" s="9"/>
      <c r="BO427" s="62">
        <v>2507.88</v>
      </c>
      <c r="BP427" s="62">
        <v>6981.04</v>
      </c>
      <c r="BQ427" s="62">
        <f t="shared" si="18"/>
        <v>4744.46</v>
      </c>
      <c r="BR427" s="64" t="str">
        <f t="shared" si="19"/>
        <v>YES</v>
      </c>
      <c r="BS427" s="9" t="e">
        <f t="shared" si="20"/>
        <v>#N/A</v>
      </c>
    </row>
    <row r="428" spans="1:71" x14ac:dyDescent="0.25">
      <c r="A428">
        <v>424</v>
      </c>
      <c r="B428" s="52" t="s">
        <v>948</v>
      </c>
      <c r="C428" s="48" t="s">
        <v>948</v>
      </c>
      <c r="D428" s="80">
        <v>1144.7</v>
      </c>
      <c r="E428" s="98" t="s">
        <v>4988</v>
      </c>
      <c r="F428" s="84" t="s">
        <v>6</v>
      </c>
      <c r="G428" s="84">
        <v>106814476</v>
      </c>
      <c r="H428" s="87" t="s">
        <v>2021</v>
      </c>
      <c r="I428" s="196" t="s">
        <v>2021</v>
      </c>
      <c r="J428" s="87" t="s">
        <v>2021</v>
      </c>
      <c r="K428" s="47" t="s">
        <v>5</v>
      </c>
      <c r="L428" s="47" t="s">
        <v>639</v>
      </c>
      <c r="M428" s="38"/>
      <c r="N428" s="38"/>
      <c r="O428" s="50">
        <v>128.69999999999999</v>
      </c>
      <c r="P428" s="50">
        <v>811.77</v>
      </c>
      <c r="Q428" s="50">
        <v>776.96</v>
      </c>
      <c r="R428" s="50">
        <v>1193.3699999999999</v>
      </c>
      <c r="S428" s="50">
        <v>29.1</v>
      </c>
      <c r="T428" s="50">
        <v>24.71</v>
      </c>
      <c r="U428" s="50">
        <v>25.11</v>
      </c>
      <c r="V428" s="51">
        <v>27.57</v>
      </c>
      <c r="W428" s="51">
        <v>26.1</v>
      </c>
      <c r="X428" s="51">
        <v>277.45</v>
      </c>
      <c r="Y428" s="51">
        <v>45.64</v>
      </c>
      <c r="Z428" s="51">
        <v>1199.8800000000001</v>
      </c>
      <c r="AA428" s="51">
        <v>1361.68</v>
      </c>
      <c r="AB428" s="51">
        <v>1255.23</v>
      </c>
      <c r="AC428" s="51">
        <v>1086.6199999999999</v>
      </c>
      <c r="AD428" s="51">
        <v>1202.99</v>
      </c>
      <c r="AE428" s="51">
        <v>1227.1400000000001</v>
      </c>
      <c r="AF428" s="51">
        <v>1144.7</v>
      </c>
      <c r="AG428" s="51">
        <v>1009.03</v>
      </c>
      <c r="AH428" s="51">
        <v>160.51</v>
      </c>
      <c r="AI428" s="51">
        <v>229.99</v>
      </c>
      <c r="AJ428" s="51">
        <v>43.21</v>
      </c>
      <c r="AK428" s="51">
        <v>28.27</v>
      </c>
      <c r="AL428" s="51">
        <v>24.12</v>
      </c>
      <c r="AM428" s="51">
        <v>122.42</v>
      </c>
      <c r="AN428" s="51">
        <v>166.36</v>
      </c>
      <c r="AO428" s="51">
        <v>426.33</v>
      </c>
      <c r="AP428" s="135">
        <v>1284.49</v>
      </c>
      <c r="AQ428" s="51">
        <v>1045.04</v>
      </c>
      <c r="AR428" s="51">
        <v>1100.4100000000001</v>
      </c>
      <c r="AS428" s="51">
        <v>633.57000000000005</v>
      </c>
      <c r="AT428" s="51">
        <v>465.89</v>
      </c>
      <c r="AU428" s="51">
        <v>41.42</v>
      </c>
      <c r="AV428" s="51">
        <v>43.26</v>
      </c>
      <c r="AW428" s="51">
        <v>36.92</v>
      </c>
      <c r="AX428" s="51">
        <v>39.96</v>
      </c>
      <c r="AY428" s="51">
        <v>70.349999999999994</v>
      </c>
      <c r="AZ428" s="51">
        <v>232.17</v>
      </c>
      <c r="BA428" s="51">
        <v>19.91</v>
      </c>
      <c r="BB428" s="51">
        <v>97.89</v>
      </c>
      <c r="BC428" s="51">
        <v>43.89</v>
      </c>
      <c r="BD428" s="51">
        <v>30.49</v>
      </c>
      <c r="BE428" s="51">
        <v>20.61</v>
      </c>
      <c r="BF428" s="51">
        <v>20.7</v>
      </c>
      <c r="BG428" s="51">
        <v>24.72</v>
      </c>
      <c r="BH428" s="51">
        <v>23.3</v>
      </c>
      <c r="BI428" s="51">
        <v>27.9</v>
      </c>
      <c r="BJ428" s="51">
        <v>25.77</v>
      </c>
      <c r="BK428" s="51">
        <v>28.98</v>
      </c>
      <c r="BL428" s="51">
        <v>42.04</v>
      </c>
      <c r="BM428" s="51"/>
      <c r="BN428" s="9"/>
      <c r="BO428" s="62">
        <v>24.12</v>
      </c>
      <c r="BP428" s="62">
        <v>1361.68</v>
      </c>
      <c r="BQ428" s="62">
        <f t="shared" si="18"/>
        <v>692.9</v>
      </c>
      <c r="BR428" s="64" t="str">
        <f t="shared" si="19"/>
        <v>YES</v>
      </c>
      <c r="BS428" s="9" t="e">
        <f t="shared" si="20"/>
        <v>#N/A</v>
      </c>
    </row>
    <row r="429" spans="1:71" x14ac:dyDescent="0.25">
      <c r="A429">
        <v>425</v>
      </c>
      <c r="B429" s="52" t="s">
        <v>947</v>
      </c>
      <c r="C429" s="48" t="s">
        <v>947</v>
      </c>
      <c r="D429" s="80">
        <v>28.36</v>
      </c>
      <c r="E429" s="98" t="s">
        <v>4988</v>
      </c>
      <c r="F429" s="84" t="s">
        <v>6</v>
      </c>
      <c r="G429" s="84">
        <v>106814476</v>
      </c>
      <c r="H429" s="87" t="s">
        <v>2022</v>
      </c>
      <c r="I429" s="196" t="s">
        <v>2022</v>
      </c>
      <c r="J429" s="87" t="s">
        <v>5035</v>
      </c>
      <c r="K429" s="47" t="s">
        <v>5</v>
      </c>
      <c r="L429" s="47" t="s">
        <v>527</v>
      </c>
      <c r="M429" s="38"/>
      <c r="N429" s="38"/>
      <c r="O429" s="50">
        <v>99.51</v>
      </c>
      <c r="P429" s="50">
        <v>300.7</v>
      </c>
      <c r="Q429" s="50">
        <v>128.9</v>
      </c>
      <c r="R429" s="50">
        <v>210.5</v>
      </c>
      <c r="S429" s="50">
        <v>31.48</v>
      </c>
      <c r="T429" s="50">
        <v>28.49</v>
      </c>
      <c r="U429" s="50">
        <v>27.17</v>
      </c>
      <c r="V429" s="51">
        <v>27.47</v>
      </c>
      <c r="W429" s="51">
        <v>26.1</v>
      </c>
      <c r="X429" s="51">
        <v>27.76</v>
      </c>
      <c r="Y429" s="51">
        <v>27.33</v>
      </c>
      <c r="Z429" s="51">
        <v>28.14</v>
      </c>
      <c r="AA429" s="51">
        <v>101.21</v>
      </c>
      <c r="AB429" s="51">
        <v>214.34</v>
      </c>
      <c r="AC429" s="51">
        <v>133.29</v>
      </c>
      <c r="AD429" s="51">
        <v>48.51</v>
      </c>
      <c r="AE429" s="51">
        <v>39.31</v>
      </c>
      <c r="AF429" s="51">
        <v>28.36</v>
      </c>
      <c r="AG429" s="51">
        <v>26.78</v>
      </c>
      <c r="AH429" s="51">
        <v>26.4</v>
      </c>
      <c r="AI429" s="51">
        <v>26.03</v>
      </c>
      <c r="AJ429" s="51">
        <v>28.16</v>
      </c>
      <c r="AK429" s="51">
        <v>28.14</v>
      </c>
      <c r="AL429" s="51">
        <v>29.24</v>
      </c>
      <c r="AM429" s="51">
        <v>162.86000000000001</v>
      </c>
      <c r="AN429" s="51">
        <v>132.96</v>
      </c>
      <c r="AO429" s="51">
        <v>126.23</v>
      </c>
      <c r="AP429" s="135">
        <v>41.85</v>
      </c>
      <c r="AQ429" s="51">
        <v>31.43</v>
      </c>
      <c r="AR429" s="51">
        <v>30.52</v>
      </c>
      <c r="AS429" s="51">
        <v>30.12</v>
      </c>
      <c r="AT429" s="51">
        <v>25.53</v>
      </c>
      <c r="AU429" s="51">
        <v>25.71</v>
      </c>
      <c r="AV429" s="51">
        <v>28.82</v>
      </c>
      <c r="AW429" s="51">
        <v>27.65</v>
      </c>
      <c r="AX429" s="51">
        <v>33.770000000000003</v>
      </c>
      <c r="AY429" s="51">
        <v>153.86000000000001</v>
      </c>
      <c r="AZ429" s="51">
        <v>336.96</v>
      </c>
      <c r="BA429" s="51">
        <v>177.05</v>
      </c>
      <c r="BB429" s="51">
        <v>68.75</v>
      </c>
      <c r="BC429" s="51">
        <v>28.52</v>
      </c>
      <c r="BD429" s="51">
        <v>26.46</v>
      </c>
      <c r="BE429" s="51">
        <v>24.63</v>
      </c>
      <c r="BF429" s="51">
        <v>24.68</v>
      </c>
      <c r="BG429" s="51">
        <v>26.14</v>
      </c>
      <c r="BH429" s="51">
        <v>25.97</v>
      </c>
      <c r="BI429" s="51">
        <v>43.58</v>
      </c>
      <c r="BJ429" s="51">
        <v>136.27000000000001</v>
      </c>
      <c r="BK429" s="51">
        <v>218.41</v>
      </c>
      <c r="BL429" s="51">
        <v>183.8</v>
      </c>
      <c r="BM429" s="51"/>
      <c r="BN429" s="9"/>
      <c r="BO429" s="62">
        <v>26.1</v>
      </c>
      <c r="BP429" s="62">
        <v>336.96</v>
      </c>
      <c r="BQ429" s="62">
        <f t="shared" si="18"/>
        <v>181.53</v>
      </c>
      <c r="BR429" s="64" t="str">
        <f t="shared" si="19"/>
        <v>YES</v>
      </c>
      <c r="BS429" s="9" t="e">
        <f t="shared" si="20"/>
        <v>#N/A</v>
      </c>
    </row>
    <row r="430" spans="1:71" x14ac:dyDescent="0.25">
      <c r="A430">
        <v>426</v>
      </c>
      <c r="B430" s="52" t="s">
        <v>946</v>
      </c>
      <c r="C430" s="48" t="s">
        <v>946</v>
      </c>
      <c r="D430" s="80">
        <v>29.46</v>
      </c>
      <c r="E430" s="98" t="s">
        <v>4988</v>
      </c>
      <c r="F430" s="84" t="s">
        <v>6</v>
      </c>
      <c r="G430" s="84">
        <v>106814476</v>
      </c>
      <c r="H430" s="87" t="s">
        <v>2023</v>
      </c>
      <c r="I430" s="196" t="s">
        <v>2023</v>
      </c>
      <c r="J430" s="87" t="s">
        <v>2023</v>
      </c>
      <c r="K430" s="47" t="s">
        <v>5</v>
      </c>
      <c r="L430" s="47" t="s">
        <v>525</v>
      </c>
      <c r="M430" s="38"/>
      <c r="N430" s="38"/>
      <c r="O430" s="50">
        <v>35.18</v>
      </c>
      <c r="P430" s="50">
        <v>39.4</v>
      </c>
      <c r="Q430" s="50">
        <v>32.520000000000003</v>
      </c>
      <c r="R430" s="50">
        <v>32.69</v>
      </c>
      <c r="S430" s="50">
        <v>32.78</v>
      </c>
      <c r="T430" s="50">
        <v>29.02</v>
      </c>
      <c r="U430" s="50">
        <v>28.89</v>
      </c>
      <c r="V430" s="51">
        <v>30.69</v>
      </c>
      <c r="W430" s="51">
        <v>28.01</v>
      </c>
      <c r="X430" s="51">
        <v>29.1</v>
      </c>
      <c r="Y430" s="51">
        <v>29.23</v>
      </c>
      <c r="Z430" s="51">
        <v>28.71</v>
      </c>
      <c r="AA430" s="51">
        <v>32.29</v>
      </c>
      <c r="AB430" s="51">
        <v>34.85</v>
      </c>
      <c r="AC430" s="51">
        <v>32.18</v>
      </c>
      <c r="AD430" s="51">
        <v>30.74</v>
      </c>
      <c r="AE430" s="51">
        <v>32.57</v>
      </c>
      <c r="AF430" s="51">
        <v>29.46</v>
      </c>
      <c r="AG430" s="51">
        <v>28.42</v>
      </c>
      <c r="AH430" s="51">
        <v>26.4</v>
      </c>
      <c r="AI430" s="51">
        <v>26.66</v>
      </c>
      <c r="AJ430" s="51">
        <v>32.049999999999997</v>
      </c>
      <c r="AK430" s="51">
        <v>31.36</v>
      </c>
      <c r="AL430" s="51">
        <v>31.77</v>
      </c>
      <c r="AM430" s="51">
        <v>35.49</v>
      </c>
      <c r="AN430" s="51">
        <v>37</v>
      </c>
      <c r="AO430" s="51">
        <v>35.24</v>
      </c>
      <c r="AP430" s="135">
        <v>34.479999999999997</v>
      </c>
      <c r="AQ430" s="51">
        <v>34.33</v>
      </c>
      <c r="AR430" s="51">
        <v>34.229999999999997</v>
      </c>
      <c r="AS430" s="51">
        <v>33.56</v>
      </c>
      <c r="AT430" s="51">
        <v>29.29</v>
      </c>
      <c r="AU430" s="51">
        <v>29.32</v>
      </c>
      <c r="AV430" s="51">
        <v>32.06</v>
      </c>
      <c r="AW430" s="51">
        <v>29.93</v>
      </c>
      <c r="AX430" s="51">
        <v>29.96</v>
      </c>
      <c r="AY430" s="51">
        <v>74.88</v>
      </c>
      <c r="AZ430" s="51">
        <v>143.44999999999999</v>
      </c>
      <c r="BA430" s="51">
        <v>47.58</v>
      </c>
      <c r="BB430" s="51">
        <v>33.93</v>
      </c>
      <c r="BC430" s="51">
        <v>29.62</v>
      </c>
      <c r="BD430" s="51">
        <v>26.89</v>
      </c>
      <c r="BE430" s="51">
        <v>19.100000000000001</v>
      </c>
      <c r="BF430" s="51">
        <v>19.100000000000001</v>
      </c>
      <c r="BG430" s="51">
        <v>19.100000000000001</v>
      </c>
      <c r="BH430" s="51">
        <v>19.100000000000001</v>
      </c>
      <c r="BI430" s="51">
        <v>25.77</v>
      </c>
      <c r="BJ430" s="51">
        <v>100.22</v>
      </c>
      <c r="BK430" s="51">
        <v>141.32</v>
      </c>
      <c r="BL430" s="51">
        <v>136.41999999999999</v>
      </c>
      <c r="BM430" s="51"/>
      <c r="BN430" s="9"/>
      <c r="BO430" s="62">
        <v>28.01</v>
      </c>
      <c r="BP430" s="62">
        <v>143.44999999999999</v>
      </c>
      <c r="BQ430" s="62">
        <f t="shared" si="18"/>
        <v>85.72999999999999</v>
      </c>
      <c r="BR430" s="64" t="str">
        <f t="shared" si="19"/>
        <v>YES</v>
      </c>
      <c r="BS430" s="9" t="e">
        <f t="shared" si="20"/>
        <v>#N/A</v>
      </c>
    </row>
    <row r="431" spans="1:71" x14ac:dyDescent="0.25">
      <c r="A431">
        <v>427</v>
      </c>
      <c r="B431" s="52" t="s">
        <v>945</v>
      </c>
      <c r="C431" s="48" t="s">
        <v>945</v>
      </c>
      <c r="D431" s="80">
        <v>35.520000000000003</v>
      </c>
      <c r="E431" s="98" t="s">
        <v>2186</v>
      </c>
      <c r="F431" s="84" t="s">
        <v>6</v>
      </c>
      <c r="G431" s="84">
        <v>106814476</v>
      </c>
      <c r="H431" s="87" t="s">
        <v>2024</v>
      </c>
      <c r="I431" s="196" t="s">
        <v>2024</v>
      </c>
      <c r="J431" s="87" t="s">
        <v>5036</v>
      </c>
      <c r="K431" s="47" t="s">
        <v>5</v>
      </c>
      <c r="L431" s="47" t="s">
        <v>523</v>
      </c>
      <c r="M431" s="38"/>
      <c r="N431" s="38"/>
      <c r="O431" s="50">
        <v>43.22</v>
      </c>
      <c r="P431" s="50">
        <v>51.19</v>
      </c>
      <c r="Q431" s="50">
        <v>39.229999999999997</v>
      </c>
      <c r="R431" s="50">
        <v>41.55</v>
      </c>
      <c r="S431" s="50">
        <v>39.299999999999997</v>
      </c>
      <c r="T431" s="50">
        <v>33.21</v>
      </c>
      <c r="U431" s="50">
        <v>32.93</v>
      </c>
      <c r="V431" s="51">
        <v>34.549999999999997</v>
      </c>
      <c r="W431" s="51">
        <v>31.2</v>
      </c>
      <c r="X431" s="51">
        <v>33.76</v>
      </c>
      <c r="Y431" s="51">
        <v>32.4</v>
      </c>
      <c r="Z431" s="51">
        <v>33.799999999999997</v>
      </c>
      <c r="AA431" s="51">
        <v>38.880000000000003</v>
      </c>
      <c r="AB431" s="51">
        <v>43.29</v>
      </c>
      <c r="AC431" s="51">
        <v>38.729999999999997</v>
      </c>
      <c r="AD431" s="51">
        <v>36.25</v>
      </c>
      <c r="AE431" s="51">
        <v>37.47</v>
      </c>
      <c r="AF431" s="51">
        <v>35.520000000000003</v>
      </c>
      <c r="AG431" s="51">
        <v>33.9</v>
      </c>
      <c r="AH431" s="51">
        <v>33.1</v>
      </c>
      <c r="AI431" s="51">
        <v>31.07</v>
      </c>
      <c r="AJ431" s="51">
        <v>50.82</v>
      </c>
      <c r="AK431" s="51">
        <v>35.24</v>
      </c>
      <c r="AL431" s="51">
        <v>34.94</v>
      </c>
      <c r="AM431" s="51">
        <v>94.76</v>
      </c>
      <c r="AN431" s="51">
        <v>131.52000000000001</v>
      </c>
      <c r="AO431" s="51">
        <v>136.51</v>
      </c>
      <c r="AP431" s="135">
        <v>77.97</v>
      </c>
      <c r="AQ431" s="51">
        <v>38.68</v>
      </c>
      <c r="AR431" s="51">
        <v>38.700000000000003</v>
      </c>
      <c r="AS431" s="51">
        <v>33.56</v>
      </c>
      <c r="AT431" s="51">
        <v>28.22</v>
      </c>
      <c r="AU431" s="51">
        <v>28.12</v>
      </c>
      <c r="AV431" s="51">
        <v>36.6</v>
      </c>
      <c r="AW431" s="51">
        <v>35.06</v>
      </c>
      <c r="AX431" s="51">
        <v>38.11</v>
      </c>
      <c r="AY431" s="51">
        <v>41.66</v>
      </c>
      <c r="AZ431" s="51">
        <v>47.61</v>
      </c>
      <c r="BA431" s="51">
        <v>42.4</v>
      </c>
      <c r="BB431" s="51">
        <v>37.799999999999997</v>
      </c>
      <c r="BC431" s="51">
        <v>34.61</v>
      </c>
      <c r="BD431" s="51">
        <v>31.13</v>
      </c>
      <c r="BE431" s="51">
        <v>29.06</v>
      </c>
      <c r="BF431" s="51">
        <v>29.4</v>
      </c>
      <c r="BG431" s="51">
        <v>32.1</v>
      </c>
      <c r="BH431" s="51">
        <v>30.56</v>
      </c>
      <c r="BI431" s="51">
        <v>32.450000000000003</v>
      </c>
      <c r="BJ431" s="51">
        <v>106.83</v>
      </c>
      <c r="BK431" s="51">
        <v>220.29</v>
      </c>
      <c r="BL431" s="51">
        <v>97.17</v>
      </c>
      <c r="BM431" s="51"/>
      <c r="BN431" s="9"/>
      <c r="BO431" s="62">
        <v>31.2</v>
      </c>
      <c r="BP431" s="62">
        <v>94.76</v>
      </c>
      <c r="BQ431" s="62">
        <f t="shared" si="18"/>
        <v>62.980000000000004</v>
      </c>
      <c r="BR431" s="64" t="str">
        <f t="shared" si="19"/>
        <v>NO</v>
      </c>
      <c r="BS431" s="9" t="e">
        <f t="shared" si="20"/>
        <v>#N/A</v>
      </c>
    </row>
    <row r="432" spans="1:71" x14ac:dyDescent="0.25">
      <c r="A432">
        <v>428</v>
      </c>
      <c r="B432" s="52" t="s">
        <v>944</v>
      </c>
      <c r="C432" s="48" t="s">
        <v>944</v>
      </c>
      <c r="D432" s="80">
        <v>17.71</v>
      </c>
      <c r="E432" s="98" t="s">
        <v>2186</v>
      </c>
      <c r="F432" s="84" t="s">
        <v>6</v>
      </c>
      <c r="G432" s="84">
        <v>106814476</v>
      </c>
      <c r="H432" s="87" t="s">
        <v>2025</v>
      </c>
      <c r="I432" s="196" t="s">
        <v>2025</v>
      </c>
      <c r="J432" s="87">
        <v>3001831</v>
      </c>
      <c r="K432" s="47" t="s">
        <v>5</v>
      </c>
      <c r="L432" s="47" t="s">
        <v>521</v>
      </c>
      <c r="M432" s="38"/>
      <c r="N432" s="38"/>
      <c r="O432" s="50">
        <v>59.99</v>
      </c>
      <c r="P432" s="50">
        <v>117.6</v>
      </c>
      <c r="Q432" s="50">
        <v>71.77</v>
      </c>
      <c r="R432" s="50">
        <v>121.2</v>
      </c>
      <c r="S432" s="50">
        <v>18.670000000000002</v>
      </c>
      <c r="T432" s="50">
        <v>16.32</v>
      </c>
      <c r="U432" s="50">
        <v>15.89</v>
      </c>
      <c r="V432" s="51">
        <v>15.99</v>
      </c>
      <c r="W432" s="51">
        <v>15.28</v>
      </c>
      <c r="X432" s="51">
        <v>16.21</v>
      </c>
      <c r="Y432" s="51">
        <v>16.52</v>
      </c>
      <c r="Z432" s="51">
        <v>15.77</v>
      </c>
      <c r="AA432" s="51">
        <v>47.91</v>
      </c>
      <c r="AB432" s="51">
        <v>156.96</v>
      </c>
      <c r="AC432" s="51">
        <v>95.79</v>
      </c>
      <c r="AD432" s="51">
        <v>20.58</v>
      </c>
      <c r="AE432" s="51">
        <v>19.350000000000001</v>
      </c>
      <c r="AF432" s="51">
        <v>17.71</v>
      </c>
      <c r="AG432" s="51">
        <v>15.58</v>
      </c>
      <c r="AH432" s="51">
        <v>15.03</v>
      </c>
      <c r="AI432" s="51">
        <v>15.22</v>
      </c>
      <c r="AJ432" s="51">
        <v>18.61</v>
      </c>
      <c r="AK432" s="51">
        <v>16.649999999999999</v>
      </c>
      <c r="AL432" s="51">
        <v>16.52</v>
      </c>
      <c r="AM432" s="51">
        <v>92.78</v>
      </c>
      <c r="AN432" s="51">
        <v>96.19</v>
      </c>
      <c r="AO432" s="51">
        <v>63.85</v>
      </c>
      <c r="AP432" s="135">
        <v>20.25</v>
      </c>
      <c r="AQ432" s="51">
        <v>16.8</v>
      </c>
      <c r="AR432" s="51">
        <v>19.48</v>
      </c>
      <c r="AS432" s="51">
        <v>17.13</v>
      </c>
      <c r="AT432" s="51">
        <v>14.38</v>
      </c>
      <c r="AU432" s="51">
        <v>14.96</v>
      </c>
      <c r="AV432" s="51">
        <v>17.329999999999998</v>
      </c>
      <c r="AW432" s="51">
        <v>15.82</v>
      </c>
      <c r="AX432" s="51">
        <v>17.149999999999999</v>
      </c>
      <c r="AY432" s="51">
        <v>78.5</v>
      </c>
      <c r="AZ432" s="51">
        <v>270.39</v>
      </c>
      <c r="BA432" s="51">
        <v>138.37</v>
      </c>
      <c r="BB432" s="51">
        <v>37.28</v>
      </c>
      <c r="BC432" s="51">
        <v>16.75</v>
      </c>
      <c r="BD432" s="51">
        <v>15.64</v>
      </c>
      <c r="BE432" s="51">
        <v>13.61</v>
      </c>
      <c r="BF432" s="51">
        <v>13.84</v>
      </c>
      <c r="BG432" s="51">
        <v>13.88</v>
      </c>
      <c r="BH432" s="51">
        <v>13.22</v>
      </c>
      <c r="BI432" s="51">
        <v>15.11</v>
      </c>
      <c r="BJ432" s="51">
        <v>54.02</v>
      </c>
      <c r="BK432" s="51">
        <v>97.3</v>
      </c>
      <c r="BL432" s="51">
        <v>84.01</v>
      </c>
      <c r="BM432" s="51"/>
      <c r="BN432" s="9"/>
      <c r="BO432" s="62">
        <v>15.28</v>
      </c>
      <c r="BP432" s="62">
        <v>270.39</v>
      </c>
      <c r="BQ432" s="62">
        <f t="shared" si="18"/>
        <v>142.83499999999998</v>
      </c>
      <c r="BR432" s="64" t="str">
        <f t="shared" si="19"/>
        <v>YES</v>
      </c>
      <c r="BS432" s="9" t="e">
        <f t="shared" si="20"/>
        <v>#N/A</v>
      </c>
    </row>
    <row r="433" spans="1:71" x14ac:dyDescent="0.25">
      <c r="A433">
        <v>429</v>
      </c>
      <c r="B433" s="52" t="s">
        <v>943</v>
      </c>
      <c r="C433" s="48" t="s">
        <v>943</v>
      </c>
      <c r="D433" s="80">
        <v>28.91</v>
      </c>
      <c r="E433" s="98" t="s">
        <v>4988</v>
      </c>
      <c r="F433" s="84" t="s">
        <v>6</v>
      </c>
      <c r="G433" s="84">
        <v>106814476</v>
      </c>
      <c r="H433" s="87" t="s">
        <v>2026</v>
      </c>
      <c r="I433" s="196" t="s">
        <v>2026</v>
      </c>
      <c r="J433" s="87" t="s">
        <v>5037</v>
      </c>
      <c r="K433" s="47" t="s">
        <v>5</v>
      </c>
      <c r="L433" s="47" t="s">
        <v>519</v>
      </c>
      <c r="M433" s="38"/>
      <c r="N433" s="38"/>
      <c r="O433" s="50">
        <v>34.450000000000003</v>
      </c>
      <c r="P433" s="50">
        <v>40.71</v>
      </c>
      <c r="Q433" s="50">
        <v>32.520000000000003</v>
      </c>
      <c r="R433" s="50">
        <v>33.28</v>
      </c>
      <c r="S433" s="50">
        <v>32.130000000000003</v>
      </c>
      <c r="T433" s="50">
        <v>29.02</v>
      </c>
      <c r="U433" s="50">
        <v>27.74</v>
      </c>
      <c r="V433" s="51">
        <v>28.11</v>
      </c>
      <c r="W433" s="51">
        <v>25.47</v>
      </c>
      <c r="X433" s="51">
        <v>28.43</v>
      </c>
      <c r="Y433" s="51">
        <v>26.7</v>
      </c>
      <c r="Z433" s="51">
        <v>28.14</v>
      </c>
      <c r="AA433" s="51">
        <v>32.89</v>
      </c>
      <c r="AB433" s="51">
        <v>34.85</v>
      </c>
      <c r="AC433" s="51">
        <v>32.18</v>
      </c>
      <c r="AD433" s="51">
        <v>30.74</v>
      </c>
      <c r="AE433" s="51">
        <v>31.96</v>
      </c>
      <c r="AF433" s="51">
        <v>28.91</v>
      </c>
      <c r="AG433" s="51">
        <v>27.87</v>
      </c>
      <c r="AH433" s="51">
        <v>25.19</v>
      </c>
      <c r="AI433" s="51">
        <v>19.73</v>
      </c>
      <c r="AJ433" s="51">
        <v>19.75</v>
      </c>
      <c r="AK433" s="51">
        <v>19.75</v>
      </c>
      <c r="AL433" s="51">
        <v>19.100000000000001</v>
      </c>
      <c r="AM433" s="51">
        <v>19.73</v>
      </c>
      <c r="AN433" s="51">
        <v>21.25</v>
      </c>
      <c r="AO433" s="51">
        <v>35.979999999999997</v>
      </c>
      <c r="AP433" s="135">
        <v>35.82</v>
      </c>
      <c r="AQ433" s="51">
        <v>33.6</v>
      </c>
      <c r="AR433" s="51">
        <v>34.229999999999997</v>
      </c>
      <c r="AS433" s="51">
        <v>32.19</v>
      </c>
      <c r="AT433" s="51">
        <v>26.07</v>
      </c>
      <c r="AU433" s="51">
        <v>27.52</v>
      </c>
      <c r="AV433" s="51">
        <v>30.77</v>
      </c>
      <c r="AW433" s="51">
        <v>28.79</v>
      </c>
      <c r="AX433" s="51">
        <v>30.5</v>
      </c>
      <c r="AY433" s="51">
        <v>35.4</v>
      </c>
      <c r="AZ433" s="51">
        <v>39.119999999999997</v>
      </c>
      <c r="BA433" s="51">
        <v>35.93</v>
      </c>
      <c r="BB433" s="51">
        <v>33.93</v>
      </c>
      <c r="BC433" s="51">
        <v>31.29</v>
      </c>
      <c r="BD433" s="51">
        <v>28.59</v>
      </c>
      <c r="BE433" s="51">
        <v>25.74</v>
      </c>
      <c r="BF433" s="51">
        <v>25.54</v>
      </c>
      <c r="BG433" s="51">
        <v>27.22</v>
      </c>
      <c r="BH433" s="51">
        <v>26.89</v>
      </c>
      <c r="BI433" s="51">
        <v>29.11</v>
      </c>
      <c r="BJ433" s="51">
        <v>36.53</v>
      </c>
      <c r="BK433" s="51">
        <v>47.93</v>
      </c>
      <c r="BL433" s="51">
        <v>39.409999999999997</v>
      </c>
      <c r="BM433" s="51"/>
      <c r="BN433" s="9"/>
      <c r="BO433" s="62">
        <v>19.100000000000001</v>
      </c>
      <c r="BP433" s="62">
        <v>40.71</v>
      </c>
      <c r="BQ433" s="62">
        <f t="shared" si="18"/>
        <v>29.905000000000001</v>
      </c>
      <c r="BR433" s="64" t="str">
        <f t="shared" si="19"/>
        <v>NO</v>
      </c>
      <c r="BS433" s="9" t="e">
        <f t="shared" si="20"/>
        <v>#N/A</v>
      </c>
    </row>
    <row r="434" spans="1:71" x14ac:dyDescent="0.25">
      <c r="A434">
        <v>430</v>
      </c>
      <c r="B434" s="52" t="s">
        <v>942</v>
      </c>
      <c r="C434" s="48" t="s">
        <v>942</v>
      </c>
      <c r="D434" s="80">
        <v>52.03</v>
      </c>
      <c r="E434" s="98" t="s">
        <v>2186</v>
      </c>
      <c r="F434" s="84" t="s">
        <v>6</v>
      </c>
      <c r="G434" s="84">
        <v>106814476</v>
      </c>
      <c r="H434" s="87" t="s">
        <v>2027</v>
      </c>
      <c r="I434" s="196" t="s">
        <v>2027</v>
      </c>
      <c r="J434" s="87" t="s">
        <v>5038</v>
      </c>
      <c r="K434" s="47" t="s">
        <v>5</v>
      </c>
      <c r="L434" s="47" t="s">
        <v>517</v>
      </c>
      <c r="M434" s="38"/>
      <c r="N434" s="38"/>
      <c r="O434" s="50">
        <v>52.73</v>
      </c>
      <c r="P434" s="50">
        <v>63.63</v>
      </c>
      <c r="Q434" s="50">
        <v>47.16</v>
      </c>
      <c r="R434" s="50">
        <v>49.82</v>
      </c>
      <c r="S434" s="50">
        <v>49.08</v>
      </c>
      <c r="T434" s="50">
        <v>42.13</v>
      </c>
      <c r="U434" s="50">
        <v>43.3</v>
      </c>
      <c r="V434" s="51">
        <v>46.13</v>
      </c>
      <c r="W434" s="51">
        <v>44.57</v>
      </c>
      <c r="X434" s="51">
        <v>46.42</v>
      </c>
      <c r="Y434" s="51">
        <v>44.43</v>
      </c>
      <c r="Z434" s="51">
        <v>43.4</v>
      </c>
      <c r="AA434" s="51">
        <v>48.47</v>
      </c>
      <c r="AB434" s="51">
        <v>54.54</v>
      </c>
      <c r="AC434" s="51">
        <v>47.65</v>
      </c>
      <c r="AD434" s="51">
        <v>45.44</v>
      </c>
      <c r="AE434" s="51">
        <v>44.21</v>
      </c>
      <c r="AF434" s="51">
        <v>52.03</v>
      </c>
      <c r="AG434" s="51">
        <v>45.42</v>
      </c>
      <c r="AH434" s="51">
        <v>43.45</v>
      </c>
      <c r="AI434" s="51">
        <v>34.22</v>
      </c>
      <c r="AJ434" s="51">
        <v>19.100000000000001</v>
      </c>
      <c r="AK434" s="51">
        <v>19.100000000000001</v>
      </c>
      <c r="AL434" s="51">
        <v>19.100000000000001</v>
      </c>
      <c r="AM434" s="51">
        <v>19.100000000000001</v>
      </c>
      <c r="AN434" s="51">
        <v>19.100000000000001</v>
      </c>
      <c r="AO434" s="51">
        <v>19.100000000000001</v>
      </c>
      <c r="AP434" s="135">
        <v>19.100000000000001</v>
      </c>
      <c r="AQ434" s="51">
        <v>19.100000000000001</v>
      </c>
      <c r="AR434" s="51">
        <v>20.100000000000001</v>
      </c>
      <c r="AS434" s="51">
        <v>19.100000000000001</v>
      </c>
      <c r="AT434" s="51">
        <v>19.100000000000001</v>
      </c>
      <c r="AU434" s="51">
        <v>19.100000000000001</v>
      </c>
      <c r="AV434" s="51">
        <v>19.100000000000001</v>
      </c>
      <c r="AW434" s="51">
        <v>19.100000000000001</v>
      </c>
      <c r="AX434" s="51">
        <v>50.06</v>
      </c>
      <c r="AY434" s="51">
        <v>52.95</v>
      </c>
      <c r="AZ434" s="51">
        <v>57.92</v>
      </c>
      <c r="BA434" s="51">
        <v>50.82</v>
      </c>
      <c r="BB434" s="51">
        <v>48.12</v>
      </c>
      <c r="BC434" s="51">
        <v>42.36</v>
      </c>
      <c r="BD434" s="51">
        <v>36.65</v>
      </c>
      <c r="BE434" s="51">
        <v>31.64</v>
      </c>
      <c r="BF434" s="51">
        <v>31.97</v>
      </c>
      <c r="BG434" s="51">
        <v>38.06</v>
      </c>
      <c r="BH434" s="51">
        <v>32.39</v>
      </c>
      <c r="BI434" s="51">
        <v>37.450000000000003</v>
      </c>
      <c r="BJ434" s="51">
        <v>46.14</v>
      </c>
      <c r="BK434" s="51">
        <v>215.28</v>
      </c>
      <c r="BL434" s="51">
        <v>224.41</v>
      </c>
      <c r="BM434" s="51"/>
      <c r="BN434" s="9"/>
      <c r="BO434" s="62">
        <v>19.100000000000001</v>
      </c>
      <c r="BP434" s="62">
        <v>63.63</v>
      </c>
      <c r="BQ434" s="62">
        <f t="shared" si="18"/>
        <v>41.365000000000002</v>
      </c>
      <c r="BR434" s="64" t="str">
        <f t="shared" si="19"/>
        <v>NO</v>
      </c>
      <c r="BS434" s="9" t="e">
        <f t="shared" si="20"/>
        <v>#N/A</v>
      </c>
    </row>
    <row r="435" spans="1:71" x14ac:dyDescent="0.25">
      <c r="A435">
        <v>431</v>
      </c>
      <c r="B435" s="52" t="s">
        <v>941</v>
      </c>
      <c r="C435" s="48" t="s">
        <v>941</v>
      </c>
      <c r="D435" s="80">
        <v>36.07</v>
      </c>
      <c r="E435" s="98" t="s">
        <v>4988</v>
      </c>
      <c r="F435" s="84" t="s">
        <v>6</v>
      </c>
      <c r="G435" s="84">
        <v>106814476</v>
      </c>
      <c r="H435" s="87" t="s">
        <v>2028</v>
      </c>
      <c r="I435" s="196" t="s">
        <v>2028</v>
      </c>
      <c r="J435" s="87" t="s">
        <v>5039</v>
      </c>
      <c r="K435" s="47" t="s">
        <v>5</v>
      </c>
      <c r="L435" s="47" t="s">
        <v>515</v>
      </c>
      <c r="M435" s="38"/>
      <c r="N435" s="38"/>
      <c r="O435" s="50">
        <v>71.73</v>
      </c>
      <c r="P435" s="50">
        <v>228.66</v>
      </c>
      <c r="Q435" s="50">
        <v>164.28</v>
      </c>
      <c r="R435" s="50">
        <v>199.86</v>
      </c>
      <c r="S435" s="50">
        <v>49.73</v>
      </c>
      <c r="T435" s="50">
        <v>36.36</v>
      </c>
      <c r="U435" s="50">
        <v>36.380000000000003</v>
      </c>
      <c r="V435" s="51">
        <v>40.340000000000003</v>
      </c>
      <c r="W435" s="51">
        <v>39.47</v>
      </c>
      <c r="X435" s="51">
        <v>37.1</v>
      </c>
      <c r="Y435" s="51">
        <v>35.56</v>
      </c>
      <c r="Z435" s="51">
        <v>34.93</v>
      </c>
      <c r="AA435" s="51">
        <v>62.85</v>
      </c>
      <c r="AB435" s="51">
        <v>55.67</v>
      </c>
      <c r="AC435" s="51">
        <v>44.67</v>
      </c>
      <c r="AD435" s="51">
        <v>39.32</v>
      </c>
      <c r="AE435" s="51">
        <v>41.76</v>
      </c>
      <c r="AF435" s="51">
        <v>36.07</v>
      </c>
      <c r="AG435" s="51">
        <v>37.74</v>
      </c>
      <c r="AH435" s="51">
        <v>34.93</v>
      </c>
      <c r="AI435" s="51">
        <v>35.479999999999997</v>
      </c>
      <c r="AJ435" s="51">
        <v>40.46</v>
      </c>
      <c r="AK435" s="51">
        <v>37.17</v>
      </c>
      <c r="AL435" s="51">
        <v>40.01</v>
      </c>
      <c r="AM435" s="51">
        <v>128.18</v>
      </c>
      <c r="AN435" s="51">
        <v>83.55</v>
      </c>
      <c r="AO435" s="51">
        <v>76.33</v>
      </c>
      <c r="AP435" s="135">
        <v>47.2</v>
      </c>
      <c r="AQ435" s="51">
        <v>43.03</v>
      </c>
      <c r="AR435" s="51">
        <v>43.9</v>
      </c>
      <c r="AS435" s="51">
        <v>42.52</v>
      </c>
      <c r="AT435" s="51">
        <v>34.11</v>
      </c>
      <c r="AU435" s="51">
        <v>35.340000000000003</v>
      </c>
      <c r="AV435" s="51">
        <v>41.79</v>
      </c>
      <c r="AW435" s="51">
        <v>36.200000000000003</v>
      </c>
      <c r="AX435" s="51">
        <v>35.93</v>
      </c>
      <c r="AY435" s="51">
        <v>86.17</v>
      </c>
      <c r="AZ435" s="51">
        <v>204.11</v>
      </c>
      <c r="BA435" s="51">
        <v>97.43</v>
      </c>
      <c r="BB435" s="51">
        <v>57.79</v>
      </c>
      <c r="BC435" s="51">
        <v>36.82</v>
      </c>
      <c r="BD435" s="51">
        <v>34.950000000000003</v>
      </c>
      <c r="BE435" s="51">
        <v>30.16</v>
      </c>
      <c r="BF435" s="51">
        <v>30.68</v>
      </c>
      <c r="BG435" s="51">
        <v>35.35</v>
      </c>
      <c r="BH435" s="51">
        <v>33.31</v>
      </c>
      <c r="BI435" s="51">
        <v>42.46</v>
      </c>
      <c r="BJ435" s="51">
        <v>79.19</v>
      </c>
      <c r="BK435" s="51">
        <v>170.77</v>
      </c>
      <c r="BL435" s="51">
        <v>183.36</v>
      </c>
      <c r="BM435" s="51"/>
      <c r="BN435" s="9"/>
      <c r="BO435" s="62">
        <v>34.93</v>
      </c>
      <c r="BP435" s="62">
        <v>228.66</v>
      </c>
      <c r="BQ435" s="62">
        <f t="shared" si="18"/>
        <v>131.79499999999999</v>
      </c>
      <c r="BR435" s="64" t="str">
        <f t="shared" si="19"/>
        <v>YES</v>
      </c>
      <c r="BS435" s="9" t="e">
        <f t="shared" si="20"/>
        <v>#N/A</v>
      </c>
    </row>
    <row r="436" spans="1:71" x14ac:dyDescent="0.25">
      <c r="A436">
        <v>432</v>
      </c>
      <c r="B436" s="52" t="s">
        <v>940</v>
      </c>
      <c r="C436" s="48" t="s">
        <v>940</v>
      </c>
      <c r="D436" s="80">
        <v>20.100000000000001</v>
      </c>
      <c r="E436" s="98" t="s">
        <v>4988</v>
      </c>
      <c r="F436" s="84" t="s">
        <v>6</v>
      </c>
      <c r="G436" s="84">
        <v>106814476</v>
      </c>
      <c r="H436" s="87" t="s">
        <v>2029</v>
      </c>
      <c r="I436" s="196" t="s">
        <v>2029</v>
      </c>
      <c r="J436" s="87" t="s">
        <v>5040</v>
      </c>
      <c r="K436" s="47" t="s">
        <v>5</v>
      </c>
      <c r="L436" s="47" t="s">
        <v>513</v>
      </c>
      <c r="M436" s="38"/>
      <c r="N436" s="38"/>
      <c r="O436" s="50">
        <v>44.68</v>
      </c>
      <c r="P436" s="50">
        <v>48.57</v>
      </c>
      <c r="Q436" s="50">
        <v>40.450000000000003</v>
      </c>
      <c r="R436" s="50">
        <v>43.91</v>
      </c>
      <c r="S436" s="50">
        <v>43.21</v>
      </c>
      <c r="T436" s="50">
        <v>33.74</v>
      </c>
      <c r="U436" s="50">
        <v>34.659999999999997</v>
      </c>
      <c r="V436" s="51">
        <v>37.119999999999997</v>
      </c>
      <c r="W436" s="51">
        <v>33.74</v>
      </c>
      <c r="X436" s="51">
        <v>21.77</v>
      </c>
      <c r="Y436" s="51">
        <v>19.100000000000001</v>
      </c>
      <c r="Z436" s="51">
        <v>19.100000000000001</v>
      </c>
      <c r="AA436" s="51">
        <v>19.100000000000001</v>
      </c>
      <c r="AB436" s="51">
        <v>19.100000000000001</v>
      </c>
      <c r="AC436" s="51">
        <v>19.100000000000001</v>
      </c>
      <c r="AD436" s="51">
        <v>19.100000000000001</v>
      </c>
      <c r="AE436" s="51">
        <v>19.100000000000001</v>
      </c>
      <c r="AF436" s="51">
        <v>20.100000000000001</v>
      </c>
      <c r="AG436" s="51">
        <v>19.100000000000001</v>
      </c>
      <c r="AH436" s="51">
        <v>19.100000000000001</v>
      </c>
      <c r="AI436" s="51">
        <v>19.100000000000001</v>
      </c>
      <c r="AJ436" s="51">
        <v>19.100000000000001</v>
      </c>
      <c r="AK436" s="51">
        <v>19.100000000000001</v>
      </c>
      <c r="AL436" s="51">
        <v>19.100000000000001</v>
      </c>
      <c r="AM436" s="51">
        <v>70.81</v>
      </c>
      <c r="AN436" s="51">
        <v>67.790000000000006</v>
      </c>
      <c r="AO436" s="51">
        <v>39.65</v>
      </c>
      <c r="AP436" s="135">
        <v>23.78</v>
      </c>
      <c r="AQ436" s="51">
        <v>19.100000000000001</v>
      </c>
      <c r="AR436" s="51">
        <v>20.100000000000001</v>
      </c>
      <c r="AS436" s="51">
        <v>19.100000000000001</v>
      </c>
      <c r="AT436" s="51">
        <v>19.100000000000001</v>
      </c>
      <c r="AU436" s="51">
        <v>19.100000000000001</v>
      </c>
      <c r="AV436" s="51">
        <v>19.100000000000001</v>
      </c>
      <c r="AW436" s="51">
        <v>19.100000000000001</v>
      </c>
      <c r="AX436" s="51">
        <v>25.07</v>
      </c>
      <c r="AY436" s="51">
        <v>78.02</v>
      </c>
      <c r="AZ436" s="51">
        <v>175</v>
      </c>
      <c r="BA436" s="51">
        <v>89.66</v>
      </c>
      <c r="BB436" s="51">
        <v>39.090000000000003</v>
      </c>
      <c r="BC436" s="51">
        <v>19.100000000000001</v>
      </c>
      <c r="BD436" s="51">
        <v>20.100000000000001</v>
      </c>
      <c r="BE436" s="51">
        <v>19.84</v>
      </c>
      <c r="BF436" s="51">
        <v>19.100000000000001</v>
      </c>
      <c r="BG436" s="51">
        <v>19.100000000000001</v>
      </c>
      <c r="BH436" s="51">
        <v>19.100000000000001</v>
      </c>
      <c r="BI436" s="51">
        <v>27.44</v>
      </c>
      <c r="BJ436" s="51">
        <v>56.96</v>
      </c>
      <c r="BK436" s="51">
        <v>106.85</v>
      </c>
      <c r="BL436" s="51">
        <v>93.56</v>
      </c>
      <c r="BM436" s="51"/>
      <c r="BN436" s="9"/>
      <c r="BO436" s="62">
        <v>19.100000000000001</v>
      </c>
      <c r="BP436" s="62">
        <v>175</v>
      </c>
      <c r="BQ436" s="62">
        <f t="shared" si="18"/>
        <v>97.05</v>
      </c>
      <c r="BR436" s="64" t="str">
        <f t="shared" si="19"/>
        <v>YES</v>
      </c>
      <c r="BS436" s="9" t="e">
        <f t="shared" si="20"/>
        <v>#N/A</v>
      </c>
    </row>
    <row r="437" spans="1:71" x14ac:dyDescent="0.25">
      <c r="A437">
        <v>433</v>
      </c>
      <c r="B437" s="52" t="s">
        <v>939</v>
      </c>
      <c r="C437" s="48" t="s">
        <v>939</v>
      </c>
      <c r="D437" s="80">
        <v>10.55</v>
      </c>
      <c r="E437" s="98" t="s">
        <v>2186</v>
      </c>
      <c r="F437" s="84" t="s">
        <v>6</v>
      </c>
      <c r="G437" s="84">
        <v>106814476</v>
      </c>
      <c r="H437" s="87">
        <v>3006306</v>
      </c>
      <c r="I437" s="196">
        <v>3006306</v>
      </c>
      <c r="J437" s="87">
        <v>3006306</v>
      </c>
      <c r="K437" s="47" t="s">
        <v>5</v>
      </c>
      <c r="L437" s="47" t="s">
        <v>511</v>
      </c>
      <c r="M437" s="38"/>
      <c r="N437" s="38"/>
      <c r="O437" s="50">
        <v>9.5500000000000007</v>
      </c>
      <c r="P437" s="50">
        <v>9.5500000000000007</v>
      </c>
      <c r="Q437" s="50">
        <v>9.5500000000000007</v>
      </c>
      <c r="R437" s="50">
        <v>9.5500000000000007</v>
      </c>
      <c r="S437" s="50">
        <v>9.5500000000000007</v>
      </c>
      <c r="T437" s="50">
        <v>10.55</v>
      </c>
      <c r="U437" s="50">
        <v>9.5500000000000007</v>
      </c>
      <c r="V437" s="51">
        <v>9.5500000000000007</v>
      </c>
      <c r="W437" s="51">
        <v>9.5500000000000007</v>
      </c>
      <c r="X437" s="51">
        <v>9.5500000000000007</v>
      </c>
      <c r="Y437" s="51">
        <v>9.5500000000000007</v>
      </c>
      <c r="Z437" s="51">
        <v>9.5500000000000007</v>
      </c>
      <c r="AA437" s="51">
        <v>9.5500000000000007</v>
      </c>
      <c r="AB437" s="51">
        <v>9.5500000000000007</v>
      </c>
      <c r="AC437" s="51">
        <v>9.5500000000000007</v>
      </c>
      <c r="AD437" s="51">
        <v>9.5500000000000007</v>
      </c>
      <c r="AE437" s="51">
        <v>9.5500000000000007</v>
      </c>
      <c r="AF437" s="51">
        <v>10.55</v>
      </c>
      <c r="AG437" s="51">
        <v>9.5500000000000007</v>
      </c>
      <c r="AH437" s="51">
        <v>9.5500000000000007</v>
      </c>
      <c r="AI437" s="51">
        <v>9.5500000000000007</v>
      </c>
      <c r="AJ437" s="51">
        <v>9.5500000000000007</v>
      </c>
      <c r="AK437" s="51">
        <v>9.5500000000000007</v>
      </c>
      <c r="AL437" s="51">
        <v>9.5500000000000007</v>
      </c>
      <c r="AM437" s="51">
        <v>9.5500000000000007</v>
      </c>
      <c r="AN437" s="51">
        <v>9.5500000000000007</v>
      </c>
      <c r="AO437" s="51">
        <v>9.5500000000000007</v>
      </c>
      <c r="AP437" s="135">
        <v>9.5500000000000007</v>
      </c>
      <c r="AQ437" s="51">
        <v>9.5500000000000007</v>
      </c>
      <c r="AR437" s="51">
        <v>10.55</v>
      </c>
      <c r="AS437" s="51">
        <v>9.5500000000000007</v>
      </c>
      <c r="AT437" s="51">
        <v>9.5500000000000007</v>
      </c>
      <c r="AU437" s="51">
        <v>9.5500000000000007</v>
      </c>
      <c r="AV437" s="51">
        <v>9.5500000000000007</v>
      </c>
      <c r="AW437" s="51">
        <v>9.5500000000000007</v>
      </c>
      <c r="AX437" s="51">
        <v>9.5500000000000007</v>
      </c>
      <c r="AY437" s="51">
        <v>9.5500000000000007</v>
      </c>
      <c r="AZ437" s="51">
        <v>9.5500000000000007</v>
      </c>
      <c r="BA437" s="51">
        <v>9.5500000000000007</v>
      </c>
      <c r="BB437" s="51">
        <v>9.5500000000000007</v>
      </c>
      <c r="BC437" s="51">
        <v>9.5500000000000007</v>
      </c>
      <c r="BD437" s="51">
        <v>10.55</v>
      </c>
      <c r="BE437" s="51">
        <v>9.5500000000000007</v>
      </c>
      <c r="BF437" s="51">
        <v>9.5500000000000007</v>
      </c>
      <c r="BG437" s="51">
        <v>9.5500000000000007</v>
      </c>
      <c r="BH437" s="51">
        <v>9.5500000000000007</v>
      </c>
      <c r="BI437" s="51">
        <v>9.5500000000000007</v>
      </c>
      <c r="BJ437" s="51">
        <v>9.5500000000000007</v>
      </c>
      <c r="BK437" s="51">
        <v>9.5500000000000007</v>
      </c>
      <c r="BL437" s="51">
        <v>9.5500000000000007</v>
      </c>
      <c r="BM437" s="51"/>
      <c r="BN437" s="9"/>
      <c r="BO437" s="62">
        <v>9.5500000000000007</v>
      </c>
      <c r="BP437" s="62">
        <v>10.55</v>
      </c>
      <c r="BQ437" s="62">
        <f t="shared" si="18"/>
        <v>10.050000000000001</v>
      </c>
      <c r="BR437" s="64" t="str">
        <f t="shared" si="19"/>
        <v>YES</v>
      </c>
      <c r="BS437" s="9" t="e">
        <f t="shared" si="20"/>
        <v>#N/A</v>
      </c>
    </row>
    <row r="438" spans="1:71" x14ac:dyDescent="0.25">
      <c r="A438">
        <v>434</v>
      </c>
      <c r="B438" s="52" t="s">
        <v>938</v>
      </c>
      <c r="C438" s="48" t="s">
        <v>938</v>
      </c>
      <c r="D438" s="80">
        <v>20.100000000000001</v>
      </c>
      <c r="E438" s="98" t="s">
        <v>2186</v>
      </c>
      <c r="F438" s="84" t="s">
        <v>6</v>
      </c>
      <c r="G438" s="84">
        <v>106814476</v>
      </c>
      <c r="H438" s="87" t="s">
        <v>2030</v>
      </c>
      <c r="I438" s="196" t="s">
        <v>2030</v>
      </c>
      <c r="J438" s="87">
        <v>5029701</v>
      </c>
      <c r="K438" s="47" t="s">
        <v>5</v>
      </c>
      <c r="L438" s="47" t="s">
        <v>505</v>
      </c>
      <c r="M438" s="38"/>
      <c r="N438" s="38"/>
      <c r="O438" s="50">
        <v>126.56</v>
      </c>
      <c r="P438" s="50">
        <v>446.73</v>
      </c>
      <c r="Q438" s="50">
        <v>238.1</v>
      </c>
      <c r="R438" s="50">
        <v>287.29000000000002</v>
      </c>
      <c r="S438" s="50">
        <v>95.34</v>
      </c>
      <c r="T438" s="50">
        <v>45.8</v>
      </c>
      <c r="U438" s="50">
        <v>19.100000000000001</v>
      </c>
      <c r="V438" s="51">
        <v>19.739999999999998</v>
      </c>
      <c r="W438" s="51">
        <v>19.100000000000001</v>
      </c>
      <c r="X438" s="51">
        <v>19.100000000000001</v>
      </c>
      <c r="Y438" s="51">
        <v>19.100000000000001</v>
      </c>
      <c r="Z438" s="51">
        <v>19.100000000000001</v>
      </c>
      <c r="AA438" s="51">
        <v>19.100000000000001</v>
      </c>
      <c r="AB438" s="51">
        <v>19.100000000000001</v>
      </c>
      <c r="AC438" s="51">
        <v>19.100000000000001</v>
      </c>
      <c r="AD438" s="51">
        <v>19.100000000000001</v>
      </c>
      <c r="AE438" s="51">
        <v>19.100000000000001</v>
      </c>
      <c r="AF438" s="51">
        <v>20.100000000000001</v>
      </c>
      <c r="AG438" s="51">
        <v>19.100000000000001</v>
      </c>
      <c r="AH438" s="51">
        <v>19.100000000000001</v>
      </c>
      <c r="AI438" s="51">
        <v>19.100000000000001</v>
      </c>
      <c r="AJ438" s="51">
        <v>19.100000000000001</v>
      </c>
      <c r="AK438" s="51">
        <v>19.100000000000001</v>
      </c>
      <c r="AL438" s="51">
        <v>19.100000000000001</v>
      </c>
      <c r="AM438" s="51">
        <v>19.100000000000001</v>
      </c>
      <c r="AN438" s="51">
        <v>19.100000000000001</v>
      </c>
      <c r="AO438" s="51">
        <v>19.100000000000001</v>
      </c>
      <c r="AP438" s="135">
        <v>19.77</v>
      </c>
      <c r="AQ438" s="51">
        <v>19.100000000000001</v>
      </c>
      <c r="AR438" s="51">
        <v>19.100000000000001</v>
      </c>
      <c r="AS438" s="51">
        <v>19.100000000000001</v>
      </c>
      <c r="AT438" s="51">
        <v>19.100000000000001</v>
      </c>
      <c r="AU438" s="51">
        <v>19.100000000000001</v>
      </c>
      <c r="AV438" s="51">
        <v>19.100000000000001</v>
      </c>
      <c r="AW438" s="51">
        <v>19.100000000000001</v>
      </c>
      <c r="AX438" s="51">
        <v>19.100000000000001</v>
      </c>
      <c r="AY438" s="51">
        <v>19.100000000000001</v>
      </c>
      <c r="AZ438" s="51">
        <v>19.100000000000001</v>
      </c>
      <c r="BA438" s="51">
        <v>29.46</v>
      </c>
      <c r="BB438" s="51">
        <v>40.380000000000003</v>
      </c>
      <c r="BC438" s="51">
        <v>35.159999999999997</v>
      </c>
      <c r="BD438" s="51">
        <v>31.55</v>
      </c>
      <c r="BE438" s="51">
        <v>29.79</v>
      </c>
      <c r="BF438" s="51">
        <v>30.68</v>
      </c>
      <c r="BG438" s="51">
        <v>34.81</v>
      </c>
      <c r="BH438" s="51">
        <v>31.47</v>
      </c>
      <c r="BI438" s="51">
        <v>34.119999999999997</v>
      </c>
      <c r="BJ438" s="51">
        <v>40.729999999999997</v>
      </c>
      <c r="BK438" s="51">
        <v>35.4</v>
      </c>
      <c r="BL438" s="51">
        <v>33.54</v>
      </c>
      <c r="BM438" s="51"/>
      <c r="BN438" s="9"/>
      <c r="BO438" s="62">
        <v>19.100000000000001</v>
      </c>
      <c r="BP438" s="62">
        <v>446.73</v>
      </c>
      <c r="BQ438" s="62">
        <f t="shared" si="18"/>
        <v>232.91500000000002</v>
      </c>
      <c r="BR438" s="64" t="str">
        <f t="shared" si="19"/>
        <v>YES</v>
      </c>
      <c r="BS438" s="9" t="e">
        <f t="shared" si="20"/>
        <v>#N/A</v>
      </c>
    </row>
    <row r="439" spans="1:71" x14ac:dyDescent="0.25">
      <c r="A439">
        <v>435</v>
      </c>
      <c r="B439" s="52" t="s">
        <v>937</v>
      </c>
      <c r="C439" s="48" t="s">
        <v>937</v>
      </c>
      <c r="D439" s="80">
        <v>10.55</v>
      </c>
      <c r="E439" s="98" t="s">
        <v>2186</v>
      </c>
      <c r="F439" s="84" t="s">
        <v>6</v>
      </c>
      <c r="G439" s="84">
        <v>106814476</v>
      </c>
      <c r="H439" s="87" t="s">
        <v>2031</v>
      </c>
      <c r="I439" s="196" t="s">
        <v>2031</v>
      </c>
      <c r="J439" s="87">
        <v>5009257</v>
      </c>
      <c r="K439" s="47" t="s">
        <v>5</v>
      </c>
      <c r="L439" s="47" t="s">
        <v>936</v>
      </c>
      <c r="M439" s="38"/>
      <c r="N439" s="38"/>
      <c r="O439" s="50">
        <v>9.5500000000000007</v>
      </c>
      <c r="P439" s="50">
        <v>9.5500000000000007</v>
      </c>
      <c r="Q439" s="50">
        <v>9.5500000000000007</v>
      </c>
      <c r="R439" s="50">
        <v>9.5500000000000007</v>
      </c>
      <c r="S439" s="50">
        <v>9.5500000000000007</v>
      </c>
      <c r="T439" s="50">
        <v>10.55</v>
      </c>
      <c r="U439" s="50">
        <v>9.5500000000000007</v>
      </c>
      <c r="V439" s="51">
        <v>9.5500000000000007</v>
      </c>
      <c r="W439" s="51">
        <v>9.5500000000000007</v>
      </c>
      <c r="X439" s="51">
        <v>9.5500000000000007</v>
      </c>
      <c r="Y439" s="51">
        <v>9.5500000000000007</v>
      </c>
      <c r="Z439" s="51">
        <v>9.5500000000000007</v>
      </c>
      <c r="AA439" s="51">
        <v>9.5500000000000007</v>
      </c>
      <c r="AB439" s="51">
        <v>9.5500000000000007</v>
      </c>
      <c r="AC439" s="51">
        <v>9.5500000000000007</v>
      </c>
      <c r="AD439" s="51">
        <v>9.5500000000000007</v>
      </c>
      <c r="AE439" s="51">
        <v>9.5500000000000007</v>
      </c>
      <c r="AF439" s="51">
        <v>10.55</v>
      </c>
      <c r="AG439" s="51">
        <v>9.5500000000000007</v>
      </c>
      <c r="AH439" s="51">
        <v>9.5500000000000007</v>
      </c>
      <c r="AI439" s="51">
        <v>9.5500000000000007</v>
      </c>
      <c r="AJ439" s="51">
        <v>9.5500000000000007</v>
      </c>
      <c r="AK439" s="51">
        <v>9.5500000000000007</v>
      </c>
      <c r="AL439" s="51">
        <v>9.5500000000000007</v>
      </c>
      <c r="AM439" s="51">
        <v>9.5500000000000007</v>
      </c>
      <c r="AN439" s="51">
        <v>9.5500000000000007</v>
      </c>
      <c r="AO439" s="51">
        <v>9.5500000000000007</v>
      </c>
      <c r="AP439" s="135">
        <v>9.5500000000000007</v>
      </c>
      <c r="AQ439" s="51">
        <v>9.5500000000000007</v>
      </c>
      <c r="AR439" s="51">
        <v>10.55</v>
      </c>
      <c r="AS439" s="51">
        <v>9.5500000000000007</v>
      </c>
      <c r="AT439" s="51">
        <v>9.5500000000000007</v>
      </c>
      <c r="AU439" s="51">
        <v>9.5500000000000007</v>
      </c>
      <c r="AV439" s="51">
        <v>9.5500000000000007</v>
      </c>
      <c r="AW439" s="51">
        <v>9.5500000000000007</v>
      </c>
      <c r="AX439" s="51">
        <v>9.5500000000000007</v>
      </c>
      <c r="AY439" s="51">
        <v>9.5500000000000007</v>
      </c>
      <c r="AZ439" s="51">
        <v>9.5500000000000007</v>
      </c>
      <c r="BA439" s="51">
        <v>9.5500000000000007</v>
      </c>
      <c r="BB439" s="51">
        <v>9.5500000000000007</v>
      </c>
      <c r="BC439" s="51">
        <v>9.5500000000000007</v>
      </c>
      <c r="BD439" s="51">
        <v>10.55</v>
      </c>
      <c r="BE439" s="51">
        <v>9.5500000000000007</v>
      </c>
      <c r="BF439" s="51">
        <v>9.5500000000000007</v>
      </c>
      <c r="BG439" s="51">
        <v>9.5500000000000007</v>
      </c>
      <c r="BH439" s="51">
        <v>9.5500000000000007</v>
      </c>
      <c r="BI439" s="51">
        <v>9.5500000000000007</v>
      </c>
      <c r="BJ439" s="51">
        <v>9.5500000000000007</v>
      </c>
      <c r="BK439" s="51">
        <v>9.5500000000000007</v>
      </c>
      <c r="BL439" s="51">
        <v>9.5500000000000007</v>
      </c>
      <c r="BM439" s="51"/>
      <c r="BN439" s="9"/>
      <c r="BO439" s="62">
        <v>9.5500000000000007</v>
      </c>
      <c r="BP439" s="62">
        <v>10.55</v>
      </c>
      <c r="BQ439" s="62">
        <f t="shared" si="18"/>
        <v>10.050000000000001</v>
      </c>
      <c r="BR439" s="64" t="str">
        <f t="shared" si="19"/>
        <v>YES</v>
      </c>
      <c r="BS439" s="9" t="e">
        <f t="shared" si="20"/>
        <v>#N/A</v>
      </c>
    </row>
    <row r="440" spans="1:71" x14ac:dyDescent="0.25">
      <c r="A440">
        <v>436</v>
      </c>
      <c r="B440" s="52" t="s">
        <v>935</v>
      </c>
      <c r="C440" s="48" t="s">
        <v>935</v>
      </c>
      <c r="D440" s="80">
        <v>30.01</v>
      </c>
      <c r="E440" s="98" t="s">
        <v>4988</v>
      </c>
      <c r="F440" s="84" t="s">
        <v>6</v>
      </c>
      <c r="G440" s="84">
        <v>106814476</v>
      </c>
      <c r="H440" s="87" t="s">
        <v>2032</v>
      </c>
      <c r="I440" s="196" t="s">
        <v>2032</v>
      </c>
      <c r="J440" s="87" t="s">
        <v>2032</v>
      </c>
      <c r="K440" s="47" t="s">
        <v>5</v>
      </c>
      <c r="L440" s="47" t="s">
        <v>503</v>
      </c>
      <c r="M440" s="38"/>
      <c r="N440" s="38"/>
      <c r="O440" s="50">
        <v>129.47999999999999</v>
      </c>
      <c r="P440" s="50">
        <v>616.34</v>
      </c>
      <c r="Q440" s="50">
        <v>295.44</v>
      </c>
      <c r="R440" s="50">
        <v>368.22</v>
      </c>
      <c r="S440" s="50">
        <v>27.57</v>
      </c>
      <c r="T440" s="50">
        <v>26.92</v>
      </c>
      <c r="U440" s="50">
        <v>25.44</v>
      </c>
      <c r="V440" s="51">
        <v>26.82</v>
      </c>
      <c r="W440" s="51">
        <v>27.38</v>
      </c>
      <c r="X440" s="51">
        <v>26.43</v>
      </c>
      <c r="Y440" s="51">
        <v>25.43</v>
      </c>
      <c r="Z440" s="51">
        <v>25.88</v>
      </c>
      <c r="AA440" s="51">
        <v>160.54</v>
      </c>
      <c r="AB440" s="51">
        <v>371.31</v>
      </c>
      <c r="AC440" s="51">
        <v>253.43</v>
      </c>
      <c r="AD440" s="51">
        <v>87.72</v>
      </c>
      <c r="AE440" s="51">
        <v>55.24</v>
      </c>
      <c r="AF440" s="51">
        <v>30.01</v>
      </c>
      <c r="AG440" s="51">
        <v>25.68</v>
      </c>
      <c r="AH440" s="51">
        <v>26.4</v>
      </c>
      <c r="AI440" s="51">
        <v>27.29</v>
      </c>
      <c r="AJ440" s="51">
        <v>28.16</v>
      </c>
      <c r="AK440" s="51">
        <v>27.49</v>
      </c>
      <c r="AL440" s="51">
        <v>26.7</v>
      </c>
      <c r="AM440" s="51">
        <v>306.63</v>
      </c>
      <c r="AN440" s="51">
        <v>316.26</v>
      </c>
      <c r="AO440" s="51">
        <v>80.739999999999995</v>
      </c>
      <c r="AP440" s="135">
        <v>40.51</v>
      </c>
      <c r="AQ440" s="51">
        <v>31.43</v>
      </c>
      <c r="AR440" s="51">
        <v>30.52</v>
      </c>
      <c r="AS440" s="51">
        <v>28.05</v>
      </c>
      <c r="AT440" s="51">
        <v>19.100000000000001</v>
      </c>
      <c r="AU440" s="51">
        <v>26.32</v>
      </c>
      <c r="AV440" s="51">
        <v>28.82</v>
      </c>
      <c r="AW440" s="51">
        <v>27.65</v>
      </c>
      <c r="AX440" s="51">
        <v>26.7</v>
      </c>
      <c r="AY440" s="51">
        <v>286.74</v>
      </c>
      <c r="AZ440" s="51">
        <v>723.97</v>
      </c>
      <c r="BA440" s="51">
        <v>446.99</v>
      </c>
      <c r="BB440" s="51">
        <v>137.11000000000001</v>
      </c>
      <c r="BC440" s="51">
        <v>27.41</v>
      </c>
      <c r="BD440" s="51">
        <v>26.04</v>
      </c>
      <c r="BE440" s="51">
        <v>23.89</v>
      </c>
      <c r="BF440" s="51">
        <v>24.25</v>
      </c>
      <c r="BG440" s="51">
        <v>26.14</v>
      </c>
      <c r="BH440" s="51">
        <v>25.98</v>
      </c>
      <c r="BI440" s="51">
        <v>19.100000000000001</v>
      </c>
      <c r="BJ440" s="51">
        <v>92.41</v>
      </c>
      <c r="BK440" s="51">
        <v>520.51</v>
      </c>
      <c r="BL440" s="51">
        <v>291.2</v>
      </c>
      <c r="BM440" s="51"/>
      <c r="BN440" s="9"/>
      <c r="BO440" s="62">
        <v>25.43</v>
      </c>
      <c r="BP440" s="62">
        <v>616.34</v>
      </c>
      <c r="BQ440" s="62">
        <f t="shared" si="18"/>
        <v>320.88499999999999</v>
      </c>
      <c r="BR440" s="64" t="str">
        <f t="shared" si="19"/>
        <v>YES</v>
      </c>
      <c r="BS440" s="9" t="e">
        <f t="shared" si="20"/>
        <v>#N/A</v>
      </c>
    </row>
    <row r="441" spans="1:71" x14ac:dyDescent="0.25">
      <c r="A441">
        <v>437</v>
      </c>
      <c r="B441" s="52" t="s">
        <v>934</v>
      </c>
      <c r="C441" s="48" t="s">
        <v>934</v>
      </c>
      <c r="D441" s="80">
        <v>10.55</v>
      </c>
      <c r="E441" s="98" t="s">
        <v>4988</v>
      </c>
      <c r="F441" s="84" t="s">
        <v>6</v>
      </c>
      <c r="G441" s="84">
        <v>106814476</v>
      </c>
      <c r="H441" s="87" t="s">
        <v>2033</v>
      </c>
      <c r="I441" s="196" t="s">
        <v>2033</v>
      </c>
      <c r="J441" s="87" t="s">
        <v>2033</v>
      </c>
      <c r="K441" s="47" t="s">
        <v>5</v>
      </c>
      <c r="L441" s="47" t="s">
        <v>501</v>
      </c>
      <c r="M441" s="38"/>
      <c r="N441" s="38"/>
      <c r="O441" s="50">
        <v>9.5500000000000007</v>
      </c>
      <c r="P441" s="50">
        <v>9.5500000000000007</v>
      </c>
      <c r="Q441" s="50">
        <v>9.5500000000000007</v>
      </c>
      <c r="R441" s="50">
        <v>9.5500000000000007</v>
      </c>
      <c r="S441" s="50">
        <v>9.5500000000000007</v>
      </c>
      <c r="T441" s="50">
        <v>10.55</v>
      </c>
      <c r="U441" s="50">
        <v>9.5500000000000007</v>
      </c>
      <c r="V441" s="51">
        <v>9.5500000000000007</v>
      </c>
      <c r="W441" s="51">
        <v>9.5500000000000007</v>
      </c>
      <c r="X441" s="51">
        <v>10.220000000000001</v>
      </c>
      <c r="Y441" s="51">
        <v>9.5500000000000007</v>
      </c>
      <c r="Z441" s="51">
        <v>9.5500000000000007</v>
      </c>
      <c r="AA441" s="51">
        <v>9.5500000000000007</v>
      </c>
      <c r="AB441" s="51">
        <v>9.5500000000000007</v>
      </c>
      <c r="AC441" s="51">
        <v>9.5500000000000007</v>
      </c>
      <c r="AD441" s="51">
        <v>9.5500000000000007</v>
      </c>
      <c r="AE441" s="51">
        <v>9.5500000000000007</v>
      </c>
      <c r="AF441" s="51">
        <v>10.55</v>
      </c>
      <c r="AG441" s="51">
        <v>9.5500000000000007</v>
      </c>
      <c r="AH441" s="51">
        <v>9.5500000000000007</v>
      </c>
      <c r="AI441" s="51">
        <v>9.5500000000000007</v>
      </c>
      <c r="AJ441" s="51">
        <v>9.5500000000000007</v>
      </c>
      <c r="AK441" s="51">
        <v>9.5500000000000007</v>
      </c>
      <c r="AL441" s="51">
        <v>9.5500000000000007</v>
      </c>
      <c r="AM441" s="51">
        <v>9.5500000000000007</v>
      </c>
      <c r="AN441" s="51">
        <v>9.5500000000000007</v>
      </c>
      <c r="AO441" s="51">
        <v>9.5500000000000007</v>
      </c>
      <c r="AP441" s="135">
        <v>9.5500000000000007</v>
      </c>
      <c r="AQ441" s="51">
        <v>9.5500000000000007</v>
      </c>
      <c r="AR441" s="51">
        <v>10.55</v>
      </c>
      <c r="AS441" s="51">
        <v>9.5500000000000007</v>
      </c>
      <c r="AT441" s="51">
        <v>9.5500000000000007</v>
      </c>
      <c r="AU441" s="51">
        <v>9.5500000000000007</v>
      </c>
      <c r="AV441" s="51">
        <v>9.5500000000000007</v>
      </c>
      <c r="AW441" s="51">
        <v>9.5500000000000007</v>
      </c>
      <c r="AX441" s="51">
        <v>9.5500000000000007</v>
      </c>
      <c r="AY441" s="51">
        <v>9.5500000000000007</v>
      </c>
      <c r="AZ441" s="51">
        <v>9.5500000000000007</v>
      </c>
      <c r="BA441" s="51">
        <v>9.5500000000000007</v>
      </c>
      <c r="BB441" s="51">
        <v>9.5500000000000007</v>
      </c>
      <c r="BC441" s="51">
        <v>9.5500000000000007</v>
      </c>
      <c r="BD441" s="51">
        <v>10.55</v>
      </c>
      <c r="BE441" s="51">
        <v>9.5500000000000007</v>
      </c>
      <c r="BF441" s="51">
        <v>9.5500000000000007</v>
      </c>
      <c r="BG441" s="51">
        <v>9.5500000000000007</v>
      </c>
      <c r="BH441" s="51">
        <v>9.5500000000000007</v>
      </c>
      <c r="BI441" s="51">
        <v>9.5500000000000007</v>
      </c>
      <c r="BJ441" s="51">
        <v>9.5500000000000007</v>
      </c>
      <c r="BK441" s="51">
        <v>9.5500000000000007</v>
      </c>
      <c r="BL441" s="51">
        <v>9.5500000000000007</v>
      </c>
      <c r="BM441" s="51"/>
      <c r="BN441" s="9"/>
      <c r="BO441" s="62">
        <v>9.5500000000000007</v>
      </c>
      <c r="BP441" s="62">
        <v>12.82</v>
      </c>
      <c r="BQ441" s="62">
        <f t="shared" si="18"/>
        <v>11.185</v>
      </c>
      <c r="BR441" s="64" t="str">
        <f t="shared" si="19"/>
        <v>YES</v>
      </c>
      <c r="BS441" s="9" t="e">
        <f t="shared" si="20"/>
        <v>#N/A</v>
      </c>
    </row>
    <row r="442" spans="1:71" x14ac:dyDescent="0.25">
      <c r="A442">
        <v>438</v>
      </c>
      <c r="B442" s="52" t="s">
        <v>933</v>
      </c>
      <c r="C442" s="48" t="s">
        <v>933</v>
      </c>
      <c r="D442" s="80">
        <v>27.62</v>
      </c>
      <c r="E442" s="98" t="s">
        <v>4988</v>
      </c>
      <c r="F442" s="84" t="s">
        <v>6</v>
      </c>
      <c r="G442" s="84">
        <v>106814476</v>
      </c>
      <c r="H442" s="87" t="s">
        <v>2034</v>
      </c>
      <c r="I442" s="196" t="s">
        <v>2034</v>
      </c>
      <c r="J442" s="87" t="e">
        <v>#N/A</v>
      </c>
      <c r="K442" s="47" t="s">
        <v>5</v>
      </c>
      <c r="L442" s="47" t="s">
        <v>932</v>
      </c>
      <c r="M442" s="38"/>
      <c r="N442" s="38"/>
      <c r="O442" s="50">
        <v>43.18</v>
      </c>
      <c r="P442" s="50">
        <v>206.01</v>
      </c>
      <c r="Q442" s="50">
        <v>52.86</v>
      </c>
      <c r="R442" s="50">
        <v>109.97</v>
      </c>
      <c r="S442" s="50">
        <v>51.91</v>
      </c>
      <c r="T442" s="50">
        <v>38.35</v>
      </c>
      <c r="U442" s="50">
        <v>22.23</v>
      </c>
      <c r="V442" s="51">
        <v>24.35</v>
      </c>
      <c r="W442" s="51">
        <v>21.65</v>
      </c>
      <c r="X442" s="51">
        <v>21.55</v>
      </c>
      <c r="Y442" s="51">
        <v>55.14</v>
      </c>
      <c r="Z442" s="51">
        <v>20.29</v>
      </c>
      <c r="AA442" s="51">
        <v>31.73</v>
      </c>
      <c r="AB442" s="51">
        <v>138.38999999999999</v>
      </c>
      <c r="AC442" s="51">
        <v>56.53</v>
      </c>
      <c r="AD442" s="51">
        <v>42.63</v>
      </c>
      <c r="AE442" s="51">
        <v>62.83</v>
      </c>
      <c r="AF442" s="51">
        <v>27.62</v>
      </c>
      <c r="AG442" s="51">
        <v>21.06</v>
      </c>
      <c r="AH442" s="51">
        <v>21.12</v>
      </c>
      <c r="AI442" s="51">
        <v>21.52</v>
      </c>
      <c r="AJ442" s="51">
        <v>24.44</v>
      </c>
      <c r="AK442" s="51">
        <v>26.33</v>
      </c>
      <c r="AL442" s="51">
        <v>51.37</v>
      </c>
      <c r="AM442" s="51">
        <v>95.3</v>
      </c>
      <c r="AN442" s="51">
        <v>165.65</v>
      </c>
      <c r="AO442" s="51">
        <v>168.04</v>
      </c>
      <c r="AP442" s="135">
        <v>125.94</v>
      </c>
      <c r="AQ442" s="51">
        <v>25.5</v>
      </c>
      <c r="AR442" s="51">
        <v>47.75</v>
      </c>
      <c r="AS442" s="51">
        <v>19.190000000000001</v>
      </c>
      <c r="AT442" s="51">
        <v>15.98</v>
      </c>
      <c r="AU442" s="51">
        <v>14.36</v>
      </c>
      <c r="AV442" s="51">
        <v>17.98</v>
      </c>
      <c r="AW442" s="51">
        <v>15.25</v>
      </c>
      <c r="AX442" s="51">
        <v>14.98</v>
      </c>
      <c r="AY442" s="51">
        <v>21.46</v>
      </c>
      <c r="AZ442" s="51">
        <v>414.76</v>
      </c>
      <c r="BA442" s="51">
        <v>36.090000000000003</v>
      </c>
      <c r="BB442" s="51">
        <v>17.29</v>
      </c>
      <c r="BC442" s="51">
        <v>24.5</v>
      </c>
      <c r="BD442" s="51">
        <v>21.16</v>
      </c>
      <c r="BE442" s="51">
        <v>9.5500000000000007</v>
      </c>
      <c r="BF442" s="51">
        <v>9.5500000000000007</v>
      </c>
      <c r="BG442" s="51">
        <v>9.5500000000000007</v>
      </c>
      <c r="BH442" s="51">
        <v>9.5500000000000007</v>
      </c>
      <c r="BI442" s="51">
        <v>9.5500000000000007</v>
      </c>
      <c r="BJ442" s="51">
        <v>13.76</v>
      </c>
      <c r="BK442" s="51">
        <v>9.5500000000000007</v>
      </c>
      <c r="BL442" s="51">
        <v>30.76</v>
      </c>
      <c r="BM442" s="51"/>
      <c r="BN442" s="9"/>
      <c r="BO442" s="62">
        <v>9.5500000000000007</v>
      </c>
      <c r="BP442" s="62">
        <v>206.01</v>
      </c>
      <c r="BQ442" s="62">
        <f t="shared" si="18"/>
        <v>107.78</v>
      </c>
      <c r="BR442" s="64" t="str">
        <f t="shared" si="19"/>
        <v>YES</v>
      </c>
      <c r="BS442" s="9" t="e">
        <f t="shared" si="20"/>
        <v>#N/A</v>
      </c>
    </row>
    <row r="443" spans="1:71" x14ac:dyDescent="0.25">
      <c r="A443">
        <v>439</v>
      </c>
      <c r="B443" s="52" t="s">
        <v>931</v>
      </c>
      <c r="C443" s="48" t="s">
        <v>931</v>
      </c>
      <c r="D443" s="80">
        <v>224.72</v>
      </c>
      <c r="E443" s="98" t="s">
        <v>4988</v>
      </c>
      <c r="F443" s="84" t="s">
        <v>6</v>
      </c>
      <c r="G443" s="84">
        <v>106814476</v>
      </c>
      <c r="H443" s="87" t="s">
        <v>2035</v>
      </c>
      <c r="I443" s="196" t="s">
        <v>2035</v>
      </c>
      <c r="J443" s="87" t="s">
        <v>2035</v>
      </c>
      <c r="K443" s="47" t="s">
        <v>5</v>
      </c>
      <c r="L443" s="47" t="s">
        <v>497</v>
      </c>
      <c r="M443" s="38"/>
      <c r="N443" s="38"/>
      <c r="O443" s="50">
        <v>119.93</v>
      </c>
      <c r="P443" s="50">
        <v>322.58</v>
      </c>
      <c r="Q443" s="50">
        <v>247.46</v>
      </c>
      <c r="R443" s="50">
        <v>351.58</v>
      </c>
      <c r="S443" s="50">
        <v>229.16</v>
      </c>
      <c r="T443" s="50">
        <v>471.54</v>
      </c>
      <c r="U443" s="50">
        <v>196.8</v>
      </c>
      <c r="V443" s="51">
        <v>17.920000000000002</v>
      </c>
      <c r="W443" s="51">
        <v>17.190000000000001</v>
      </c>
      <c r="X443" s="51">
        <v>18.21</v>
      </c>
      <c r="Y443" s="51">
        <v>17.149999999999999</v>
      </c>
      <c r="Z443" s="51">
        <v>17.46</v>
      </c>
      <c r="AA443" s="51">
        <v>186.96</v>
      </c>
      <c r="AB443" s="51">
        <v>788.24</v>
      </c>
      <c r="AC443" s="51">
        <v>647.71</v>
      </c>
      <c r="AD443" s="51">
        <v>589.12</v>
      </c>
      <c r="AE443" s="51">
        <v>507.49</v>
      </c>
      <c r="AF443" s="51">
        <v>224.72</v>
      </c>
      <c r="AG443" s="51">
        <v>76.989999999999995</v>
      </c>
      <c r="AH443" s="51">
        <v>15.64</v>
      </c>
      <c r="AI443" s="51">
        <v>24.04</v>
      </c>
      <c r="AJ443" s="51">
        <v>25.73</v>
      </c>
      <c r="AK443" s="51">
        <v>96.68</v>
      </c>
      <c r="AL443" s="51">
        <v>319.41000000000003</v>
      </c>
      <c r="AM443" s="51">
        <v>494.44</v>
      </c>
      <c r="AN443" s="51">
        <v>243.7</v>
      </c>
      <c r="AO443" s="51">
        <v>261.97000000000003</v>
      </c>
      <c r="AP443" s="135">
        <v>206.88</v>
      </c>
      <c r="AQ443" s="51">
        <v>18.25</v>
      </c>
      <c r="AR443" s="51">
        <v>21.71</v>
      </c>
      <c r="AS443" s="51">
        <v>19.88</v>
      </c>
      <c r="AT443" s="51">
        <v>15.98</v>
      </c>
      <c r="AU443" s="51">
        <v>16.77</v>
      </c>
      <c r="AV443" s="51">
        <v>17.98</v>
      </c>
      <c r="AW443" s="51">
        <v>16.96</v>
      </c>
      <c r="AX443" s="51">
        <v>17.7</v>
      </c>
      <c r="AY443" s="51">
        <v>39.01</v>
      </c>
      <c r="AZ443" s="51">
        <v>497.26</v>
      </c>
      <c r="BA443" s="51">
        <v>327.39</v>
      </c>
      <c r="BB443" s="51">
        <v>232.02</v>
      </c>
      <c r="BC443" s="51">
        <v>580.6</v>
      </c>
      <c r="BD443" s="51">
        <v>432.73</v>
      </c>
      <c r="BE443" s="51">
        <v>156.68</v>
      </c>
      <c r="BF443" s="51">
        <v>217.62</v>
      </c>
      <c r="BG443" s="51">
        <v>79.959999999999994</v>
      </c>
      <c r="BH443" s="51">
        <v>15.05</v>
      </c>
      <c r="BI443" s="51">
        <v>10.11</v>
      </c>
      <c r="BJ443" s="51">
        <v>147.75</v>
      </c>
      <c r="BK443" s="51">
        <v>112.97</v>
      </c>
      <c r="BL443" s="51">
        <v>534.35</v>
      </c>
      <c r="BM443" s="51"/>
      <c r="BN443" s="9"/>
      <c r="BO443" s="62">
        <v>15.52</v>
      </c>
      <c r="BP443" s="62">
        <v>589.12</v>
      </c>
      <c r="BQ443" s="62">
        <f t="shared" si="18"/>
        <v>302.32</v>
      </c>
      <c r="BR443" s="64" t="str">
        <f t="shared" si="19"/>
        <v>YES</v>
      </c>
      <c r="BS443" s="9" t="e">
        <f t="shared" si="20"/>
        <v>#N/A</v>
      </c>
    </row>
    <row r="444" spans="1:71" x14ac:dyDescent="0.25">
      <c r="A444">
        <v>440</v>
      </c>
      <c r="B444" s="52" t="s">
        <v>930</v>
      </c>
      <c r="C444" s="48" t="s">
        <v>930</v>
      </c>
      <c r="D444" s="80">
        <v>10.55</v>
      </c>
      <c r="E444" s="98" t="s">
        <v>2186</v>
      </c>
      <c r="F444" s="84" t="s">
        <v>6</v>
      </c>
      <c r="G444" s="84">
        <v>106814476</v>
      </c>
      <c r="H444" s="87" t="s">
        <v>2036</v>
      </c>
      <c r="I444" s="196" t="s">
        <v>2036</v>
      </c>
      <c r="J444" s="87" t="s">
        <v>2036</v>
      </c>
      <c r="K444" s="47" t="s">
        <v>5</v>
      </c>
      <c r="L444" s="47" t="s">
        <v>929</v>
      </c>
      <c r="M444" s="38"/>
      <c r="N444" s="38"/>
      <c r="O444" s="50">
        <v>9.5500000000000007</v>
      </c>
      <c r="P444" s="50">
        <v>9.5500000000000007</v>
      </c>
      <c r="Q444" s="50">
        <v>9.5500000000000007</v>
      </c>
      <c r="R444" s="50">
        <v>9.5500000000000007</v>
      </c>
      <c r="S444" s="50">
        <v>9.5500000000000007</v>
      </c>
      <c r="T444" s="50">
        <v>10.55</v>
      </c>
      <c r="U444" s="50">
        <v>9.5500000000000007</v>
      </c>
      <c r="V444" s="51">
        <v>9.5500000000000007</v>
      </c>
      <c r="W444" s="51">
        <v>9.5500000000000007</v>
      </c>
      <c r="X444" s="51">
        <v>9.5500000000000007</v>
      </c>
      <c r="Y444" s="51">
        <v>9.5500000000000007</v>
      </c>
      <c r="Z444" s="51">
        <v>9.5500000000000007</v>
      </c>
      <c r="AA444" s="51">
        <v>9.5500000000000007</v>
      </c>
      <c r="AB444" s="51">
        <v>9.5500000000000007</v>
      </c>
      <c r="AC444" s="51">
        <v>9.5500000000000007</v>
      </c>
      <c r="AD444" s="51">
        <v>9.5500000000000007</v>
      </c>
      <c r="AE444" s="51">
        <v>9.5500000000000007</v>
      </c>
      <c r="AF444" s="51">
        <v>10.55</v>
      </c>
      <c r="AG444" s="51">
        <v>9.5500000000000007</v>
      </c>
      <c r="AH444" s="51">
        <v>9.5500000000000007</v>
      </c>
      <c r="AI444" s="51">
        <v>9.5500000000000007</v>
      </c>
      <c r="AJ444" s="51">
        <v>9.5500000000000007</v>
      </c>
      <c r="AK444" s="51">
        <v>9.5500000000000007</v>
      </c>
      <c r="AL444" s="51">
        <v>9.5500000000000007</v>
      </c>
      <c r="AM444" s="51">
        <v>9.5500000000000007</v>
      </c>
      <c r="AN444" s="51">
        <v>9.5500000000000007</v>
      </c>
      <c r="AO444" s="51">
        <v>9.5500000000000007</v>
      </c>
      <c r="AP444" s="135">
        <v>9.5500000000000007</v>
      </c>
      <c r="AQ444" s="51">
        <v>9.5500000000000007</v>
      </c>
      <c r="AR444" s="51">
        <v>10.55</v>
      </c>
      <c r="AS444" s="51">
        <v>9.5500000000000007</v>
      </c>
      <c r="AT444" s="51">
        <v>9.5500000000000007</v>
      </c>
      <c r="AU444" s="51">
        <v>9.5500000000000007</v>
      </c>
      <c r="AV444" s="51">
        <v>9.5500000000000007</v>
      </c>
      <c r="AW444" s="51">
        <v>9.5500000000000007</v>
      </c>
      <c r="AX444" s="51">
        <v>9.5500000000000007</v>
      </c>
      <c r="AY444" s="51">
        <v>9.5500000000000007</v>
      </c>
      <c r="AZ444" s="51">
        <v>9.5500000000000007</v>
      </c>
      <c r="BA444" s="51">
        <v>9.5500000000000007</v>
      </c>
      <c r="BB444" s="51">
        <v>9.5500000000000007</v>
      </c>
      <c r="BC444" s="51">
        <v>9.5500000000000007</v>
      </c>
      <c r="BD444" s="51">
        <v>10.55</v>
      </c>
      <c r="BE444" s="51">
        <v>9.5500000000000007</v>
      </c>
      <c r="BF444" s="51">
        <v>9.5500000000000007</v>
      </c>
      <c r="BG444" s="51">
        <v>9.5500000000000007</v>
      </c>
      <c r="BH444" s="51">
        <v>9.5500000000000007</v>
      </c>
      <c r="BI444" s="51">
        <v>9.5500000000000007</v>
      </c>
      <c r="BJ444" s="51">
        <v>9.5500000000000007</v>
      </c>
      <c r="BK444" s="51">
        <v>9.5500000000000007</v>
      </c>
      <c r="BL444" s="51">
        <v>9.5500000000000007</v>
      </c>
      <c r="BM444" s="51"/>
      <c r="BN444" s="9"/>
      <c r="BO444" s="62">
        <v>9.5500000000000007</v>
      </c>
      <c r="BP444" s="62">
        <v>10.55</v>
      </c>
      <c r="BQ444" s="62">
        <f t="shared" si="18"/>
        <v>10.050000000000001</v>
      </c>
      <c r="BR444" s="64" t="str">
        <f t="shared" si="19"/>
        <v>YES</v>
      </c>
      <c r="BS444" s="9" t="e">
        <f t="shared" si="20"/>
        <v>#N/A</v>
      </c>
    </row>
    <row r="445" spans="1:71" x14ac:dyDescent="0.25">
      <c r="A445">
        <v>441</v>
      </c>
      <c r="B445" s="52" t="s">
        <v>928</v>
      </c>
      <c r="C445" s="48" t="s">
        <v>928</v>
      </c>
      <c r="D445" s="80">
        <v>112.95</v>
      </c>
      <c r="E445" s="98" t="s">
        <v>4988</v>
      </c>
      <c r="F445" s="84" t="s">
        <v>6</v>
      </c>
      <c r="G445" s="84">
        <v>106814476</v>
      </c>
      <c r="H445" s="87">
        <v>3046809</v>
      </c>
      <c r="I445" s="196">
        <v>3046809</v>
      </c>
      <c r="J445" s="87">
        <v>3046809</v>
      </c>
      <c r="K445" s="47" t="s">
        <v>5</v>
      </c>
      <c r="L445" s="47" t="s">
        <v>621</v>
      </c>
      <c r="M445" s="38"/>
      <c r="N445" s="38"/>
      <c r="O445" s="50">
        <v>130.88999999999999</v>
      </c>
      <c r="P445" s="50">
        <v>310.14</v>
      </c>
      <c r="Q445" s="50">
        <v>349.94</v>
      </c>
      <c r="R445" s="50">
        <v>388.21</v>
      </c>
      <c r="S445" s="50">
        <v>165.3</v>
      </c>
      <c r="T445" s="50">
        <v>133.80000000000001</v>
      </c>
      <c r="U445" s="50">
        <v>146.1</v>
      </c>
      <c r="V445" s="51">
        <v>166.61</v>
      </c>
      <c r="W445" s="51">
        <v>145.15</v>
      </c>
      <c r="X445" s="51">
        <v>146.16999999999999</v>
      </c>
      <c r="Y445" s="51">
        <v>126.07</v>
      </c>
      <c r="Z445" s="51">
        <v>119.2</v>
      </c>
      <c r="AA445" s="51">
        <v>135.41</v>
      </c>
      <c r="AB445" s="51">
        <v>264.99</v>
      </c>
      <c r="AC445" s="51">
        <v>181.43</v>
      </c>
      <c r="AD445" s="51">
        <v>133.31</v>
      </c>
      <c r="AE445" s="51">
        <v>141.84</v>
      </c>
      <c r="AF445" s="51">
        <v>112.95</v>
      </c>
      <c r="AG445" s="51">
        <v>115.36</v>
      </c>
      <c r="AH445" s="51">
        <v>108.77</v>
      </c>
      <c r="AI445" s="51">
        <v>106.55</v>
      </c>
      <c r="AJ445" s="51">
        <v>135.12</v>
      </c>
      <c r="AK445" s="51">
        <v>123.79</v>
      </c>
      <c r="AL445" s="51">
        <v>126.78</v>
      </c>
      <c r="AM445" s="51">
        <v>174.75</v>
      </c>
      <c r="AN445" s="51">
        <v>174.24</v>
      </c>
      <c r="AO445" s="51">
        <v>168.78</v>
      </c>
      <c r="AP445" s="135">
        <v>158.05000000000001</v>
      </c>
      <c r="AQ445" s="51">
        <v>162.55000000000001</v>
      </c>
      <c r="AR445" s="51">
        <v>161.57</v>
      </c>
      <c r="AS445" s="51">
        <v>159.69999999999999</v>
      </c>
      <c r="AT445" s="51">
        <v>110.36</v>
      </c>
      <c r="AU445" s="51">
        <v>117.18</v>
      </c>
      <c r="AV445" s="51">
        <v>149.57</v>
      </c>
      <c r="AW445" s="51">
        <v>125.86</v>
      </c>
      <c r="AX445" s="51">
        <v>129.56</v>
      </c>
      <c r="AY445" s="51">
        <v>201.35</v>
      </c>
      <c r="AZ445" s="51">
        <v>229.75</v>
      </c>
      <c r="BA445" s="51">
        <v>374.65</v>
      </c>
      <c r="BB445" s="51">
        <v>197.2</v>
      </c>
      <c r="BC445" s="51">
        <v>161.87</v>
      </c>
      <c r="BD445" s="51">
        <v>127.23</v>
      </c>
      <c r="BE445" s="51">
        <v>112.43</v>
      </c>
      <c r="BF445" s="51">
        <v>120.24</v>
      </c>
      <c r="BG445" s="51">
        <v>155.79</v>
      </c>
      <c r="BH445" s="51">
        <v>138.31</v>
      </c>
      <c r="BI445" s="51">
        <v>163.62</v>
      </c>
      <c r="BJ445" s="51">
        <v>215.05</v>
      </c>
      <c r="BK445" s="51">
        <v>211.37</v>
      </c>
      <c r="BL445" s="51">
        <v>190.5</v>
      </c>
      <c r="BM445" s="51"/>
      <c r="BN445" s="9"/>
      <c r="BO445" s="62">
        <v>9.5500000000000007</v>
      </c>
      <c r="BP445" s="62">
        <v>388.21</v>
      </c>
      <c r="BQ445" s="62">
        <f t="shared" si="18"/>
        <v>198.88</v>
      </c>
      <c r="BR445" s="64" t="str">
        <f t="shared" si="19"/>
        <v>YES</v>
      </c>
      <c r="BS445" s="9" t="e">
        <f t="shared" si="20"/>
        <v>#N/A</v>
      </c>
    </row>
    <row r="446" spans="1:71" x14ac:dyDescent="0.25">
      <c r="A446">
        <v>442</v>
      </c>
      <c r="B446" s="52" t="s">
        <v>927</v>
      </c>
      <c r="C446" s="48" t="s">
        <v>927</v>
      </c>
      <c r="D446" s="80">
        <v>10.55</v>
      </c>
      <c r="E446" s="98" t="s">
        <v>4988</v>
      </c>
      <c r="F446" s="84" t="s">
        <v>6</v>
      </c>
      <c r="G446" s="84">
        <v>106814476</v>
      </c>
      <c r="H446" s="87">
        <v>3005568</v>
      </c>
      <c r="I446" s="196">
        <v>3005568</v>
      </c>
      <c r="J446" s="87">
        <v>3005568</v>
      </c>
      <c r="K446" s="47" t="s">
        <v>5</v>
      </c>
      <c r="L446" s="47" t="s">
        <v>619</v>
      </c>
      <c r="M446" s="38"/>
      <c r="N446" s="38"/>
      <c r="O446" s="50">
        <v>244.2</v>
      </c>
      <c r="P446" s="50">
        <v>188.98</v>
      </c>
      <c r="Q446" s="50">
        <v>9.5500000000000007</v>
      </c>
      <c r="R446" s="50">
        <v>9.5500000000000007</v>
      </c>
      <c r="S446" s="50">
        <v>9.5500000000000007</v>
      </c>
      <c r="T446" s="50">
        <v>10.55</v>
      </c>
      <c r="U446" s="50">
        <v>9.5500000000000007</v>
      </c>
      <c r="V446" s="51">
        <v>9.5500000000000007</v>
      </c>
      <c r="W446" s="51">
        <v>9.5500000000000007</v>
      </c>
      <c r="X446" s="51">
        <v>9.5500000000000007</v>
      </c>
      <c r="Y446" s="51">
        <v>9.5500000000000007</v>
      </c>
      <c r="Z446" s="51">
        <v>9.5500000000000007</v>
      </c>
      <c r="AA446" s="51">
        <v>9.5500000000000007</v>
      </c>
      <c r="AB446" s="51">
        <v>9.5500000000000007</v>
      </c>
      <c r="AC446" s="51">
        <v>9.5500000000000007</v>
      </c>
      <c r="AD446" s="51">
        <v>9.5500000000000007</v>
      </c>
      <c r="AE446" s="51">
        <v>9.5500000000000007</v>
      </c>
      <c r="AF446" s="51">
        <v>10.55</v>
      </c>
      <c r="AG446" s="51">
        <v>9.5500000000000007</v>
      </c>
      <c r="AH446" s="51">
        <v>9.5500000000000007</v>
      </c>
      <c r="AI446" s="51">
        <v>9.5500000000000007</v>
      </c>
      <c r="AJ446" s="51">
        <v>9.5500000000000007</v>
      </c>
      <c r="AK446" s="51">
        <v>9.5500000000000007</v>
      </c>
      <c r="AL446" s="51">
        <v>9.5500000000000007</v>
      </c>
      <c r="AM446" s="51">
        <v>9.5500000000000007</v>
      </c>
      <c r="AN446" s="51">
        <v>9.5500000000000007</v>
      </c>
      <c r="AO446" s="51">
        <v>9.5500000000000007</v>
      </c>
      <c r="AP446" s="135">
        <v>21.59</v>
      </c>
      <c r="AQ446" s="51">
        <v>43.63</v>
      </c>
      <c r="AR446" s="51">
        <v>107.26</v>
      </c>
      <c r="AS446" s="51">
        <v>96.33</v>
      </c>
      <c r="AT446" s="51">
        <v>50.3</v>
      </c>
      <c r="AU446" s="51">
        <v>9.5500000000000007</v>
      </c>
      <c r="AV446" s="51">
        <v>11.49</v>
      </c>
      <c r="AW446" s="51">
        <v>11.83</v>
      </c>
      <c r="AX446" s="51">
        <v>9.5500000000000007</v>
      </c>
      <c r="AY446" s="51">
        <v>11.43</v>
      </c>
      <c r="AZ446" s="51">
        <v>11.37</v>
      </c>
      <c r="BA446" s="51">
        <v>10.84</v>
      </c>
      <c r="BB446" s="51">
        <v>31.47</v>
      </c>
      <c r="BC446" s="51">
        <v>104.82</v>
      </c>
      <c r="BD446" s="51">
        <v>78.44</v>
      </c>
      <c r="BE446" s="51">
        <v>64.12</v>
      </c>
      <c r="BF446" s="51">
        <v>65.319999999999993</v>
      </c>
      <c r="BG446" s="51">
        <v>81.59</v>
      </c>
      <c r="BH446" s="51">
        <v>70.040000000000006</v>
      </c>
      <c r="BI446" s="51">
        <v>84.08</v>
      </c>
      <c r="BJ446" s="51">
        <v>47.41</v>
      </c>
      <c r="BK446" s="51">
        <v>33.99</v>
      </c>
      <c r="BL446" s="51">
        <v>47</v>
      </c>
      <c r="BM446" s="51"/>
      <c r="BN446" s="9"/>
      <c r="BO446" s="62">
        <v>9.5500000000000007</v>
      </c>
      <c r="BP446" s="62">
        <v>244.2</v>
      </c>
      <c r="BQ446" s="62">
        <f t="shared" si="18"/>
        <v>126.875</v>
      </c>
      <c r="BR446" s="64" t="str">
        <f t="shared" si="19"/>
        <v>YES</v>
      </c>
      <c r="BS446" s="9" t="e">
        <f t="shared" si="20"/>
        <v>#N/A</v>
      </c>
    </row>
    <row r="447" spans="1:71" x14ac:dyDescent="0.25">
      <c r="A447">
        <v>443</v>
      </c>
      <c r="B447" s="52" t="s">
        <v>926</v>
      </c>
      <c r="C447" s="48" t="s">
        <v>926</v>
      </c>
      <c r="D447" s="97">
        <v>85.06</v>
      </c>
      <c r="E447" s="98" t="s">
        <v>4988</v>
      </c>
      <c r="F447" s="84" t="s">
        <v>6</v>
      </c>
      <c r="G447" s="84">
        <v>106814476</v>
      </c>
      <c r="H447" s="87">
        <v>3082087</v>
      </c>
      <c r="I447" s="196">
        <v>3082087</v>
      </c>
      <c r="J447" s="87">
        <v>3082087</v>
      </c>
      <c r="K447" s="47" t="s">
        <v>5</v>
      </c>
      <c r="L447" s="47" t="s">
        <v>493</v>
      </c>
      <c r="M447" s="38"/>
      <c r="N447" s="38"/>
      <c r="O447" s="50">
        <v>42.49</v>
      </c>
      <c r="P447" s="50">
        <v>187.4</v>
      </c>
      <c r="Q447" s="50">
        <v>150.86000000000001</v>
      </c>
      <c r="R447" s="50">
        <v>250.66</v>
      </c>
      <c r="S447" s="50">
        <v>67.97</v>
      </c>
      <c r="T447" s="50">
        <v>62.06</v>
      </c>
      <c r="U447" s="50">
        <v>263.38</v>
      </c>
      <c r="V447" s="51">
        <v>129.16999999999999</v>
      </c>
      <c r="W447" s="51">
        <v>21.65</v>
      </c>
      <c r="X447" s="51">
        <v>56.42</v>
      </c>
      <c r="Y447" s="51">
        <v>77.989999999999995</v>
      </c>
      <c r="Z447" s="51">
        <v>57.54</v>
      </c>
      <c r="AA447" s="51">
        <v>21.5</v>
      </c>
      <c r="AB447" s="51">
        <v>126.56</v>
      </c>
      <c r="AC447" s="51">
        <v>183.25</v>
      </c>
      <c r="AD447" s="51">
        <v>108.55</v>
      </c>
      <c r="AE447" s="51">
        <v>33.799999999999997</v>
      </c>
      <c r="AF447" s="51">
        <v>85.06</v>
      </c>
      <c r="AG447" s="51">
        <v>65.150000000000006</v>
      </c>
      <c r="AH447" s="51">
        <v>21.53</v>
      </c>
      <c r="AI447" s="51">
        <v>31.7</v>
      </c>
      <c r="AJ447" s="51">
        <v>22.98</v>
      </c>
      <c r="AK447" s="51">
        <v>61.7</v>
      </c>
      <c r="AL447" s="51">
        <v>136.96</v>
      </c>
      <c r="AM447" s="51">
        <v>48.1</v>
      </c>
      <c r="AN447" s="51">
        <v>27.69</v>
      </c>
      <c r="AO447" s="51">
        <v>22.77</v>
      </c>
      <c r="AP447" s="135">
        <v>39.17</v>
      </c>
      <c r="AQ447" s="51">
        <v>23.73</v>
      </c>
      <c r="AR447" s="51">
        <v>22.07</v>
      </c>
      <c r="AS447" s="51">
        <v>22.55</v>
      </c>
      <c r="AT447" s="51">
        <v>21.78</v>
      </c>
      <c r="AU447" s="51">
        <v>20.9</v>
      </c>
      <c r="AV447" s="51">
        <v>22.34</v>
      </c>
      <c r="AW447" s="51">
        <v>21.38</v>
      </c>
      <c r="AX447" s="51">
        <v>21.81</v>
      </c>
      <c r="AY447" s="51">
        <v>23.49</v>
      </c>
      <c r="AZ447" s="51">
        <v>179.85</v>
      </c>
      <c r="BA447" s="51">
        <v>41.76</v>
      </c>
      <c r="BB447" s="51">
        <v>48.76</v>
      </c>
      <c r="BC447" s="51">
        <v>46.24</v>
      </c>
      <c r="BD447" s="51">
        <v>22.64</v>
      </c>
      <c r="BE447" s="51">
        <v>20.94</v>
      </c>
      <c r="BF447" s="51">
        <v>21.25</v>
      </c>
      <c r="BG447" s="51">
        <v>21.26</v>
      </c>
      <c r="BH447" s="51">
        <v>20.93</v>
      </c>
      <c r="BI447" s="51">
        <v>164.83</v>
      </c>
      <c r="BJ447" s="51">
        <v>281.08999999999997</v>
      </c>
      <c r="BK447" s="51">
        <v>19.73</v>
      </c>
      <c r="BL447" s="51">
        <v>38.950000000000003</v>
      </c>
      <c r="BM447" s="51"/>
      <c r="BN447" s="9"/>
      <c r="BO447" s="62">
        <v>21.5</v>
      </c>
      <c r="BP447" s="62">
        <v>263.38</v>
      </c>
      <c r="BQ447" s="62">
        <f t="shared" si="18"/>
        <v>142.44</v>
      </c>
      <c r="BR447" s="64" t="str">
        <f t="shared" si="19"/>
        <v>NO</v>
      </c>
      <c r="BS447" s="9" t="e">
        <f t="shared" si="20"/>
        <v>#N/A</v>
      </c>
    </row>
    <row r="448" spans="1:71" x14ac:dyDescent="0.25">
      <c r="A448">
        <v>444</v>
      </c>
      <c r="B448" s="52" t="s">
        <v>925</v>
      </c>
      <c r="C448" s="48" t="s">
        <v>925</v>
      </c>
      <c r="D448" s="80">
        <v>14.4</v>
      </c>
      <c r="E448" s="98" t="s">
        <v>4988</v>
      </c>
      <c r="F448" s="84" t="s">
        <v>6</v>
      </c>
      <c r="G448" s="84">
        <v>106814476</v>
      </c>
      <c r="H448" s="87" t="s">
        <v>2037</v>
      </c>
      <c r="I448" s="196" t="s">
        <v>2037</v>
      </c>
      <c r="J448" s="87" t="s">
        <v>2037</v>
      </c>
      <c r="K448" s="47" t="s">
        <v>5</v>
      </c>
      <c r="L448" s="47" t="s">
        <v>489</v>
      </c>
      <c r="M448" s="38"/>
      <c r="N448" s="38"/>
      <c r="O448" s="50">
        <v>255.89</v>
      </c>
      <c r="P448" s="50">
        <v>564.22</v>
      </c>
      <c r="Q448" s="50">
        <v>296.26</v>
      </c>
      <c r="R448" s="50">
        <v>314.37</v>
      </c>
      <c r="S448" s="50">
        <v>128.80000000000001</v>
      </c>
      <c r="T448" s="50">
        <v>90.27</v>
      </c>
      <c r="U448" s="50">
        <v>67.16</v>
      </c>
      <c r="V448" s="51">
        <v>53.96</v>
      </c>
      <c r="W448" s="51">
        <v>43.93</v>
      </c>
      <c r="X448" s="51">
        <v>50.2</v>
      </c>
      <c r="Y448" s="51">
        <v>62.11</v>
      </c>
      <c r="Z448" s="51">
        <v>94.33</v>
      </c>
      <c r="AA448" s="51">
        <v>238.5</v>
      </c>
      <c r="AB448" s="51">
        <v>371.33</v>
      </c>
      <c r="AC448" s="51">
        <v>252.2</v>
      </c>
      <c r="AD448" s="51">
        <v>147.4</v>
      </c>
      <c r="AE448" s="51">
        <v>48.75</v>
      </c>
      <c r="AF448" s="51">
        <v>14.4</v>
      </c>
      <c r="AG448" s="51">
        <v>13.94</v>
      </c>
      <c r="AH448" s="51">
        <v>13.81</v>
      </c>
      <c r="AI448" s="51">
        <v>12.7</v>
      </c>
      <c r="AJ448" s="51">
        <v>14.08</v>
      </c>
      <c r="AK448" s="51">
        <v>13.42</v>
      </c>
      <c r="AL448" s="51">
        <v>13.99</v>
      </c>
      <c r="AM448" s="51">
        <v>211.96</v>
      </c>
      <c r="AN448" s="51">
        <v>236.54</v>
      </c>
      <c r="AO448" s="51">
        <v>15.42</v>
      </c>
      <c r="AP448" s="135">
        <v>14.9</v>
      </c>
      <c r="AQ448" s="51">
        <v>15.35</v>
      </c>
      <c r="AR448" s="51">
        <v>15.76</v>
      </c>
      <c r="AS448" s="51">
        <v>15.06</v>
      </c>
      <c r="AT448" s="51">
        <v>13.3</v>
      </c>
      <c r="AU448" s="51">
        <v>13.16</v>
      </c>
      <c r="AV448" s="51">
        <v>131.41999999999999</v>
      </c>
      <c r="AW448" s="51">
        <v>73.97</v>
      </c>
      <c r="AX448" s="51">
        <v>115.44</v>
      </c>
      <c r="AY448" s="51">
        <v>234.57</v>
      </c>
      <c r="AZ448" s="51">
        <v>330.44</v>
      </c>
      <c r="BA448" s="51">
        <v>430.32</v>
      </c>
      <c r="BB448" s="51">
        <v>370.02</v>
      </c>
      <c r="BC448" s="51">
        <v>267.10000000000002</v>
      </c>
      <c r="BD448" s="51">
        <v>176.45</v>
      </c>
      <c r="BE448" s="51">
        <v>112.06</v>
      </c>
      <c r="BF448" s="51">
        <v>40.44</v>
      </c>
      <c r="BG448" s="51">
        <v>12.8</v>
      </c>
      <c r="BH448" s="51">
        <v>12.3</v>
      </c>
      <c r="BI448" s="51">
        <v>12.89</v>
      </c>
      <c r="BJ448" s="51">
        <v>258.92</v>
      </c>
      <c r="BK448" s="51">
        <v>172.51</v>
      </c>
      <c r="BL448" s="51">
        <v>170.19</v>
      </c>
      <c r="BM448" s="51"/>
      <c r="BN448" s="9"/>
      <c r="BO448" s="62">
        <v>13.99</v>
      </c>
      <c r="BP448" s="62">
        <v>564.22</v>
      </c>
      <c r="BQ448" s="62">
        <f t="shared" si="18"/>
        <v>289.10500000000002</v>
      </c>
      <c r="BR448" s="64" t="str">
        <f t="shared" si="19"/>
        <v>YES</v>
      </c>
      <c r="BS448" s="9" t="e">
        <f t="shared" si="20"/>
        <v>#N/A</v>
      </c>
    </row>
    <row r="449" spans="1:71" x14ac:dyDescent="0.25">
      <c r="A449">
        <v>445</v>
      </c>
      <c r="B449" s="52" t="s">
        <v>924</v>
      </c>
      <c r="C449" s="48" t="s">
        <v>924</v>
      </c>
      <c r="D449" s="80">
        <v>12.2</v>
      </c>
      <c r="E449" s="98" t="s">
        <v>4988</v>
      </c>
      <c r="F449" s="84" t="s">
        <v>6</v>
      </c>
      <c r="G449" s="84">
        <v>106814476</v>
      </c>
      <c r="H449" s="87" t="s">
        <v>2166</v>
      </c>
      <c r="I449" s="196">
        <v>5004614</v>
      </c>
      <c r="J449" s="87">
        <v>5004614</v>
      </c>
      <c r="K449" s="47" t="s">
        <v>5</v>
      </c>
      <c r="L449" s="47" t="s">
        <v>923</v>
      </c>
      <c r="M449" s="38"/>
      <c r="N449" s="38"/>
      <c r="O449" s="50">
        <v>81.92</v>
      </c>
      <c r="P449" s="50">
        <v>226.31</v>
      </c>
      <c r="Q449" s="50">
        <v>102.88</v>
      </c>
      <c r="R449" s="50">
        <v>121.79</v>
      </c>
      <c r="S449" s="50">
        <v>14.11</v>
      </c>
      <c r="T449" s="50">
        <v>13.7</v>
      </c>
      <c r="U449" s="50">
        <v>66.59</v>
      </c>
      <c r="V449" s="51">
        <v>123.48</v>
      </c>
      <c r="W449" s="51">
        <v>95.49</v>
      </c>
      <c r="X449" s="51">
        <v>81.52</v>
      </c>
      <c r="Y449" s="51">
        <v>42.48</v>
      </c>
      <c r="Z449" s="51">
        <v>20.29</v>
      </c>
      <c r="AA449" s="51">
        <v>76.08</v>
      </c>
      <c r="AB449" s="51">
        <v>117.58</v>
      </c>
      <c r="AC449" s="51">
        <v>81.510000000000005</v>
      </c>
      <c r="AD449" s="51">
        <v>26.09</v>
      </c>
      <c r="AE449" s="51">
        <v>49.36</v>
      </c>
      <c r="AF449" s="51">
        <v>12.2</v>
      </c>
      <c r="AG449" s="51">
        <v>11.74</v>
      </c>
      <c r="AH449" s="51">
        <v>11.38</v>
      </c>
      <c r="AI449" s="51">
        <v>10.81</v>
      </c>
      <c r="AJ449" s="51">
        <v>12.14</v>
      </c>
      <c r="AK449" s="51">
        <v>11.49</v>
      </c>
      <c r="AL449" s="51">
        <v>12.08</v>
      </c>
      <c r="AM449" s="51">
        <v>175.38</v>
      </c>
      <c r="AN449" s="51">
        <v>86.88</v>
      </c>
      <c r="AO449" s="51">
        <v>56.51</v>
      </c>
      <c r="AP449" s="135">
        <v>24.93</v>
      </c>
      <c r="AQ449" s="51">
        <v>12.45</v>
      </c>
      <c r="AR449" s="51">
        <v>13.53</v>
      </c>
      <c r="AS449" s="51">
        <v>12.99</v>
      </c>
      <c r="AT449" s="51">
        <v>11.16</v>
      </c>
      <c r="AU449" s="51">
        <v>11.35</v>
      </c>
      <c r="AV449" s="51">
        <v>12.14</v>
      </c>
      <c r="AW449" s="51">
        <v>11.83</v>
      </c>
      <c r="AX449" s="51">
        <v>23.67</v>
      </c>
      <c r="AY449" s="51">
        <v>63.45</v>
      </c>
      <c r="AZ449" s="51">
        <v>150.88999999999999</v>
      </c>
      <c r="BA449" s="51">
        <v>102.77</v>
      </c>
      <c r="BB449" s="51">
        <v>36.630000000000003</v>
      </c>
      <c r="BC449" s="51">
        <v>21.18</v>
      </c>
      <c r="BD449" s="51">
        <v>13.1</v>
      </c>
      <c r="BE449" s="51">
        <v>12.87</v>
      </c>
      <c r="BF449" s="51">
        <v>12.12</v>
      </c>
      <c r="BG449" s="51">
        <v>13.34</v>
      </c>
      <c r="BH449" s="51">
        <v>12.3</v>
      </c>
      <c r="BI449" s="51">
        <v>12.89</v>
      </c>
      <c r="BJ449" s="51">
        <v>39.590000000000003</v>
      </c>
      <c r="BK449" s="51">
        <v>124.88</v>
      </c>
      <c r="BL449" s="51">
        <v>116.95</v>
      </c>
      <c r="BM449" s="51"/>
      <c r="BN449" s="9"/>
      <c r="BO449" s="62">
        <v>11.04</v>
      </c>
      <c r="BP449" s="62">
        <v>226.31</v>
      </c>
      <c r="BQ449" s="62">
        <f t="shared" si="18"/>
        <v>118.675</v>
      </c>
      <c r="BR449" s="64" t="str">
        <f t="shared" si="19"/>
        <v>YES</v>
      </c>
      <c r="BS449" s="9" t="e">
        <f t="shared" si="20"/>
        <v>#N/A</v>
      </c>
    </row>
    <row r="450" spans="1:71" x14ac:dyDescent="0.25">
      <c r="A450">
        <v>446</v>
      </c>
      <c r="B450" s="52" t="s">
        <v>922</v>
      </c>
      <c r="C450" s="48" t="s">
        <v>922</v>
      </c>
      <c r="D450" s="80">
        <v>14.4</v>
      </c>
      <c r="E450" s="98" t="s">
        <v>2186</v>
      </c>
      <c r="F450" s="84" t="s">
        <v>6</v>
      </c>
      <c r="G450" s="84">
        <v>106814476</v>
      </c>
      <c r="H450" s="87">
        <v>3082628</v>
      </c>
      <c r="I450" s="196">
        <v>3082628</v>
      </c>
      <c r="J450" s="87">
        <v>3082628</v>
      </c>
      <c r="K450" s="47" t="s">
        <v>5</v>
      </c>
      <c r="L450" s="47" t="s">
        <v>921</v>
      </c>
      <c r="M450" s="38"/>
      <c r="N450" s="38"/>
      <c r="O450" s="50">
        <v>462.76</v>
      </c>
      <c r="P450" s="50">
        <v>1205.3399999999999</v>
      </c>
      <c r="Q450" s="50">
        <v>736.69</v>
      </c>
      <c r="R450" s="50">
        <v>572.52</v>
      </c>
      <c r="S450" s="50">
        <v>36.92</v>
      </c>
      <c r="T450" s="50">
        <v>233.44</v>
      </c>
      <c r="U450" s="50">
        <v>153.59</v>
      </c>
      <c r="V450" s="51">
        <v>150.52000000000001</v>
      </c>
      <c r="W450" s="51">
        <v>109.5</v>
      </c>
      <c r="X450" s="51">
        <v>138.84</v>
      </c>
      <c r="Y450" s="51">
        <v>69.709999999999994</v>
      </c>
      <c r="Z450" s="51">
        <v>14.07</v>
      </c>
      <c r="AA450" s="51">
        <v>345.79</v>
      </c>
      <c r="AB450" s="51">
        <v>559.80999999999995</v>
      </c>
      <c r="AC450" s="51">
        <v>516.27</v>
      </c>
      <c r="AD450" s="51">
        <v>452.5</v>
      </c>
      <c r="AE450" s="51">
        <v>379.48</v>
      </c>
      <c r="AF450" s="51">
        <v>14.4</v>
      </c>
      <c r="AG450" s="51">
        <v>26.55</v>
      </c>
      <c r="AH450" s="51">
        <v>15.03</v>
      </c>
      <c r="AI450" s="51">
        <v>13.96</v>
      </c>
      <c r="AJ450" s="51">
        <v>61.98</v>
      </c>
      <c r="AK450" s="51">
        <v>14.07</v>
      </c>
      <c r="AL450" s="51">
        <v>14.62</v>
      </c>
      <c r="AM450" s="51">
        <v>216.37</v>
      </c>
      <c r="AN450" s="51">
        <v>487.87</v>
      </c>
      <c r="AO450" s="51">
        <v>441.74</v>
      </c>
      <c r="AP450" s="135">
        <v>418.92</v>
      </c>
      <c r="AQ450" s="51">
        <v>66.84</v>
      </c>
      <c r="AR450" s="51">
        <v>16.5</v>
      </c>
      <c r="AS450" s="51">
        <v>15.06</v>
      </c>
      <c r="AT450" s="51">
        <v>13.84</v>
      </c>
      <c r="AU450" s="51">
        <v>13.16</v>
      </c>
      <c r="AV450" s="51">
        <v>14.74</v>
      </c>
      <c r="AW450" s="51">
        <v>21.52</v>
      </c>
      <c r="AX450" s="51">
        <v>9.5500000000000007</v>
      </c>
      <c r="AY450" s="51">
        <v>96.05</v>
      </c>
      <c r="AZ450" s="51">
        <v>248.55</v>
      </c>
      <c r="BA450" s="51">
        <v>379.18</v>
      </c>
      <c r="BB450" s="51">
        <v>295.22000000000003</v>
      </c>
      <c r="BC450" s="51">
        <v>98.17</v>
      </c>
      <c r="BD450" s="51">
        <v>15.22</v>
      </c>
      <c r="BE450" s="51">
        <v>12.13</v>
      </c>
      <c r="BF450" s="51">
        <v>12.12</v>
      </c>
      <c r="BG450" s="51">
        <v>13.34</v>
      </c>
      <c r="BH450" s="51">
        <v>12.76</v>
      </c>
      <c r="BI450" s="51">
        <v>10.11</v>
      </c>
      <c r="BJ450" s="51">
        <v>72.64</v>
      </c>
      <c r="BK450" s="51">
        <v>185.67</v>
      </c>
      <c r="BL450" s="51">
        <v>141.31</v>
      </c>
      <c r="BM450" s="51"/>
      <c r="BN450" s="9"/>
      <c r="BO450" s="62">
        <v>14.07</v>
      </c>
      <c r="BP450" s="62">
        <v>1205.3399999999999</v>
      </c>
      <c r="BQ450" s="62">
        <f t="shared" si="18"/>
        <v>609.70499999999993</v>
      </c>
      <c r="BR450" s="64" t="str">
        <f t="shared" si="19"/>
        <v>YES</v>
      </c>
      <c r="BS450" s="9" t="e">
        <f t="shared" si="20"/>
        <v>#N/A</v>
      </c>
    </row>
    <row r="451" spans="1:71" x14ac:dyDescent="0.25">
      <c r="A451">
        <v>447</v>
      </c>
      <c r="B451" s="52" t="s">
        <v>920</v>
      </c>
      <c r="C451" s="48" t="s">
        <v>920</v>
      </c>
      <c r="D451" s="80">
        <v>10.55</v>
      </c>
      <c r="E451" s="98" t="s">
        <v>4988</v>
      </c>
      <c r="F451" s="84" t="s">
        <v>6</v>
      </c>
      <c r="G451" s="84">
        <v>106814476</v>
      </c>
      <c r="H451" s="87" t="s">
        <v>2038</v>
      </c>
      <c r="I451" s="196" t="s">
        <v>2038</v>
      </c>
      <c r="J451" s="87" t="s">
        <v>2038</v>
      </c>
      <c r="K451" s="47" t="s">
        <v>5</v>
      </c>
      <c r="L451" s="47" t="s">
        <v>471</v>
      </c>
      <c r="M451" s="38"/>
      <c r="N451" s="38"/>
      <c r="O451" s="50">
        <v>9.5500000000000007</v>
      </c>
      <c r="P451" s="50">
        <v>9.5500000000000007</v>
      </c>
      <c r="Q451" s="50">
        <v>9.5500000000000007</v>
      </c>
      <c r="R451" s="50">
        <v>9.5500000000000007</v>
      </c>
      <c r="S451" s="50">
        <v>9.5500000000000007</v>
      </c>
      <c r="T451" s="50">
        <v>10.55</v>
      </c>
      <c r="U451" s="50">
        <v>9.5500000000000007</v>
      </c>
      <c r="V451" s="51">
        <v>9.5500000000000007</v>
      </c>
      <c r="W451" s="51">
        <v>9.5500000000000007</v>
      </c>
      <c r="X451" s="51">
        <v>9.5500000000000007</v>
      </c>
      <c r="Y451" s="51">
        <v>9.5500000000000007</v>
      </c>
      <c r="Z451" s="51">
        <v>9.5500000000000007</v>
      </c>
      <c r="AA451" s="51">
        <v>9.5500000000000007</v>
      </c>
      <c r="AB451" s="51">
        <v>9.5500000000000007</v>
      </c>
      <c r="AC451" s="51">
        <v>9.5500000000000007</v>
      </c>
      <c r="AD451" s="51">
        <v>9.5500000000000007</v>
      </c>
      <c r="AE451" s="51">
        <v>9.5500000000000007</v>
      </c>
      <c r="AF451" s="51">
        <v>10.55</v>
      </c>
      <c r="AG451" s="51">
        <v>9.5500000000000007</v>
      </c>
      <c r="AH451" s="51">
        <v>9.5500000000000007</v>
      </c>
      <c r="AI451" s="51">
        <v>9.5500000000000007</v>
      </c>
      <c r="AJ451" s="51">
        <v>9.5500000000000007</v>
      </c>
      <c r="AK451" s="51">
        <v>9.5500000000000007</v>
      </c>
      <c r="AL451" s="51">
        <v>9.5500000000000007</v>
      </c>
      <c r="AM451" s="51">
        <v>9.5500000000000007</v>
      </c>
      <c r="AN451" s="51">
        <v>9.5500000000000007</v>
      </c>
      <c r="AO451" s="51">
        <v>9.5500000000000007</v>
      </c>
      <c r="AP451" s="135">
        <v>9.5500000000000007</v>
      </c>
      <c r="AQ451" s="51">
        <v>9.5500000000000007</v>
      </c>
      <c r="AR451" s="51">
        <v>10.55</v>
      </c>
      <c r="AS451" s="51">
        <v>9.5500000000000007</v>
      </c>
      <c r="AT451" s="51">
        <v>9.5500000000000007</v>
      </c>
      <c r="AU451" s="51">
        <v>9.5500000000000007</v>
      </c>
      <c r="AV451" s="51">
        <v>9.5500000000000007</v>
      </c>
      <c r="AW451" s="51">
        <v>9.5500000000000007</v>
      </c>
      <c r="AX451" s="51">
        <v>9.5500000000000007</v>
      </c>
      <c r="AY451" s="51">
        <v>9.5500000000000007</v>
      </c>
      <c r="AZ451" s="51">
        <v>9.5500000000000007</v>
      </c>
      <c r="BA451" s="51">
        <v>9.5500000000000007</v>
      </c>
      <c r="BB451" s="51">
        <v>9.5500000000000007</v>
      </c>
      <c r="BC451" s="51">
        <v>9.5500000000000007</v>
      </c>
      <c r="BD451" s="51">
        <v>10.55</v>
      </c>
      <c r="BE451" s="51">
        <v>9.5500000000000007</v>
      </c>
      <c r="BF451" s="51">
        <v>9.5500000000000007</v>
      </c>
      <c r="BG451" s="51">
        <v>9.5500000000000007</v>
      </c>
      <c r="BH451" s="51">
        <v>9.5500000000000007</v>
      </c>
      <c r="BI451" s="51">
        <v>9.5500000000000007</v>
      </c>
      <c r="BJ451" s="51">
        <v>9.5500000000000007</v>
      </c>
      <c r="BK451" s="51">
        <v>9.5500000000000007</v>
      </c>
      <c r="BL451" s="51">
        <v>9.5500000000000007</v>
      </c>
      <c r="BM451" s="51"/>
      <c r="BN451" s="9"/>
      <c r="BO451" s="62">
        <v>9.5500000000000007</v>
      </c>
      <c r="BP451" s="62">
        <v>19.420000000000002</v>
      </c>
      <c r="BQ451" s="62">
        <f t="shared" si="18"/>
        <v>14.485000000000001</v>
      </c>
      <c r="BR451" s="64" t="str">
        <f t="shared" si="19"/>
        <v>YES</v>
      </c>
      <c r="BS451" s="9" t="e">
        <f t="shared" si="20"/>
        <v>#N/A</v>
      </c>
    </row>
    <row r="452" spans="1:71" x14ac:dyDescent="0.25">
      <c r="A452">
        <v>448</v>
      </c>
      <c r="B452" s="52" t="s">
        <v>919</v>
      </c>
      <c r="C452" s="48" t="s">
        <v>919</v>
      </c>
      <c r="D452" s="80">
        <v>14.4</v>
      </c>
      <c r="E452" s="98" t="s">
        <v>4988</v>
      </c>
      <c r="F452" s="84" t="s">
        <v>6</v>
      </c>
      <c r="G452" s="84">
        <v>106814476</v>
      </c>
      <c r="H452" s="87" t="s">
        <v>2039</v>
      </c>
      <c r="I452" s="196" t="s">
        <v>2039</v>
      </c>
      <c r="J452" s="87" t="s">
        <v>2039</v>
      </c>
      <c r="K452" s="47" t="s">
        <v>5</v>
      </c>
      <c r="L452" s="47" t="s">
        <v>918</v>
      </c>
      <c r="M452" s="38"/>
      <c r="N452" s="38"/>
      <c r="O452" s="50">
        <v>15.4</v>
      </c>
      <c r="P452" s="50">
        <v>16.75</v>
      </c>
      <c r="Q452" s="50">
        <v>15.65</v>
      </c>
      <c r="R452" s="50">
        <v>14.87</v>
      </c>
      <c r="S452" s="50">
        <v>14.76</v>
      </c>
      <c r="T452" s="50">
        <v>14.22</v>
      </c>
      <c r="U452" s="50">
        <v>13.01</v>
      </c>
      <c r="V452" s="51">
        <v>13.41</v>
      </c>
      <c r="W452" s="51">
        <v>13.37</v>
      </c>
      <c r="X452" s="51">
        <v>14.22</v>
      </c>
      <c r="Y452" s="51">
        <v>13.98</v>
      </c>
      <c r="Z452" s="51">
        <v>12.94</v>
      </c>
      <c r="AA452" s="51">
        <v>13.75</v>
      </c>
      <c r="AB452" s="51">
        <v>15.18</v>
      </c>
      <c r="AC452" s="51">
        <v>14.31</v>
      </c>
      <c r="AD452" s="51">
        <v>14.45</v>
      </c>
      <c r="AE452" s="51">
        <v>14.45</v>
      </c>
      <c r="AF452" s="51">
        <v>14.4</v>
      </c>
      <c r="AG452" s="51">
        <v>13.94</v>
      </c>
      <c r="AH452" s="51">
        <v>12.59</v>
      </c>
      <c r="AI452" s="51">
        <v>13.33</v>
      </c>
      <c r="AJ452" s="51">
        <v>14.08</v>
      </c>
      <c r="AK452" s="51">
        <v>13.42</v>
      </c>
      <c r="AL452" s="51">
        <v>13.35</v>
      </c>
      <c r="AM452" s="51">
        <v>17.75</v>
      </c>
      <c r="AN452" s="51">
        <v>16.71</v>
      </c>
      <c r="AO452" s="51">
        <v>14.69</v>
      </c>
      <c r="AP452" s="135">
        <v>16.239999999999998</v>
      </c>
      <c r="AQ452" s="51">
        <v>14.63</v>
      </c>
      <c r="AR452" s="51">
        <v>15.01</v>
      </c>
      <c r="AS452" s="51">
        <v>13.68</v>
      </c>
      <c r="AT452" s="51">
        <v>12.23</v>
      </c>
      <c r="AU452" s="51">
        <v>13.16</v>
      </c>
      <c r="AV452" s="51">
        <v>13.44</v>
      </c>
      <c r="AW452" s="51">
        <v>12.4</v>
      </c>
      <c r="AX452" s="51">
        <v>12.81</v>
      </c>
      <c r="AY452" s="51">
        <v>15.19</v>
      </c>
      <c r="AZ452" s="51">
        <v>15.01</v>
      </c>
      <c r="BA452" s="51">
        <v>15.38</v>
      </c>
      <c r="BB452" s="51">
        <v>14.06</v>
      </c>
      <c r="BC452" s="51">
        <v>13.43</v>
      </c>
      <c r="BD452" s="51">
        <v>13.52</v>
      </c>
      <c r="BE452" s="51">
        <v>11.76</v>
      </c>
      <c r="BF452" s="51">
        <v>11.7</v>
      </c>
      <c r="BG452" s="51">
        <v>14.42</v>
      </c>
      <c r="BH452" s="51">
        <v>12.3</v>
      </c>
      <c r="BI452" s="51">
        <v>12.33</v>
      </c>
      <c r="BJ452" s="51">
        <v>13.76</v>
      </c>
      <c r="BK452" s="51">
        <v>13.31</v>
      </c>
      <c r="BL452" s="51">
        <v>13.61</v>
      </c>
      <c r="BM452" s="51"/>
      <c r="BN452" s="9"/>
      <c r="BO452" s="62">
        <v>12.84</v>
      </c>
      <c r="BP452" s="62">
        <v>29.96</v>
      </c>
      <c r="BQ452" s="62">
        <f t="shared" si="18"/>
        <v>21.4</v>
      </c>
      <c r="BR452" s="64" t="str">
        <f t="shared" si="19"/>
        <v>YES</v>
      </c>
      <c r="BS452" s="9" t="e">
        <f t="shared" si="20"/>
        <v>#N/A</v>
      </c>
    </row>
    <row r="453" spans="1:71" x14ac:dyDescent="0.25">
      <c r="A453">
        <v>449</v>
      </c>
      <c r="B453" s="52" t="s">
        <v>917</v>
      </c>
      <c r="C453" s="48" t="s">
        <v>917</v>
      </c>
      <c r="D453" s="80">
        <v>33.119999999999997</v>
      </c>
      <c r="E453" s="98" t="s">
        <v>4988</v>
      </c>
      <c r="F453" s="84" t="s">
        <v>6</v>
      </c>
      <c r="G453" s="84">
        <v>106814476</v>
      </c>
      <c r="H453" s="87" t="s">
        <v>2040</v>
      </c>
      <c r="I453" s="196" t="s">
        <v>2040</v>
      </c>
      <c r="J453" s="87" t="s">
        <v>2040</v>
      </c>
      <c r="K453" s="47" t="s">
        <v>5</v>
      </c>
      <c r="L453" s="47" t="s">
        <v>916</v>
      </c>
      <c r="M453" s="38"/>
      <c r="N453" s="38"/>
      <c r="O453" s="50">
        <v>467.88</v>
      </c>
      <c r="P453" s="50">
        <v>317.33999999999997</v>
      </c>
      <c r="Q453" s="50">
        <v>415.82</v>
      </c>
      <c r="R453" s="50">
        <v>454.96</v>
      </c>
      <c r="S453" s="50">
        <v>40.18</v>
      </c>
      <c r="T453" s="50">
        <v>32.049999999999997</v>
      </c>
      <c r="U453" s="50">
        <v>32.6</v>
      </c>
      <c r="V453" s="51">
        <v>39.799999999999997</v>
      </c>
      <c r="W453" s="51">
        <v>31.19</v>
      </c>
      <c r="X453" s="51">
        <v>36.869999999999997</v>
      </c>
      <c r="Y453" s="51">
        <v>30.45</v>
      </c>
      <c r="Z453" s="51">
        <v>30.46</v>
      </c>
      <c r="AA453" s="51">
        <v>36.520000000000003</v>
      </c>
      <c r="AB453" s="51">
        <v>226.17</v>
      </c>
      <c r="AC453" s="51">
        <v>68.430000000000007</v>
      </c>
      <c r="AD453" s="51">
        <v>55.5</v>
      </c>
      <c r="AE453" s="51">
        <v>38.950000000000003</v>
      </c>
      <c r="AF453" s="51">
        <v>33.119999999999997</v>
      </c>
      <c r="AG453" s="51">
        <v>32.03</v>
      </c>
      <c r="AH453" s="51">
        <v>33.29</v>
      </c>
      <c r="AI453" s="51">
        <v>34.11</v>
      </c>
      <c r="AJ453" s="51">
        <v>37.380000000000003</v>
      </c>
      <c r="AK453" s="51">
        <v>33.43</v>
      </c>
      <c r="AL453" s="51">
        <v>33.630000000000003</v>
      </c>
      <c r="AM453" s="51">
        <v>182.32</v>
      </c>
      <c r="AN453" s="51">
        <v>302.41000000000003</v>
      </c>
      <c r="AO453" s="51">
        <v>86.6</v>
      </c>
      <c r="AP453" s="135">
        <v>85.14</v>
      </c>
      <c r="AQ453" s="51">
        <v>87.86</v>
      </c>
      <c r="AR453" s="51">
        <v>88.66</v>
      </c>
      <c r="AS453" s="51">
        <v>92.89</v>
      </c>
      <c r="AT453" s="51">
        <v>64.78</v>
      </c>
      <c r="AU453" s="51">
        <v>67.27</v>
      </c>
      <c r="AV453" s="51">
        <v>36.78</v>
      </c>
      <c r="AW453" s="51">
        <v>30.64</v>
      </c>
      <c r="AX453" s="51">
        <v>30.73</v>
      </c>
      <c r="AY453" s="51">
        <v>40.26</v>
      </c>
      <c r="AZ453" s="51">
        <v>207.91</v>
      </c>
      <c r="BA453" s="51">
        <v>157.13999999999999</v>
      </c>
      <c r="BB453" s="51">
        <v>43.08</v>
      </c>
      <c r="BC453" s="51">
        <v>31.71</v>
      </c>
      <c r="BD453" s="51">
        <v>28.79</v>
      </c>
      <c r="BE453" s="51">
        <v>25.77</v>
      </c>
      <c r="BF453" s="51">
        <v>26.71</v>
      </c>
      <c r="BG453" s="51">
        <v>33.92</v>
      </c>
      <c r="BH453" s="51">
        <v>29.71</v>
      </c>
      <c r="BI453" s="51">
        <v>55.16</v>
      </c>
      <c r="BJ453" s="51">
        <v>288.95999999999998</v>
      </c>
      <c r="BK453" s="51">
        <v>131.13999999999999</v>
      </c>
      <c r="BL453" s="51">
        <v>35.72</v>
      </c>
      <c r="BM453" s="51"/>
      <c r="BN453" s="9"/>
      <c r="BO453" s="62">
        <v>30.45</v>
      </c>
      <c r="BP453" s="62">
        <v>467.88</v>
      </c>
      <c r="BQ453" s="62">
        <f t="shared" ref="BQ453:BQ516" si="21">AVERAGE(BO453:BP453)</f>
        <v>249.16499999999999</v>
      </c>
      <c r="BR453" s="64" t="str">
        <f t="shared" ref="BR453:BR516" si="22">IF(AND(INDEX($A$5:$BL$967,MATCH(A453,$A$5:$A$967,0),MATCH($BR$1,$A$4:$BL$4,0))&gt;=BO453,INDEX($A$5:$BL$967,MATCH(A453,$A$5:$A$967,0),MATCH($BR$1,$A$4:$BL$4,0))&lt;=BP453),"YES","NO")</f>
        <v>YES</v>
      </c>
      <c r="BS453" s="9" t="e">
        <f t="shared" ref="BS453:BS516" si="23">IF(INDEX($A$5:$AO$967,MATCH(A453,$A$5:$A$967,0),MATCH($BR$1,$A$4:$AO$4,0))&lt;BO453,"Latest cost is lower than expected",IF(INDEX($A$5:$AO$967,MATCH(A453,$A$5:$A$967,0),MATCH($BR$1,$A$4:$AO$4,0))&gt;BP453,"Latest cost is higher than expected",""))</f>
        <v>#N/A</v>
      </c>
    </row>
    <row r="454" spans="1:71" x14ac:dyDescent="0.25">
      <c r="A454">
        <v>450</v>
      </c>
      <c r="B454" s="52" t="s">
        <v>914</v>
      </c>
      <c r="C454" s="48" t="s">
        <v>914</v>
      </c>
      <c r="D454" s="80">
        <v>10.55</v>
      </c>
      <c r="E454" s="98" t="s">
        <v>4988</v>
      </c>
      <c r="F454" s="84" t="s">
        <v>6</v>
      </c>
      <c r="G454" s="84">
        <v>106814476</v>
      </c>
      <c r="H454" s="87" t="s">
        <v>2041</v>
      </c>
      <c r="I454" s="196" t="s">
        <v>2041</v>
      </c>
      <c r="J454" s="87" t="s">
        <v>2041</v>
      </c>
      <c r="K454" s="47" t="s">
        <v>5</v>
      </c>
      <c r="L454" s="47" t="s">
        <v>913</v>
      </c>
      <c r="M454" s="38"/>
      <c r="N454" s="38"/>
      <c r="O454" s="50">
        <v>9.5500000000000007</v>
      </c>
      <c r="P454" s="50">
        <v>9.5500000000000007</v>
      </c>
      <c r="Q454" s="50">
        <v>9.5500000000000007</v>
      </c>
      <c r="R454" s="50">
        <v>9.5500000000000007</v>
      </c>
      <c r="S454" s="50">
        <v>9.5500000000000007</v>
      </c>
      <c r="T454" s="50">
        <v>10.55</v>
      </c>
      <c r="U454" s="50">
        <v>9.5500000000000007</v>
      </c>
      <c r="V454" s="51">
        <v>9.5500000000000007</v>
      </c>
      <c r="W454" s="51">
        <v>9.5500000000000007</v>
      </c>
      <c r="X454" s="51">
        <v>9.5500000000000007</v>
      </c>
      <c r="Y454" s="51">
        <v>9.5500000000000007</v>
      </c>
      <c r="Z454" s="51">
        <v>24.25</v>
      </c>
      <c r="AA454" s="51">
        <v>9.5500000000000007</v>
      </c>
      <c r="AB454" s="51">
        <v>9.5500000000000007</v>
      </c>
      <c r="AC454" s="51">
        <v>9.5500000000000007</v>
      </c>
      <c r="AD454" s="51">
        <v>9.5500000000000007</v>
      </c>
      <c r="AE454" s="51">
        <v>9.5500000000000007</v>
      </c>
      <c r="AF454" s="51">
        <v>10.55</v>
      </c>
      <c r="AG454" s="51">
        <v>9.5500000000000007</v>
      </c>
      <c r="AH454" s="51">
        <v>9.5500000000000007</v>
      </c>
      <c r="AI454" s="51">
        <v>9.5500000000000007</v>
      </c>
      <c r="AJ454" s="51">
        <v>9.5500000000000007</v>
      </c>
      <c r="AK454" s="51">
        <v>9.5500000000000007</v>
      </c>
      <c r="AL454" s="51">
        <v>9.5500000000000007</v>
      </c>
      <c r="AM454" s="51">
        <v>9.5500000000000007</v>
      </c>
      <c r="AN454" s="51">
        <v>9.5500000000000007</v>
      </c>
      <c r="AO454" s="51">
        <v>9.5500000000000007</v>
      </c>
      <c r="AP454" s="135">
        <v>9.5500000000000007</v>
      </c>
      <c r="AQ454" s="51">
        <v>9.5500000000000007</v>
      </c>
      <c r="AR454" s="51">
        <v>10.55</v>
      </c>
      <c r="AS454" s="51">
        <v>9.5500000000000007</v>
      </c>
      <c r="AT454" s="51">
        <v>9.5500000000000007</v>
      </c>
      <c r="AU454" s="51">
        <v>9.5500000000000007</v>
      </c>
      <c r="AV454" s="51">
        <v>9.5500000000000007</v>
      </c>
      <c r="AW454" s="51">
        <v>9.5500000000000007</v>
      </c>
      <c r="AX454" s="51">
        <v>9.5500000000000007</v>
      </c>
      <c r="AY454" s="51">
        <v>9.5500000000000007</v>
      </c>
      <c r="AZ454" s="51">
        <v>9.5500000000000007</v>
      </c>
      <c r="BA454" s="51">
        <v>9.5500000000000007</v>
      </c>
      <c r="BB454" s="51">
        <v>9.5500000000000007</v>
      </c>
      <c r="BC454" s="51">
        <v>9.5500000000000007</v>
      </c>
      <c r="BD454" s="51">
        <v>10.55</v>
      </c>
      <c r="BE454" s="51">
        <v>9.5500000000000007</v>
      </c>
      <c r="BF454" s="51">
        <v>9.5500000000000007</v>
      </c>
      <c r="BG454" s="51">
        <v>9.5500000000000007</v>
      </c>
      <c r="BH454" s="51">
        <v>9.5500000000000007</v>
      </c>
      <c r="BI454" s="51">
        <v>9.5500000000000007</v>
      </c>
      <c r="BJ454" s="51">
        <v>9.5500000000000007</v>
      </c>
      <c r="BK454" s="51">
        <v>9.5500000000000007</v>
      </c>
      <c r="BL454" s="51">
        <v>9.5500000000000007</v>
      </c>
      <c r="BM454" s="51"/>
      <c r="BN454" s="9"/>
      <c r="BO454" s="62">
        <v>9.5500000000000007</v>
      </c>
      <c r="BP454" s="62">
        <v>19.100000000000001</v>
      </c>
      <c r="BQ454" s="62">
        <f t="shared" si="21"/>
        <v>14.325000000000001</v>
      </c>
      <c r="BR454" s="64" t="str">
        <f t="shared" si="22"/>
        <v>YES</v>
      </c>
      <c r="BS454" s="9" t="e">
        <f t="shared" si="23"/>
        <v>#N/A</v>
      </c>
    </row>
    <row r="455" spans="1:71" x14ac:dyDescent="0.25">
      <c r="A455">
        <v>451</v>
      </c>
      <c r="B455" s="52" t="s">
        <v>912</v>
      </c>
      <c r="C455" s="48" t="s">
        <v>912</v>
      </c>
      <c r="D455" s="80">
        <v>24.31</v>
      </c>
      <c r="E455" s="98" t="s">
        <v>4988</v>
      </c>
      <c r="F455" s="84" t="s">
        <v>6</v>
      </c>
      <c r="G455" s="84">
        <v>106814476</v>
      </c>
      <c r="H455" s="87">
        <v>3063918</v>
      </c>
      <c r="I455" s="196">
        <v>3063918</v>
      </c>
      <c r="J455" s="87">
        <v>3063918</v>
      </c>
      <c r="K455" s="47" t="s">
        <v>5</v>
      </c>
      <c r="L455" s="47" t="s">
        <v>911</v>
      </c>
      <c r="M455" s="38"/>
      <c r="N455" s="38"/>
      <c r="O455" s="50">
        <v>28.56</v>
      </c>
      <c r="P455" s="50">
        <v>31.82</v>
      </c>
      <c r="Q455" s="50">
        <v>25.41</v>
      </c>
      <c r="R455" s="50">
        <v>26.09</v>
      </c>
      <c r="S455" s="50">
        <v>29.75</v>
      </c>
      <c r="T455" s="50">
        <v>24.71</v>
      </c>
      <c r="U455" s="50">
        <v>37.200000000000003</v>
      </c>
      <c r="V455" s="51">
        <v>23.07</v>
      </c>
      <c r="W455" s="51">
        <v>24.83</v>
      </c>
      <c r="X455" s="51">
        <v>26.21</v>
      </c>
      <c r="Y455" s="51">
        <v>26.01</v>
      </c>
      <c r="Z455" s="51">
        <v>20.29</v>
      </c>
      <c r="AA455" s="51">
        <v>26.93</v>
      </c>
      <c r="AB455" s="51">
        <v>26.43</v>
      </c>
      <c r="AC455" s="51">
        <v>25.01</v>
      </c>
      <c r="AD455" s="51">
        <v>26.09</v>
      </c>
      <c r="AE455" s="51">
        <v>29.76</v>
      </c>
      <c r="AF455" s="51">
        <v>24.31</v>
      </c>
      <c r="AG455" s="51">
        <v>21.61</v>
      </c>
      <c r="AH455" s="51">
        <v>20.51</v>
      </c>
      <c r="AI455" s="51">
        <v>20.89</v>
      </c>
      <c r="AJ455" s="51">
        <v>25.73</v>
      </c>
      <c r="AK455" s="51">
        <v>23.1</v>
      </c>
      <c r="AL455" s="51">
        <v>25.39</v>
      </c>
      <c r="AM455" s="51">
        <v>27.84</v>
      </c>
      <c r="AN455" s="51">
        <v>28.17</v>
      </c>
      <c r="AO455" s="51">
        <v>28.63</v>
      </c>
      <c r="AP455" s="135">
        <v>28.95</v>
      </c>
      <c r="AQ455" s="51">
        <v>28.4</v>
      </c>
      <c r="AR455" s="51">
        <v>28.4</v>
      </c>
      <c r="AS455" s="51">
        <v>28.15</v>
      </c>
      <c r="AT455" s="51">
        <v>19.739999999999998</v>
      </c>
      <c r="AU455" s="51">
        <v>25.18</v>
      </c>
      <c r="AV455" s="51">
        <v>27.05</v>
      </c>
      <c r="AW455" s="51">
        <v>21.52</v>
      </c>
      <c r="AX455" s="51">
        <v>26.38</v>
      </c>
      <c r="AY455" s="51">
        <v>27.73</v>
      </c>
      <c r="AZ455" s="51">
        <v>28.96</v>
      </c>
      <c r="BA455" s="51">
        <v>27.68</v>
      </c>
      <c r="BB455" s="51">
        <v>28.25</v>
      </c>
      <c r="BC455" s="51">
        <v>26.72</v>
      </c>
      <c r="BD455" s="51">
        <v>25.82</v>
      </c>
      <c r="BE455" s="51">
        <v>17.66</v>
      </c>
      <c r="BF455" s="51">
        <v>18.13</v>
      </c>
      <c r="BG455" s="51">
        <v>20.38</v>
      </c>
      <c r="BH455" s="51">
        <v>19.170000000000002</v>
      </c>
      <c r="BI455" s="51">
        <v>22.9</v>
      </c>
      <c r="BJ455" s="51">
        <v>25.17</v>
      </c>
      <c r="BK455" s="51">
        <v>27.1</v>
      </c>
      <c r="BL455" s="51">
        <v>23.54</v>
      </c>
      <c r="BM455" s="51"/>
      <c r="BN455" s="9"/>
      <c r="BO455" s="62">
        <v>23.07</v>
      </c>
      <c r="BP455" s="62">
        <v>65.040000000000006</v>
      </c>
      <c r="BQ455" s="62">
        <f t="shared" si="21"/>
        <v>44.055000000000007</v>
      </c>
      <c r="BR455" s="64" t="str">
        <f t="shared" si="22"/>
        <v>YES</v>
      </c>
      <c r="BS455" s="9" t="e">
        <f t="shared" si="23"/>
        <v>#N/A</v>
      </c>
    </row>
    <row r="456" spans="1:71" x14ac:dyDescent="0.25">
      <c r="A456">
        <v>452</v>
      </c>
      <c r="B456" s="52" t="s">
        <v>910</v>
      </c>
      <c r="C456" s="48" t="s">
        <v>910</v>
      </c>
      <c r="D456" s="80">
        <v>12.75</v>
      </c>
      <c r="E456" s="98" t="s">
        <v>4988</v>
      </c>
      <c r="F456" s="84" t="s">
        <v>6</v>
      </c>
      <c r="G456" s="84">
        <v>106814476</v>
      </c>
      <c r="H456" s="87" t="s">
        <v>2042</v>
      </c>
      <c r="I456" s="196" t="s">
        <v>2042</v>
      </c>
      <c r="J456" s="87" t="s">
        <v>2042</v>
      </c>
      <c r="K456" s="47" t="s">
        <v>5</v>
      </c>
      <c r="L456" s="47" t="s">
        <v>909</v>
      </c>
      <c r="M456" s="38"/>
      <c r="N456" s="38"/>
      <c r="O456" s="50">
        <v>39.520000000000003</v>
      </c>
      <c r="P456" s="50">
        <v>27.23</v>
      </c>
      <c r="Q456" s="50">
        <v>11.99</v>
      </c>
      <c r="R456" s="50">
        <v>11.32</v>
      </c>
      <c r="S456" s="50">
        <v>77.97</v>
      </c>
      <c r="T456" s="50">
        <v>31.53</v>
      </c>
      <c r="U456" s="50">
        <v>12.43</v>
      </c>
      <c r="V456" s="51">
        <v>15.99</v>
      </c>
      <c r="W456" s="51">
        <v>12.73</v>
      </c>
      <c r="X456" s="51">
        <v>19.55</v>
      </c>
      <c r="Y456" s="51">
        <v>12.72</v>
      </c>
      <c r="Z456" s="51">
        <v>510.89</v>
      </c>
      <c r="AA456" s="51">
        <v>11.95</v>
      </c>
      <c r="AB456" s="51">
        <v>12.93</v>
      </c>
      <c r="AC456" s="51">
        <v>11.93</v>
      </c>
      <c r="AD456" s="51">
        <v>12</v>
      </c>
      <c r="AE456" s="51">
        <v>12</v>
      </c>
      <c r="AF456" s="51">
        <v>12.75</v>
      </c>
      <c r="AG456" s="51">
        <v>12.29</v>
      </c>
      <c r="AH456" s="51">
        <v>17.46</v>
      </c>
      <c r="AI456" s="51">
        <v>11.44</v>
      </c>
      <c r="AJ456" s="51">
        <v>11.49</v>
      </c>
      <c r="AK456" s="51">
        <v>11.49</v>
      </c>
      <c r="AL456" s="51">
        <v>11.45</v>
      </c>
      <c r="AM456" s="51">
        <v>12.07</v>
      </c>
      <c r="AN456" s="51">
        <v>26.74</v>
      </c>
      <c r="AO456" s="51">
        <v>11.75</v>
      </c>
      <c r="AP456" s="135">
        <v>11.56</v>
      </c>
      <c r="AQ456" s="51">
        <v>24.05</v>
      </c>
      <c r="AR456" s="51">
        <v>20.22</v>
      </c>
      <c r="AS456" s="51">
        <v>39.86</v>
      </c>
      <c r="AT456" s="51">
        <v>26.17</v>
      </c>
      <c r="AU456" s="51">
        <v>11.35</v>
      </c>
      <c r="AV456" s="51">
        <v>17.329999999999998</v>
      </c>
      <c r="AW456" s="51">
        <v>11.26</v>
      </c>
      <c r="AX456" s="51">
        <v>11.72</v>
      </c>
      <c r="AY456" s="51">
        <v>12.06</v>
      </c>
      <c r="AZ456" s="51">
        <v>12.58</v>
      </c>
      <c r="BA456" s="51">
        <v>12.14</v>
      </c>
      <c r="BB456" s="51">
        <v>11.48</v>
      </c>
      <c r="BC456" s="51">
        <v>11.21</v>
      </c>
      <c r="BD456" s="51">
        <v>12.67</v>
      </c>
      <c r="BE456" s="51">
        <v>11.02</v>
      </c>
      <c r="BF456" s="51">
        <v>16.84</v>
      </c>
      <c r="BG456" s="51">
        <v>11.72</v>
      </c>
      <c r="BH456" s="51">
        <v>11.38</v>
      </c>
      <c r="BI456" s="51">
        <v>11.77</v>
      </c>
      <c r="BJ456" s="51">
        <v>11.95</v>
      </c>
      <c r="BK456" s="51">
        <v>12.68</v>
      </c>
      <c r="BL456" s="51">
        <v>11.81</v>
      </c>
      <c r="BM456" s="51"/>
      <c r="BN456" s="9"/>
      <c r="BO456" s="62">
        <v>11.32</v>
      </c>
      <c r="BP456" s="62">
        <v>178.33</v>
      </c>
      <c r="BQ456" s="62">
        <f t="shared" si="21"/>
        <v>94.825000000000003</v>
      </c>
      <c r="BR456" s="64" t="str">
        <f t="shared" si="22"/>
        <v>YES</v>
      </c>
      <c r="BS456" s="9" t="e">
        <f t="shared" si="23"/>
        <v>#N/A</v>
      </c>
    </row>
    <row r="457" spans="1:71" x14ac:dyDescent="0.25">
      <c r="A457">
        <v>453</v>
      </c>
      <c r="B457" s="52" t="s">
        <v>908</v>
      </c>
      <c r="C457" s="48" t="s">
        <v>908</v>
      </c>
      <c r="D457" s="80">
        <v>13.85</v>
      </c>
      <c r="E457" s="98" t="s">
        <v>4988</v>
      </c>
      <c r="F457" s="84" t="s">
        <v>6</v>
      </c>
      <c r="G457" s="84">
        <v>106814476</v>
      </c>
      <c r="H457" s="87">
        <v>3082057</v>
      </c>
      <c r="I457" s="196">
        <v>3082057</v>
      </c>
      <c r="J457" s="87">
        <v>3082057</v>
      </c>
      <c r="K457" s="47" t="s">
        <v>5</v>
      </c>
      <c r="L457" s="47" t="s">
        <v>907</v>
      </c>
      <c r="M457" s="38"/>
      <c r="N457" s="38"/>
      <c r="O457" s="50">
        <v>46.1</v>
      </c>
      <c r="P457" s="50">
        <v>746.28</v>
      </c>
      <c r="Q457" s="50">
        <v>951.42</v>
      </c>
      <c r="R457" s="50">
        <v>1412.53</v>
      </c>
      <c r="S457" s="50">
        <v>776.55</v>
      </c>
      <c r="T457" s="50">
        <v>886.91</v>
      </c>
      <c r="U457" s="50">
        <v>846.11</v>
      </c>
      <c r="V457" s="51">
        <v>13.41</v>
      </c>
      <c r="W457" s="51">
        <v>84.03</v>
      </c>
      <c r="X457" s="51">
        <v>1188.46</v>
      </c>
      <c r="Y457" s="51">
        <v>1003.1</v>
      </c>
      <c r="Z457" s="51">
        <v>12.38</v>
      </c>
      <c r="AA457" s="51">
        <v>16.739999999999998</v>
      </c>
      <c r="AB457" s="51">
        <v>752.23</v>
      </c>
      <c r="AC457" s="51">
        <v>862.41</v>
      </c>
      <c r="AD457" s="51">
        <v>13.84</v>
      </c>
      <c r="AE457" s="51">
        <v>13.84</v>
      </c>
      <c r="AF457" s="51">
        <v>13.85</v>
      </c>
      <c r="AG457" s="51">
        <v>12.29</v>
      </c>
      <c r="AH457" s="51">
        <v>164.16</v>
      </c>
      <c r="AI457" s="51">
        <v>12.07</v>
      </c>
      <c r="AJ457" s="51">
        <v>13.43</v>
      </c>
      <c r="AK457" s="51">
        <v>709.17</v>
      </c>
      <c r="AL457" s="51">
        <v>12.72</v>
      </c>
      <c r="AM457" s="51">
        <v>423.19</v>
      </c>
      <c r="AN457" s="51">
        <v>70.41</v>
      </c>
      <c r="AO457" s="51">
        <v>16.149999999999999</v>
      </c>
      <c r="AP457" s="135">
        <v>462.4</v>
      </c>
      <c r="AQ457" s="51">
        <v>1278.53</v>
      </c>
      <c r="AR457" s="51">
        <v>1256.6300000000001</v>
      </c>
      <c r="AS457" s="51">
        <v>1296.8399999999999</v>
      </c>
      <c r="AT457" s="51">
        <v>905.61</v>
      </c>
      <c r="AU457" s="51">
        <v>960.81</v>
      </c>
      <c r="AV457" s="51">
        <v>1164.07</v>
      </c>
      <c r="AW457" s="51">
        <v>869.31</v>
      </c>
      <c r="AX457" s="51">
        <v>841.98</v>
      </c>
      <c r="AY457" s="51">
        <v>1098.28</v>
      </c>
      <c r="AZ457" s="51">
        <v>1131.1500000000001</v>
      </c>
      <c r="BA457" s="51">
        <v>972.79</v>
      </c>
      <c r="BB457" s="51">
        <v>978.76</v>
      </c>
      <c r="BC457" s="51">
        <v>828.74</v>
      </c>
      <c r="BD457" s="51">
        <v>651.66999999999996</v>
      </c>
      <c r="BE457" s="51">
        <v>130.5</v>
      </c>
      <c r="BF457" s="51">
        <v>11.7</v>
      </c>
      <c r="BG457" s="51">
        <v>12.8</v>
      </c>
      <c r="BH457" s="51">
        <v>11.84</v>
      </c>
      <c r="BI457" s="51">
        <v>11.77</v>
      </c>
      <c r="BJ457" s="51">
        <v>180.8</v>
      </c>
      <c r="BK457" s="51">
        <v>1097.6199999999999</v>
      </c>
      <c r="BL457" s="51">
        <v>945.89</v>
      </c>
      <c r="BM457" s="51"/>
      <c r="BN457" s="9"/>
      <c r="BO457" s="62">
        <v>11.858333333333334</v>
      </c>
      <c r="BP457" s="62">
        <v>1474.82</v>
      </c>
      <c r="BQ457" s="62">
        <f t="shared" si="21"/>
        <v>743.33916666666664</v>
      </c>
      <c r="BR457" s="64" t="str">
        <f t="shared" si="22"/>
        <v>YES</v>
      </c>
      <c r="BS457" s="9" t="e">
        <f t="shared" si="23"/>
        <v>#N/A</v>
      </c>
    </row>
    <row r="458" spans="1:71" x14ac:dyDescent="0.25">
      <c r="A458">
        <v>454</v>
      </c>
      <c r="B458" s="52" t="s">
        <v>906</v>
      </c>
      <c r="C458" s="48" t="s">
        <v>906</v>
      </c>
      <c r="D458" s="80">
        <v>13.85</v>
      </c>
      <c r="E458" s="98" t="s">
        <v>4988</v>
      </c>
      <c r="F458" s="84" t="s">
        <v>6</v>
      </c>
      <c r="G458" s="84">
        <v>106814476</v>
      </c>
      <c r="H458" s="87" t="s">
        <v>2043</v>
      </c>
      <c r="I458" s="196" t="s">
        <v>2043</v>
      </c>
      <c r="J458" s="87" t="s">
        <v>2043</v>
      </c>
      <c r="K458" s="47" t="s">
        <v>5</v>
      </c>
      <c r="L458" s="47" t="s">
        <v>905</v>
      </c>
      <c r="M458" s="38"/>
      <c r="N458" s="38"/>
      <c r="O458" s="50">
        <v>40.25</v>
      </c>
      <c r="P458" s="50">
        <v>122.84</v>
      </c>
      <c r="Q458" s="50">
        <v>51.64</v>
      </c>
      <c r="R458" s="50">
        <v>65.67</v>
      </c>
      <c r="S458" s="50">
        <v>14.11</v>
      </c>
      <c r="T458" s="50">
        <v>13.17</v>
      </c>
      <c r="U458" s="50">
        <v>12.43</v>
      </c>
      <c r="V458" s="51">
        <v>13.41</v>
      </c>
      <c r="W458" s="51">
        <v>13.37</v>
      </c>
      <c r="X458" s="51">
        <v>12.88</v>
      </c>
      <c r="Y458" s="51">
        <v>12.72</v>
      </c>
      <c r="Z458" s="51">
        <v>12.38</v>
      </c>
      <c r="AA458" s="51">
        <v>23.93</v>
      </c>
      <c r="AB458" s="51">
        <v>65.81</v>
      </c>
      <c r="AC458" s="51">
        <v>49.99</v>
      </c>
      <c r="AD458" s="51">
        <v>18.13</v>
      </c>
      <c r="AE458" s="51">
        <v>13.22</v>
      </c>
      <c r="AF458" s="51">
        <v>13.85</v>
      </c>
      <c r="AG458" s="51">
        <v>12.29</v>
      </c>
      <c r="AH458" s="51">
        <v>12.59</v>
      </c>
      <c r="AI458" s="51">
        <v>13.33</v>
      </c>
      <c r="AJ458" s="51">
        <v>12.79</v>
      </c>
      <c r="AK458" s="51">
        <v>13.42</v>
      </c>
      <c r="AL458" s="51">
        <v>12.08</v>
      </c>
      <c r="AM458" s="51">
        <v>47.38</v>
      </c>
      <c r="AN458" s="51">
        <v>58.96</v>
      </c>
      <c r="AO458" s="51">
        <v>30.1</v>
      </c>
      <c r="AP458" s="135">
        <v>16.91</v>
      </c>
      <c r="AQ458" s="51">
        <v>13.18</v>
      </c>
      <c r="AR458" s="51">
        <v>14.27</v>
      </c>
      <c r="AS458" s="51">
        <v>13.68</v>
      </c>
      <c r="AT458" s="51">
        <v>12.23</v>
      </c>
      <c r="AU458" s="51">
        <v>11.96</v>
      </c>
      <c r="AV458" s="51">
        <v>13.44</v>
      </c>
      <c r="AW458" s="51">
        <v>12.4</v>
      </c>
      <c r="AX458" s="51">
        <v>11.72</v>
      </c>
      <c r="AY458" s="51">
        <v>47.16</v>
      </c>
      <c r="AZ458" s="51">
        <v>97.51</v>
      </c>
      <c r="BA458" s="51">
        <v>71.05</v>
      </c>
      <c r="BB458" s="51">
        <v>17.29</v>
      </c>
      <c r="BC458" s="51">
        <v>12.87</v>
      </c>
      <c r="BD458" s="51">
        <v>12.67</v>
      </c>
      <c r="BE458" s="51">
        <v>11.76</v>
      </c>
      <c r="BF458" s="51">
        <v>11.7</v>
      </c>
      <c r="BG458" s="51">
        <v>12.8</v>
      </c>
      <c r="BH458" s="51">
        <v>12.3</v>
      </c>
      <c r="BI458" s="51">
        <v>20.67</v>
      </c>
      <c r="BJ458" s="51">
        <v>44.4</v>
      </c>
      <c r="BK458" s="51">
        <v>89.78</v>
      </c>
      <c r="BL458" s="51">
        <v>109.73</v>
      </c>
      <c r="BM458" s="51"/>
      <c r="BN458" s="9"/>
      <c r="BO458" s="62">
        <v>12.08</v>
      </c>
      <c r="BP458" s="62">
        <v>122.84</v>
      </c>
      <c r="BQ458" s="62">
        <f t="shared" si="21"/>
        <v>67.460000000000008</v>
      </c>
      <c r="BR458" s="64" t="str">
        <f t="shared" si="22"/>
        <v>YES</v>
      </c>
      <c r="BS458" s="9" t="e">
        <f t="shared" si="23"/>
        <v>#N/A</v>
      </c>
    </row>
    <row r="459" spans="1:71" x14ac:dyDescent="0.25">
      <c r="A459">
        <v>455</v>
      </c>
      <c r="B459" s="52" t="s">
        <v>904</v>
      </c>
      <c r="C459" s="48" t="s">
        <v>904</v>
      </c>
      <c r="D459" s="80">
        <v>13.85</v>
      </c>
      <c r="E459" s="98" t="s">
        <v>4988</v>
      </c>
      <c r="F459" s="84" t="s">
        <v>6</v>
      </c>
      <c r="G459" s="84">
        <v>106814476</v>
      </c>
      <c r="H459" s="87" t="s">
        <v>2044</v>
      </c>
      <c r="I459" s="196" t="s">
        <v>2044</v>
      </c>
      <c r="J459" s="87" t="s">
        <v>2044</v>
      </c>
      <c r="K459" s="47" t="s">
        <v>5</v>
      </c>
      <c r="L459" s="47" t="s">
        <v>903</v>
      </c>
      <c r="M459" s="38"/>
      <c r="N459" s="38"/>
      <c r="O459" s="50">
        <v>13.2</v>
      </c>
      <c r="P459" s="50">
        <v>15.44</v>
      </c>
      <c r="Q459" s="50">
        <v>14.43</v>
      </c>
      <c r="R459" s="50">
        <v>13.69</v>
      </c>
      <c r="S459" s="50">
        <v>13.46</v>
      </c>
      <c r="T459" s="50">
        <v>14.75</v>
      </c>
      <c r="U459" s="50">
        <v>12.43</v>
      </c>
      <c r="V459" s="51">
        <v>12.77</v>
      </c>
      <c r="W459" s="51">
        <v>11.46</v>
      </c>
      <c r="X459" s="51">
        <v>13.55</v>
      </c>
      <c r="Y459" s="51">
        <v>12.72</v>
      </c>
      <c r="Z459" s="51">
        <v>13.51</v>
      </c>
      <c r="AA459" s="51">
        <v>18.54</v>
      </c>
      <c r="AB459" s="51">
        <v>63.56</v>
      </c>
      <c r="AC459" s="51">
        <v>48.21</v>
      </c>
      <c r="AD459" s="51">
        <v>13.23</v>
      </c>
      <c r="AE459" s="51">
        <v>13.84</v>
      </c>
      <c r="AF459" s="51">
        <v>13.85</v>
      </c>
      <c r="AG459" s="51">
        <v>13.39</v>
      </c>
      <c r="AH459" s="51">
        <v>13.2</v>
      </c>
      <c r="AI459" s="51">
        <v>13.33</v>
      </c>
      <c r="AJ459" s="51">
        <v>13.43</v>
      </c>
      <c r="AK459" s="51">
        <v>13.42</v>
      </c>
      <c r="AL459" s="51">
        <v>13.35</v>
      </c>
      <c r="AM459" s="51">
        <v>36.659999999999997</v>
      </c>
      <c r="AN459" s="51">
        <v>37.479999999999997</v>
      </c>
      <c r="AO459" s="51">
        <v>30.83</v>
      </c>
      <c r="AP459" s="135">
        <v>18.91</v>
      </c>
      <c r="AQ459" s="51">
        <v>13.9</v>
      </c>
      <c r="AR459" s="51">
        <v>15.01</v>
      </c>
      <c r="AS459" s="51">
        <v>13.68</v>
      </c>
      <c r="AT459" s="51">
        <v>12.23</v>
      </c>
      <c r="AU459" s="51">
        <v>12.56</v>
      </c>
      <c r="AV459" s="51">
        <v>13.44</v>
      </c>
      <c r="AW459" s="51">
        <v>12.97</v>
      </c>
      <c r="AX459" s="51">
        <v>12.81</v>
      </c>
      <c r="AY459" s="51">
        <v>13.94</v>
      </c>
      <c r="AZ459" s="51">
        <v>15.01</v>
      </c>
      <c r="BA459" s="51">
        <v>14.08</v>
      </c>
      <c r="BB459" s="51">
        <v>13.42</v>
      </c>
      <c r="BC459" s="51">
        <v>13.43</v>
      </c>
      <c r="BD459" s="51">
        <v>13.1</v>
      </c>
      <c r="BE459" s="51">
        <v>11.76</v>
      </c>
      <c r="BF459" s="51">
        <v>12.12</v>
      </c>
      <c r="BG459" s="51">
        <v>12.8</v>
      </c>
      <c r="BH459" s="51">
        <v>12.3</v>
      </c>
      <c r="BI459" s="51">
        <v>12.33</v>
      </c>
      <c r="BJ459" s="51">
        <v>13.76</v>
      </c>
      <c r="BK459" s="51">
        <v>14.56</v>
      </c>
      <c r="BL459" s="51">
        <v>13.16</v>
      </c>
      <c r="BM459" s="51"/>
      <c r="BN459" s="9"/>
      <c r="BO459" s="62">
        <v>11.46</v>
      </c>
      <c r="BP459" s="62">
        <v>63.56</v>
      </c>
      <c r="BQ459" s="62">
        <f t="shared" si="21"/>
        <v>37.510000000000005</v>
      </c>
      <c r="BR459" s="64" t="str">
        <f t="shared" si="22"/>
        <v>YES</v>
      </c>
      <c r="BS459" s="9" t="e">
        <f t="shared" si="23"/>
        <v>#N/A</v>
      </c>
    </row>
    <row r="460" spans="1:71" x14ac:dyDescent="0.25">
      <c r="A460">
        <v>456</v>
      </c>
      <c r="B460" s="52" t="s">
        <v>902</v>
      </c>
      <c r="C460" s="48" t="s">
        <v>902</v>
      </c>
      <c r="D460" s="80">
        <v>50.74</v>
      </c>
      <c r="E460" s="98" t="s">
        <v>4988</v>
      </c>
      <c r="F460" s="84" t="s">
        <v>6</v>
      </c>
      <c r="G460" s="84">
        <v>106814476</v>
      </c>
      <c r="H460" s="87" t="s">
        <v>2045</v>
      </c>
      <c r="I460" s="196" t="s">
        <v>2045</v>
      </c>
      <c r="J460" s="87" t="s">
        <v>2045</v>
      </c>
      <c r="K460" s="47" t="s">
        <v>5</v>
      </c>
      <c r="L460" s="47" t="s">
        <v>901</v>
      </c>
      <c r="M460" s="38"/>
      <c r="N460" s="38"/>
      <c r="O460" s="50">
        <v>25.63</v>
      </c>
      <c r="P460" s="50">
        <v>135.29</v>
      </c>
      <c r="Q460" s="50">
        <v>130.33000000000001</v>
      </c>
      <c r="R460" s="50">
        <v>146.6</v>
      </c>
      <c r="S460" s="50">
        <v>34.96</v>
      </c>
      <c r="T460" s="50">
        <v>11.6</v>
      </c>
      <c r="U460" s="50">
        <v>16.46</v>
      </c>
      <c r="V460" s="51">
        <v>14.7</v>
      </c>
      <c r="W460" s="51">
        <v>13.37</v>
      </c>
      <c r="X460" s="51">
        <v>13.55</v>
      </c>
      <c r="Y460" s="51">
        <v>13.98</v>
      </c>
      <c r="Z460" s="51">
        <v>9.5500000000000007</v>
      </c>
      <c r="AA460" s="51">
        <v>16.14</v>
      </c>
      <c r="AB460" s="51">
        <v>53.44</v>
      </c>
      <c r="AC460" s="51">
        <v>96.98</v>
      </c>
      <c r="AD460" s="51">
        <v>60.4</v>
      </c>
      <c r="AE460" s="51">
        <v>64.67</v>
      </c>
      <c r="AF460" s="51">
        <v>50.74</v>
      </c>
      <c r="AG460" s="51">
        <v>29.29</v>
      </c>
      <c r="AH460" s="51">
        <v>13.2</v>
      </c>
      <c r="AI460" s="51">
        <v>13.96</v>
      </c>
      <c r="AJ460" s="51">
        <v>13.43</v>
      </c>
      <c r="AK460" s="51">
        <v>14.07</v>
      </c>
      <c r="AL460" s="51">
        <v>14.62</v>
      </c>
      <c r="AM460" s="51">
        <v>61.89</v>
      </c>
      <c r="AN460" s="51">
        <v>85.45</v>
      </c>
      <c r="AO460" s="51">
        <v>55.78</v>
      </c>
      <c r="AP460" s="135">
        <v>48.35</v>
      </c>
      <c r="AQ460" s="51">
        <v>48.71</v>
      </c>
      <c r="AR460" s="51">
        <v>47</v>
      </c>
      <c r="AS460" s="51">
        <v>41.92</v>
      </c>
      <c r="AT460" s="51">
        <v>29.39</v>
      </c>
      <c r="AU460" s="51">
        <v>31.2</v>
      </c>
      <c r="AV460" s="51">
        <v>39.369999999999997</v>
      </c>
      <c r="AW460" s="51">
        <v>35.78</v>
      </c>
      <c r="AX460" s="51">
        <v>36.700000000000003</v>
      </c>
      <c r="AY460" s="51">
        <v>79.75</v>
      </c>
      <c r="AZ460" s="51">
        <v>162.41</v>
      </c>
      <c r="BA460" s="51">
        <v>100.18</v>
      </c>
      <c r="BB460" s="51">
        <v>48.24</v>
      </c>
      <c r="BC460" s="51">
        <v>35.03</v>
      </c>
      <c r="BD460" s="51">
        <v>12.25</v>
      </c>
      <c r="BE460" s="51">
        <v>10.66</v>
      </c>
      <c r="BF460" s="51">
        <v>11.27</v>
      </c>
      <c r="BG460" s="51">
        <v>13.34</v>
      </c>
      <c r="BH460" s="51">
        <v>13.22</v>
      </c>
      <c r="BI460" s="51">
        <v>13.44</v>
      </c>
      <c r="BJ460" s="51">
        <v>17.96</v>
      </c>
      <c r="BK460" s="51">
        <v>16.440000000000001</v>
      </c>
      <c r="BL460" s="51">
        <v>16.32</v>
      </c>
      <c r="BM460" s="51"/>
      <c r="BN460" s="9"/>
      <c r="BO460" s="62">
        <v>11.6</v>
      </c>
      <c r="BP460" s="62">
        <v>285.19</v>
      </c>
      <c r="BQ460" s="62">
        <f t="shared" si="21"/>
        <v>148.39500000000001</v>
      </c>
      <c r="BR460" s="64" t="str">
        <f t="shared" si="22"/>
        <v>YES</v>
      </c>
      <c r="BS460" s="9" t="e">
        <f t="shared" si="23"/>
        <v>#N/A</v>
      </c>
    </row>
    <row r="461" spans="1:71" x14ac:dyDescent="0.25">
      <c r="A461">
        <v>457</v>
      </c>
      <c r="B461" s="52" t="s">
        <v>900</v>
      </c>
      <c r="C461" s="48" t="s">
        <v>900</v>
      </c>
      <c r="D461" s="80">
        <v>10.55</v>
      </c>
      <c r="E461" s="98" t="s">
        <v>4988</v>
      </c>
      <c r="F461" s="84" t="s">
        <v>6</v>
      </c>
      <c r="G461" s="84">
        <v>106814476</v>
      </c>
      <c r="H461" s="87" t="s">
        <v>2046</v>
      </c>
      <c r="I461" s="196" t="s">
        <v>2046</v>
      </c>
      <c r="J461" s="87" t="s">
        <v>2046</v>
      </c>
      <c r="K461" s="47" t="s">
        <v>5</v>
      </c>
      <c r="L461" s="47" t="s">
        <v>899</v>
      </c>
      <c r="M461" s="38"/>
      <c r="N461" s="38"/>
      <c r="O461" s="50">
        <v>9.5500000000000007</v>
      </c>
      <c r="P461" s="50">
        <v>9.5500000000000007</v>
      </c>
      <c r="Q461" s="50">
        <v>9.5500000000000007</v>
      </c>
      <c r="R461" s="50">
        <v>9.5500000000000007</v>
      </c>
      <c r="S461" s="50">
        <v>9.5500000000000007</v>
      </c>
      <c r="T461" s="50">
        <v>10.55</v>
      </c>
      <c r="U461" s="50">
        <v>9.5500000000000007</v>
      </c>
      <c r="V461" s="51">
        <v>9.5500000000000007</v>
      </c>
      <c r="W461" s="51">
        <v>9.5500000000000007</v>
      </c>
      <c r="X461" s="51">
        <v>9.5500000000000007</v>
      </c>
      <c r="Y461" s="51">
        <v>10.18</v>
      </c>
      <c r="Z461" s="51">
        <v>9.5500000000000007</v>
      </c>
      <c r="AA461" s="51">
        <v>9.5500000000000007</v>
      </c>
      <c r="AB461" s="51">
        <v>9.5500000000000007</v>
      </c>
      <c r="AC461" s="51">
        <v>9.5500000000000007</v>
      </c>
      <c r="AD461" s="51">
        <v>9.5500000000000007</v>
      </c>
      <c r="AE461" s="51">
        <v>9.5500000000000007</v>
      </c>
      <c r="AF461" s="51">
        <v>10.55</v>
      </c>
      <c r="AG461" s="51">
        <v>9.5500000000000007</v>
      </c>
      <c r="AH461" s="51">
        <v>9.5500000000000007</v>
      </c>
      <c r="AI461" s="51">
        <v>9.5500000000000007</v>
      </c>
      <c r="AJ461" s="51">
        <v>9.5500000000000007</v>
      </c>
      <c r="AK461" s="51">
        <v>9.5500000000000007</v>
      </c>
      <c r="AL461" s="51">
        <v>9.5500000000000007</v>
      </c>
      <c r="AM461" s="51">
        <v>9.5500000000000007</v>
      </c>
      <c r="AN461" s="51">
        <v>9.5500000000000007</v>
      </c>
      <c r="AO461" s="51">
        <v>9.5500000000000007</v>
      </c>
      <c r="AP461" s="135">
        <v>9.5500000000000007</v>
      </c>
      <c r="AQ461" s="51">
        <v>9.5500000000000007</v>
      </c>
      <c r="AR461" s="51">
        <v>10.55</v>
      </c>
      <c r="AS461" s="51">
        <v>9.5500000000000007</v>
      </c>
      <c r="AT461" s="51">
        <v>9.5500000000000007</v>
      </c>
      <c r="AU461" s="51">
        <v>9.5500000000000007</v>
      </c>
      <c r="AV461" s="51">
        <v>9.5500000000000007</v>
      </c>
      <c r="AW461" s="51">
        <v>9.5500000000000007</v>
      </c>
      <c r="AX461" s="51">
        <v>9.5500000000000007</v>
      </c>
      <c r="AY461" s="51">
        <v>9.5500000000000007</v>
      </c>
      <c r="AZ461" s="51">
        <v>9.5500000000000007</v>
      </c>
      <c r="BA461" s="51">
        <v>9.5500000000000007</v>
      </c>
      <c r="BB461" s="51">
        <v>9.5500000000000007</v>
      </c>
      <c r="BC461" s="51">
        <v>9.5500000000000007</v>
      </c>
      <c r="BD461" s="51">
        <v>10.55</v>
      </c>
      <c r="BE461" s="51">
        <v>9.5500000000000007</v>
      </c>
      <c r="BF461" s="51">
        <v>9.5500000000000007</v>
      </c>
      <c r="BG461" s="51">
        <v>9.5500000000000007</v>
      </c>
      <c r="BH461" s="51">
        <v>9.5500000000000007</v>
      </c>
      <c r="BI461" s="51">
        <v>9.5500000000000007</v>
      </c>
      <c r="BJ461" s="51">
        <v>9.5500000000000007</v>
      </c>
      <c r="BK461" s="51">
        <v>57.81</v>
      </c>
      <c r="BL461" s="51">
        <v>157.56</v>
      </c>
      <c r="BM461" s="51"/>
      <c r="BN461" s="9"/>
      <c r="BO461" s="62">
        <v>9.5500000000000007</v>
      </c>
      <c r="BP461" s="62">
        <v>19.420000000000002</v>
      </c>
      <c r="BQ461" s="62">
        <f t="shared" si="21"/>
        <v>14.485000000000001</v>
      </c>
      <c r="BR461" s="64" t="str">
        <f t="shared" si="22"/>
        <v>NO</v>
      </c>
      <c r="BS461" s="9" t="e">
        <f t="shared" si="23"/>
        <v>#N/A</v>
      </c>
    </row>
    <row r="462" spans="1:71" x14ac:dyDescent="0.25">
      <c r="A462">
        <v>458</v>
      </c>
      <c r="B462" s="52" t="s">
        <v>898</v>
      </c>
      <c r="C462" s="48" t="s">
        <v>898</v>
      </c>
      <c r="D462" s="80">
        <v>16.059999999999999</v>
      </c>
      <c r="E462" s="98" t="s">
        <v>4988</v>
      </c>
      <c r="F462" s="84" t="s">
        <v>6</v>
      </c>
      <c r="G462" s="84">
        <v>106814476</v>
      </c>
      <c r="H462" s="87" t="s">
        <v>2047</v>
      </c>
      <c r="I462" s="196" t="s">
        <v>2047</v>
      </c>
      <c r="J462" s="87" t="s">
        <v>2047</v>
      </c>
      <c r="K462" s="47" t="s">
        <v>5</v>
      </c>
      <c r="L462" s="47" t="s">
        <v>434</v>
      </c>
      <c r="M462" s="38"/>
      <c r="N462" s="38"/>
      <c r="O462" s="50">
        <v>17.59</v>
      </c>
      <c r="P462" s="50">
        <v>53.43</v>
      </c>
      <c r="Q462" s="50">
        <v>16.87</v>
      </c>
      <c r="R462" s="50">
        <v>18.41</v>
      </c>
      <c r="S462" s="50">
        <v>13.46</v>
      </c>
      <c r="T462" s="50">
        <v>16.84</v>
      </c>
      <c r="U462" s="50">
        <v>13.01</v>
      </c>
      <c r="V462" s="51">
        <v>15.34</v>
      </c>
      <c r="W462" s="51">
        <v>14.01</v>
      </c>
      <c r="X462" s="51">
        <v>15.55</v>
      </c>
      <c r="Y462" s="51">
        <v>15.25</v>
      </c>
      <c r="Z462" s="51">
        <v>14.07</v>
      </c>
      <c r="AA462" s="51">
        <v>16.14</v>
      </c>
      <c r="AB462" s="51">
        <v>15.18</v>
      </c>
      <c r="AC462" s="51">
        <v>16.690000000000001</v>
      </c>
      <c r="AD462" s="51">
        <v>16.29</v>
      </c>
      <c r="AE462" s="51">
        <v>16.29</v>
      </c>
      <c r="AF462" s="51">
        <v>16.059999999999999</v>
      </c>
      <c r="AG462" s="51">
        <v>15.03</v>
      </c>
      <c r="AH462" s="51">
        <v>13.2</v>
      </c>
      <c r="AI462" s="51">
        <v>13.33</v>
      </c>
      <c r="AJ462" s="51">
        <v>14.08</v>
      </c>
      <c r="AK462" s="51">
        <v>14.71</v>
      </c>
      <c r="AL462" s="51">
        <v>15.25</v>
      </c>
      <c r="AM462" s="51">
        <v>16.489999999999998</v>
      </c>
      <c r="AN462" s="51">
        <v>17.43</v>
      </c>
      <c r="AO462" s="51">
        <v>18.36</v>
      </c>
      <c r="AP462" s="135">
        <v>17.579999999999998</v>
      </c>
      <c r="AQ462" s="51">
        <v>18.25</v>
      </c>
      <c r="AR462" s="51">
        <v>17.989999999999998</v>
      </c>
      <c r="AS462" s="51">
        <v>17.13</v>
      </c>
      <c r="AT462" s="51">
        <v>12.23</v>
      </c>
      <c r="AU462" s="51">
        <v>14.36</v>
      </c>
      <c r="AV462" s="51">
        <v>15.38</v>
      </c>
      <c r="AW462" s="51">
        <v>14.11</v>
      </c>
      <c r="AX462" s="51">
        <v>14.98</v>
      </c>
      <c r="AY462" s="51">
        <v>17.7</v>
      </c>
      <c r="AZ462" s="51">
        <v>16.829999999999998</v>
      </c>
      <c r="BA462" s="51">
        <v>17.32</v>
      </c>
      <c r="BB462" s="51">
        <v>18.579999999999998</v>
      </c>
      <c r="BC462" s="51">
        <v>17.86</v>
      </c>
      <c r="BD462" s="51">
        <v>15.22</v>
      </c>
      <c r="BE462" s="51">
        <v>11.76</v>
      </c>
      <c r="BF462" s="51">
        <v>9.5500000000000007</v>
      </c>
      <c r="BG462" s="51">
        <v>12.8</v>
      </c>
      <c r="BH462" s="51">
        <v>14.59</v>
      </c>
      <c r="BI462" s="51">
        <v>12.89</v>
      </c>
      <c r="BJ462" s="51">
        <v>14.96</v>
      </c>
      <c r="BK462" s="51">
        <v>15.82</v>
      </c>
      <c r="BL462" s="51">
        <v>17.670000000000002</v>
      </c>
      <c r="BM462" s="51"/>
      <c r="BN462" s="9"/>
      <c r="BO462" s="62">
        <v>13.01</v>
      </c>
      <c r="BP462" s="62">
        <v>103.05</v>
      </c>
      <c r="BQ462" s="62">
        <f t="shared" si="21"/>
        <v>58.03</v>
      </c>
      <c r="BR462" s="64" t="str">
        <f t="shared" si="22"/>
        <v>YES</v>
      </c>
      <c r="BS462" s="9" t="e">
        <f t="shared" si="23"/>
        <v>#N/A</v>
      </c>
    </row>
    <row r="463" spans="1:71" x14ac:dyDescent="0.25">
      <c r="A463">
        <v>459</v>
      </c>
      <c r="B463" s="52" t="s">
        <v>897</v>
      </c>
      <c r="C463" s="48" t="s">
        <v>897</v>
      </c>
      <c r="D463" s="80">
        <v>11.65</v>
      </c>
      <c r="E463" s="98" t="s">
        <v>4988</v>
      </c>
      <c r="F463" s="84" t="s">
        <v>6</v>
      </c>
      <c r="G463" s="84">
        <v>106814476</v>
      </c>
      <c r="H463" s="87" t="s">
        <v>2048</v>
      </c>
      <c r="I463" s="196" t="s">
        <v>2048</v>
      </c>
      <c r="J463" s="87" t="s">
        <v>2048</v>
      </c>
      <c r="K463" s="47" t="s">
        <v>5</v>
      </c>
      <c r="L463" s="47" t="s">
        <v>603</v>
      </c>
      <c r="M463" s="38"/>
      <c r="N463" s="38"/>
      <c r="O463" s="50">
        <v>244.2</v>
      </c>
      <c r="P463" s="50">
        <v>646.74</v>
      </c>
      <c r="Q463" s="50">
        <v>294.43</v>
      </c>
      <c r="R463" s="50">
        <v>181.45</v>
      </c>
      <c r="S463" s="50">
        <v>219.38</v>
      </c>
      <c r="T463" s="50">
        <v>12.65</v>
      </c>
      <c r="U463" s="50">
        <v>11.28</v>
      </c>
      <c r="V463" s="51">
        <v>11.48</v>
      </c>
      <c r="W463" s="51">
        <v>10.82</v>
      </c>
      <c r="X463" s="51">
        <v>10.88</v>
      </c>
      <c r="Y463" s="51">
        <v>9.5500000000000007</v>
      </c>
      <c r="Z463" s="51">
        <v>15.2</v>
      </c>
      <c r="AA463" s="51">
        <v>188.76</v>
      </c>
      <c r="AB463" s="51">
        <v>277.93</v>
      </c>
      <c r="AC463" s="51">
        <v>192.73</v>
      </c>
      <c r="AD463" s="51">
        <v>30.99</v>
      </c>
      <c r="AE463" s="51">
        <v>26.09</v>
      </c>
      <c r="AF463" s="51">
        <v>11.65</v>
      </c>
      <c r="AG463" s="51">
        <v>11.74</v>
      </c>
      <c r="AH463" s="51">
        <v>10.16</v>
      </c>
      <c r="AI463" s="51">
        <v>11.44</v>
      </c>
      <c r="AJ463" s="51">
        <v>11.49</v>
      </c>
      <c r="AK463" s="51">
        <v>10.199999999999999</v>
      </c>
      <c r="AL463" s="51">
        <v>10.82</v>
      </c>
      <c r="AM463" s="51">
        <v>194.3</v>
      </c>
      <c r="AN463" s="51">
        <v>192.86</v>
      </c>
      <c r="AO463" s="51">
        <v>69.72</v>
      </c>
      <c r="AP463" s="135">
        <v>14.23</v>
      </c>
      <c r="AQ463" s="51">
        <v>10.28</v>
      </c>
      <c r="AR463" s="51">
        <v>12.04</v>
      </c>
      <c r="AS463" s="51">
        <v>10.93</v>
      </c>
      <c r="AT463" s="51">
        <v>10.62</v>
      </c>
      <c r="AU463" s="51">
        <v>9.5500000000000007</v>
      </c>
      <c r="AV463" s="51">
        <v>10.199999999999999</v>
      </c>
      <c r="AW463" s="51">
        <v>10.119999999999999</v>
      </c>
      <c r="AX463" s="51">
        <v>13.35</v>
      </c>
      <c r="AY463" s="51">
        <v>203.23</v>
      </c>
      <c r="AZ463" s="51">
        <v>559.74</v>
      </c>
      <c r="BA463" s="51">
        <v>229.65</v>
      </c>
      <c r="BB463" s="51">
        <v>43.73</v>
      </c>
      <c r="BC463" s="51">
        <v>21.74</v>
      </c>
      <c r="BD463" s="51">
        <v>11.4</v>
      </c>
      <c r="BE463" s="51">
        <v>11.02</v>
      </c>
      <c r="BF463" s="51">
        <v>9.5500000000000007</v>
      </c>
      <c r="BG463" s="51">
        <v>12.26</v>
      </c>
      <c r="BH463" s="51">
        <v>12.76</v>
      </c>
      <c r="BI463" s="51">
        <v>37.36</v>
      </c>
      <c r="BJ463" s="51">
        <v>120.71</v>
      </c>
      <c r="BK463" s="51">
        <v>176.9</v>
      </c>
      <c r="BL463" s="51">
        <v>132.74</v>
      </c>
      <c r="BM463" s="51"/>
      <c r="BN463" s="9"/>
      <c r="BO463" s="62">
        <v>9.5500000000000007</v>
      </c>
      <c r="BP463" s="62">
        <v>646.74</v>
      </c>
      <c r="BQ463" s="62">
        <f t="shared" si="21"/>
        <v>328.14499999999998</v>
      </c>
      <c r="BR463" s="64" t="str">
        <f t="shared" si="22"/>
        <v>YES</v>
      </c>
      <c r="BS463" s="9" t="e">
        <f t="shared" si="23"/>
        <v>#N/A</v>
      </c>
    </row>
    <row r="464" spans="1:71" x14ac:dyDescent="0.25">
      <c r="A464">
        <v>460</v>
      </c>
      <c r="B464" s="52" t="s">
        <v>896</v>
      </c>
      <c r="C464" s="48" t="s">
        <v>896</v>
      </c>
      <c r="D464" s="80">
        <v>10.55</v>
      </c>
      <c r="E464" s="98" t="s">
        <v>4988</v>
      </c>
      <c r="F464" s="84" t="s">
        <v>6</v>
      </c>
      <c r="G464" s="84">
        <v>106814476</v>
      </c>
      <c r="H464" s="87" t="s">
        <v>2049</v>
      </c>
      <c r="I464" s="196" t="s">
        <v>2049</v>
      </c>
      <c r="J464" s="87" t="s">
        <v>2049</v>
      </c>
      <c r="K464" s="47" t="s">
        <v>5</v>
      </c>
      <c r="L464" s="47" t="s">
        <v>432</v>
      </c>
      <c r="M464" s="38"/>
      <c r="N464" s="38"/>
      <c r="O464" s="50">
        <v>32.21</v>
      </c>
      <c r="P464" s="50">
        <v>162.79</v>
      </c>
      <c r="Q464" s="50">
        <v>49.81</v>
      </c>
      <c r="R464" s="50">
        <v>79.260000000000005</v>
      </c>
      <c r="S464" s="50">
        <v>10.199999999999999</v>
      </c>
      <c r="T464" s="50">
        <v>10.55</v>
      </c>
      <c r="U464" s="50">
        <v>9.5500000000000007</v>
      </c>
      <c r="V464" s="51">
        <v>9.5500000000000007</v>
      </c>
      <c r="W464" s="51">
        <v>9.5500000000000007</v>
      </c>
      <c r="X464" s="51">
        <v>10.220000000000001</v>
      </c>
      <c r="Y464" s="51">
        <v>9.5500000000000007</v>
      </c>
      <c r="Z464" s="51">
        <v>9.5500000000000007</v>
      </c>
      <c r="AA464" s="51">
        <v>50.31</v>
      </c>
      <c r="AB464" s="51">
        <v>88.32</v>
      </c>
      <c r="AC464" s="51">
        <v>41.67</v>
      </c>
      <c r="AD464" s="51">
        <v>14.45</v>
      </c>
      <c r="AE464" s="51">
        <v>10.16</v>
      </c>
      <c r="AF464" s="51">
        <v>10.55</v>
      </c>
      <c r="AG464" s="51">
        <v>9.5500000000000007</v>
      </c>
      <c r="AH464" s="51">
        <v>9.5500000000000007</v>
      </c>
      <c r="AI464" s="51">
        <v>10.18</v>
      </c>
      <c r="AJ464" s="51">
        <v>9.5500000000000007</v>
      </c>
      <c r="AK464" s="51">
        <v>9.5500000000000007</v>
      </c>
      <c r="AL464" s="51">
        <v>9.5500000000000007</v>
      </c>
      <c r="AM464" s="51">
        <v>66.930000000000007</v>
      </c>
      <c r="AN464" s="51">
        <v>58.24</v>
      </c>
      <c r="AO464" s="51">
        <v>33.76</v>
      </c>
      <c r="AP464" s="135">
        <v>20.25</v>
      </c>
      <c r="AQ464" s="51">
        <v>9.5500000000000007</v>
      </c>
      <c r="AR464" s="51">
        <v>10.55</v>
      </c>
      <c r="AS464" s="51">
        <v>9.5500000000000007</v>
      </c>
      <c r="AT464" s="51">
        <v>9.5500000000000007</v>
      </c>
      <c r="AU464" s="51">
        <v>10.15</v>
      </c>
      <c r="AV464" s="51">
        <v>9.5500000000000007</v>
      </c>
      <c r="AW464" s="51">
        <v>9.5500000000000007</v>
      </c>
      <c r="AX464" s="51">
        <v>10.64</v>
      </c>
      <c r="AY464" s="51">
        <v>52.8</v>
      </c>
      <c r="AZ464" s="51">
        <v>146.04</v>
      </c>
      <c r="BA464" s="51">
        <v>82.7</v>
      </c>
      <c r="BB464" s="51">
        <v>25.67</v>
      </c>
      <c r="BC464" s="51">
        <v>10.1</v>
      </c>
      <c r="BD464" s="51">
        <v>10.55</v>
      </c>
      <c r="BE464" s="51">
        <v>9.5500000000000007</v>
      </c>
      <c r="BF464" s="51">
        <v>9.98</v>
      </c>
      <c r="BG464" s="51">
        <v>9.5500000000000007</v>
      </c>
      <c r="BH464" s="51">
        <v>9.5500000000000007</v>
      </c>
      <c r="BI464" s="51">
        <v>12.33</v>
      </c>
      <c r="BJ464" s="51">
        <v>31.78</v>
      </c>
      <c r="BK464" s="51">
        <v>32.74</v>
      </c>
      <c r="BL464" s="51">
        <v>29.86</v>
      </c>
      <c r="BM464" s="51"/>
      <c r="BN464" s="9"/>
      <c r="BO464" s="62">
        <v>9.5500000000000007</v>
      </c>
      <c r="BP464" s="62">
        <v>162.79</v>
      </c>
      <c r="BQ464" s="62">
        <f t="shared" si="21"/>
        <v>86.17</v>
      </c>
      <c r="BR464" s="64" t="str">
        <f t="shared" si="22"/>
        <v>YES</v>
      </c>
      <c r="BS464" s="9" t="e">
        <f t="shared" si="23"/>
        <v>#N/A</v>
      </c>
    </row>
    <row r="465" spans="1:71" x14ac:dyDescent="0.25">
      <c r="A465">
        <v>461</v>
      </c>
      <c r="B465" s="52" t="s">
        <v>895</v>
      </c>
      <c r="C465" s="48" t="s">
        <v>895</v>
      </c>
      <c r="D465" s="80">
        <v>12.75</v>
      </c>
      <c r="E465" s="98" t="s">
        <v>4988</v>
      </c>
      <c r="F465" s="84" t="s">
        <v>6</v>
      </c>
      <c r="G465" s="84">
        <v>106814476</v>
      </c>
      <c r="H465" s="87" t="s">
        <v>2050</v>
      </c>
      <c r="I465" s="196" t="s">
        <v>2050</v>
      </c>
      <c r="J465" s="87" t="s">
        <v>2050</v>
      </c>
      <c r="K465" s="47" t="s">
        <v>5</v>
      </c>
      <c r="L465" s="47" t="s">
        <v>894</v>
      </c>
      <c r="M465" s="38"/>
      <c r="N465" s="38"/>
      <c r="O465" s="50">
        <v>13.94</v>
      </c>
      <c r="P465" s="50">
        <v>19.37</v>
      </c>
      <c r="Q465" s="50">
        <v>22.36</v>
      </c>
      <c r="R465" s="50">
        <v>23.73</v>
      </c>
      <c r="S465" s="50">
        <v>21.93</v>
      </c>
      <c r="T465" s="50">
        <v>12.65</v>
      </c>
      <c r="U465" s="50">
        <v>14.74</v>
      </c>
      <c r="V465" s="51">
        <v>12.77</v>
      </c>
      <c r="W465" s="51">
        <v>14.01</v>
      </c>
      <c r="X465" s="51">
        <v>12.88</v>
      </c>
      <c r="Y465" s="51">
        <v>15.88</v>
      </c>
      <c r="Z465" s="51">
        <v>14.07</v>
      </c>
      <c r="AA465" s="51">
        <v>18.54</v>
      </c>
      <c r="AB465" s="51">
        <v>16.3</v>
      </c>
      <c r="AC465" s="51">
        <v>14.9</v>
      </c>
      <c r="AD465" s="51">
        <v>16.29</v>
      </c>
      <c r="AE465" s="51">
        <v>18.12</v>
      </c>
      <c r="AF465" s="51">
        <v>12.75</v>
      </c>
      <c r="AG465" s="51">
        <v>12.84</v>
      </c>
      <c r="AH465" s="51">
        <v>11.98</v>
      </c>
      <c r="AI465" s="51">
        <v>11.44</v>
      </c>
      <c r="AJ465" s="51">
        <v>10.84</v>
      </c>
      <c r="AK465" s="51">
        <v>9.5500000000000007</v>
      </c>
      <c r="AL465" s="51">
        <v>9.5500000000000007</v>
      </c>
      <c r="AM465" s="51">
        <v>9.5500000000000007</v>
      </c>
      <c r="AN465" s="51">
        <v>9.5500000000000007</v>
      </c>
      <c r="AO465" s="51">
        <v>9.5500000000000007</v>
      </c>
      <c r="AP465" s="135">
        <v>9.5500000000000007</v>
      </c>
      <c r="AQ465" s="51">
        <v>9.5500000000000007</v>
      </c>
      <c r="AR465" s="51">
        <v>10.55</v>
      </c>
      <c r="AS465" s="51">
        <v>9.5500000000000007</v>
      </c>
      <c r="AT465" s="51">
        <v>9.5500000000000007</v>
      </c>
      <c r="AU465" s="51">
        <v>9.5500000000000007</v>
      </c>
      <c r="AV465" s="51">
        <v>9.5500000000000007</v>
      </c>
      <c r="AW465" s="51">
        <v>9.5500000000000007</v>
      </c>
      <c r="AX465" s="51">
        <v>9.5500000000000007</v>
      </c>
      <c r="AY465" s="51">
        <v>9.5500000000000007</v>
      </c>
      <c r="AZ465" s="51">
        <v>9.5500000000000007</v>
      </c>
      <c r="BA465" s="51">
        <v>9.5500000000000007</v>
      </c>
      <c r="BB465" s="51">
        <v>9.5500000000000007</v>
      </c>
      <c r="BC465" s="51">
        <v>9.5500000000000007</v>
      </c>
      <c r="BD465" s="51">
        <v>10.55</v>
      </c>
      <c r="BE465" s="51">
        <v>9.5500000000000007</v>
      </c>
      <c r="BF465" s="51">
        <v>9.5500000000000007</v>
      </c>
      <c r="BG465" s="51">
        <v>9.5500000000000007</v>
      </c>
      <c r="BH465" s="51">
        <v>9.5500000000000007</v>
      </c>
      <c r="BI465" s="51">
        <v>9.5500000000000007</v>
      </c>
      <c r="BJ465" s="51">
        <v>9.5500000000000007</v>
      </c>
      <c r="BK465" s="51">
        <v>9.5500000000000007</v>
      </c>
      <c r="BL465" s="51">
        <v>9.5500000000000007</v>
      </c>
      <c r="BM465" s="51"/>
      <c r="BN465" s="9"/>
      <c r="BO465" s="62">
        <v>9.5500000000000007</v>
      </c>
      <c r="BP465" s="62">
        <v>25.13</v>
      </c>
      <c r="BQ465" s="62">
        <f t="shared" si="21"/>
        <v>17.34</v>
      </c>
      <c r="BR465" s="64" t="str">
        <f t="shared" si="22"/>
        <v>YES</v>
      </c>
      <c r="BS465" s="9" t="e">
        <f t="shared" si="23"/>
        <v>#N/A</v>
      </c>
    </row>
    <row r="466" spans="1:71" x14ac:dyDescent="0.25">
      <c r="A466">
        <v>462</v>
      </c>
      <c r="B466" s="52" t="s">
        <v>893</v>
      </c>
      <c r="C466" s="48" t="s">
        <v>893</v>
      </c>
      <c r="D466" s="80">
        <v>10.55</v>
      </c>
      <c r="E466" s="98" t="s">
        <v>2186</v>
      </c>
      <c r="F466" s="84" t="s">
        <v>6</v>
      </c>
      <c r="G466" s="84">
        <v>106814476</v>
      </c>
      <c r="H466" s="87" t="s">
        <v>2051</v>
      </c>
      <c r="I466" s="196" t="s">
        <v>2051</v>
      </c>
      <c r="J466" s="87" t="s">
        <v>2051</v>
      </c>
      <c r="K466" s="47" t="s">
        <v>5</v>
      </c>
      <c r="L466" s="47" t="s">
        <v>892</v>
      </c>
      <c r="M466" s="38"/>
      <c r="N466" s="38"/>
      <c r="O466" s="50">
        <v>9.5500000000000007</v>
      </c>
      <c r="P466" s="50">
        <v>9.5500000000000007</v>
      </c>
      <c r="Q466" s="50">
        <v>9.5500000000000007</v>
      </c>
      <c r="R466" s="50">
        <v>9.5500000000000007</v>
      </c>
      <c r="S466" s="50">
        <v>9.5500000000000007</v>
      </c>
      <c r="T466" s="50">
        <v>10.55</v>
      </c>
      <c r="U466" s="50">
        <v>9.5500000000000007</v>
      </c>
      <c r="V466" s="51">
        <v>9.5500000000000007</v>
      </c>
      <c r="W466" s="51">
        <v>9.5500000000000007</v>
      </c>
      <c r="X466" s="51">
        <v>9.5500000000000007</v>
      </c>
      <c r="Y466" s="51">
        <v>9.5500000000000007</v>
      </c>
      <c r="Z466" s="51">
        <v>9.5500000000000007</v>
      </c>
      <c r="AA466" s="51">
        <v>9.5500000000000007</v>
      </c>
      <c r="AB466" s="51">
        <v>9.5500000000000007</v>
      </c>
      <c r="AC466" s="51">
        <v>9.5500000000000007</v>
      </c>
      <c r="AD466" s="51">
        <v>9.5500000000000007</v>
      </c>
      <c r="AE466" s="51">
        <v>9.5500000000000007</v>
      </c>
      <c r="AF466" s="51">
        <v>10.55</v>
      </c>
      <c r="AG466" s="51">
        <v>9.5500000000000007</v>
      </c>
      <c r="AH466" s="51">
        <v>9.5500000000000007</v>
      </c>
      <c r="AI466" s="51">
        <v>9.5500000000000007</v>
      </c>
      <c r="AJ466" s="51">
        <v>9.5500000000000007</v>
      </c>
      <c r="AK466" s="51">
        <v>9.5500000000000007</v>
      </c>
      <c r="AL466" s="51">
        <v>9.5500000000000007</v>
      </c>
      <c r="AM466" s="51">
        <v>9.5500000000000007</v>
      </c>
      <c r="AN466" s="51">
        <v>59.67</v>
      </c>
      <c r="AO466" s="51">
        <v>9.5500000000000007</v>
      </c>
      <c r="AP466" s="135">
        <v>67.08</v>
      </c>
      <c r="AQ466" s="51">
        <v>20.43</v>
      </c>
      <c r="AR466" s="51">
        <v>23.94</v>
      </c>
      <c r="AS466" s="51">
        <v>24.01</v>
      </c>
      <c r="AT466" s="51">
        <v>20.27</v>
      </c>
      <c r="AU466" s="51">
        <v>19.77</v>
      </c>
      <c r="AV466" s="51">
        <v>22.51</v>
      </c>
      <c r="AW466" s="51">
        <v>19.809999999999999</v>
      </c>
      <c r="AX466" s="51">
        <v>21.5</v>
      </c>
      <c r="AY466" s="51">
        <v>46.53</v>
      </c>
      <c r="AZ466" s="51">
        <v>104.18</v>
      </c>
      <c r="BA466" s="51">
        <v>72.34</v>
      </c>
      <c r="BB466" s="51">
        <v>54.04</v>
      </c>
      <c r="BC466" s="51">
        <v>32.81</v>
      </c>
      <c r="BD466" s="51">
        <v>23.7</v>
      </c>
      <c r="BE466" s="51">
        <v>17.29</v>
      </c>
      <c r="BF466" s="51">
        <v>17.27</v>
      </c>
      <c r="BG466" s="51">
        <v>19.84</v>
      </c>
      <c r="BH466" s="51">
        <v>18.71</v>
      </c>
      <c r="BI466" s="51">
        <v>23.46</v>
      </c>
      <c r="BJ466" s="51">
        <v>25.77</v>
      </c>
      <c r="BK466" s="51">
        <v>129.26</v>
      </c>
      <c r="BL466" s="51">
        <v>75.88</v>
      </c>
      <c r="BM466" s="51"/>
      <c r="BN466" s="9"/>
      <c r="BO466" s="62">
        <v>9.5500000000000007</v>
      </c>
      <c r="BP466" s="62">
        <v>19.100000000000001</v>
      </c>
      <c r="BQ466" s="62">
        <f t="shared" si="21"/>
        <v>14.325000000000001</v>
      </c>
      <c r="BR466" s="64" t="str">
        <f t="shared" si="22"/>
        <v>NO</v>
      </c>
      <c r="BS466" s="9" t="e">
        <f t="shared" si="23"/>
        <v>#N/A</v>
      </c>
    </row>
    <row r="467" spans="1:71" x14ac:dyDescent="0.25">
      <c r="A467">
        <v>463</v>
      </c>
      <c r="B467" s="52" t="s">
        <v>891</v>
      </c>
      <c r="C467" s="48" t="s">
        <v>891</v>
      </c>
      <c r="D467" s="80">
        <v>15.51</v>
      </c>
      <c r="E467" s="98" t="s">
        <v>4988</v>
      </c>
      <c r="F467" s="84" t="s">
        <v>6</v>
      </c>
      <c r="G467" s="84">
        <v>106814476</v>
      </c>
      <c r="H467" s="87" t="s">
        <v>2052</v>
      </c>
      <c r="I467" s="196" t="s">
        <v>2052</v>
      </c>
      <c r="J467" s="87" t="s">
        <v>2052</v>
      </c>
      <c r="K467" s="47" t="s">
        <v>5</v>
      </c>
      <c r="L467" s="47" t="s">
        <v>426</v>
      </c>
      <c r="M467" s="38"/>
      <c r="N467" s="38"/>
      <c r="O467" s="50">
        <v>35.130000000000003</v>
      </c>
      <c r="P467" s="50">
        <v>187.02</v>
      </c>
      <c r="Q467" s="50">
        <v>97.39</v>
      </c>
      <c r="R467" s="50">
        <v>124.74</v>
      </c>
      <c r="S467" s="50">
        <v>16.07</v>
      </c>
      <c r="T467" s="50">
        <v>15.79</v>
      </c>
      <c r="U467" s="50">
        <v>14.16</v>
      </c>
      <c r="V467" s="51">
        <v>15.99</v>
      </c>
      <c r="W467" s="51">
        <v>15.28</v>
      </c>
      <c r="X467" s="51">
        <v>15.55</v>
      </c>
      <c r="Y467" s="51">
        <v>14.62</v>
      </c>
      <c r="Z467" s="51">
        <v>14.64</v>
      </c>
      <c r="AA467" s="51">
        <v>36.520000000000003</v>
      </c>
      <c r="AB467" s="51">
        <v>15.18</v>
      </c>
      <c r="AC467" s="51">
        <v>13.71</v>
      </c>
      <c r="AD467" s="51">
        <v>14.45</v>
      </c>
      <c r="AE467" s="51">
        <v>15.06</v>
      </c>
      <c r="AF467" s="51">
        <v>15.51</v>
      </c>
      <c r="AG467" s="51">
        <v>14.48</v>
      </c>
      <c r="AH467" s="51">
        <v>15.03</v>
      </c>
      <c r="AI467" s="51">
        <v>14.59</v>
      </c>
      <c r="AJ467" s="51">
        <v>16.02</v>
      </c>
      <c r="AK467" s="51">
        <v>14.71</v>
      </c>
      <c r="AL467" s="51">
        <v>14.62</v>
      </c>
      <c r="AM467" s="51">
        <v>51.17</v>
      </c>
      <c r="AN467" s="51">
        <v>51.8</v>
      </c>
      <c r="AO467" s="51">
        <v>23.49</v>
      </c>
      <c r="AP467" s="135">
        <v>19.579999999999998</v>
      </c>
      <c r="AQ467" s="51">
        <v>15.35</v>
      </c>
      <c r="AR467" s="51">
        <v>17.25</v>
      </c>
      <c r="AS467" s="51">
        <v>15.75</v>
      </c>
      <c r="AT467" s="51">
        <v>14.38</v>
      </c>
      <c r="AU467" s="51">
        <v>14.96</v>
      </c>
      <c r="AV467" s="51">
        <v>15.38</v>
      </c>
      <c r="AW467" s="51">
        <v>14.11</v>
      </c>
      <c r="AX467" s="51">
        <v>16.07</v>
      </c>
      <c r="AY467" s="51">
        <v>48.41</v>
      </c>
      <c r="AZ467" s="51">
        <v>137.54</v>
      </c>
      <c r="BA467" s="51">
        <v>77.52</v>
      </c>
      <c r="BB467" s="51">
        <v>17.93</v>
      </c>
      <c r="BC467" s="51">
        <v>15.09</v>
      </c>
      <c r="BD467" s="51">
        <v>14.37</v>
      </c>
      <c r="BE467" s="51">
        <v>13.24</v>
      </c>
      <c r="BF467" s="51">
        <v>13.41</v>
      </c>
      <c r="BG467" s="51">
        <v>14.42</v>
      </c>
      <c r="BH467" s="51">
        <v>13.67</v>
      </c>
      <c r="BI467" s="51">
        <v>14</v>
      </c>
      <c r="BJ467" s="51">
        <v>14.96</v>
      </c>
      <c r="BK467" s="51">
        <v>14.56</v>
      </c>
      <c r="BL467" s="51">
        <v>14.06</v>
      </c>
      <c r="BM467" s="51"/>
      <c r="BN467" s="9"/>
      <c r="BO467" s="62">
        <v>13.71</v>
      </c>
      <c r="BP467" s="62">
        <v>187.02</v>
      </c>
      <c r="BQ467" s="62">
        <f t="shared" si="21"/>
        <v>100.36500000000001</v>
      </c>
      <c r="BR467" s="64" t="str">
        <f t="shared" si="22"/>
        <v>YES</v>
      </c>
      <c r="BS467" s="9" t="e">
        <f t="shared" si="23"/>
        <v>#N/A</v>
      </c>
    </row>
    <row r="468" spans="1:71" x14ac:dyDescent="0.25">
      <c r="A468">
        <v>464</v>
      </c>
      <c r="B468" s="52" t="s">
        <v>890</v>
      </c>
      <c r="C468" s="48" t="s">
        <v>890</v>
      </c>
      <c r="D468" s="80">
        <v>16.059999999999999</v>
      </c>
      <c r="E468" s="98" t="s">
        <v>2186</v>
      </c>
      <c r="F468" s="84" t="s">
        <v>6</v>
      </c>
      <c r="G468" s="84">
        <v>106814476</v>
      </c>
      <c r="H468" s="87" t="s">
        <v>2053</v>
      </c>
      <c r="I468" s="196" t="s">
        <v>2053</v>
      </c>
      <c r="J468" s="87">
        <v>3090093</v>
      </c>
      <c r="K468" s="47" t="s">
        <v>5</v>
      </c>
      <c r="L468" s="47" t="s">
        <v>422</v>
      </c>
      <c r="M468" s="38"/>
      <c r="N468" s="38"/>
      <c r="O468" s="50">
        <v>1100.19</v>
      </c>
      <c r="P468" s="50">
        <v>1075.02</v>
      </c>
      <c r="Q468" s="50">
        <v>695.21</v>
      </c>
      <c r="R468" s="50">
        <v>841.89</v>
      </c>
      <c r="S468" s="50">
        <v>553.69000000000005</v>
      </c>
      <c r="T468" s="50">
        <v>333.61</v>
      </c>
      <c r="U468" s="50">
        <v>57.95</v>
      </c>
      <c r="V468" s="51">
        <v>9.5500000000000007</v>
      </c>
      <c r="W468" s="51">
        <v>9.5500000000000007</v>
      </c>
      <c r="X468" s="51">
        <v>9.5500000000000007</v>
      </c>
      <c r="Y468" s="51">
        <v>9.5500000000000007</v>
      </c>
      <c r="Z468" s="51">
        <v>9.5500000000000007</v>
      </c>
      <c r="AA468" s="51">
        <v>343.39</v>
      </c>
      <c r="AB468" s="51">
        <v>754.49</v>
      </c>
      <c r="AC468" s="51">
        <v>631.04999999999995</v>
      </c>
      <c r="AD468" s="51">
        <v>70.819999999999993</v>
      </c>
      <c r="AE468" s="51">
        <v>16.899999999999999</v>
      </c>
      <c r="AF468" s="51">
        <v>16.059999999999999</v>
      </c>
      <c r="AG468" s="51">
        <v>9.5500000000000007</v>
      </c>
      <c r="AH468" s="51">
        <v>9.5500000000000007</v>
      </c>
      <c r="AI468" s="51">
        <v>9.5500000000000007</v>
      </c>
      <c r="AJ468" s="51">
        <v>9.5500000000000007</v>
      </c>
      <c r="AK468" s="51">
        <v>9.5500000000000007</v>
      </c>
      <c r="AL468" s="51">
        <v>9.5500000000000007</v>
      </c>
      <c r="AM468" s="51">
        <v>9.5500000000000007</v>
      </c>
      <c r="AN468" s="51">
        <v>9.5500000000000007</v>
      </c>
      <c r="AO468" s="51">
        <v>9.5500000000000007</v>
      </c>
      <c r="AP468" s="135">
        <v>9.5500000000000007</v>
      </c>
      <c r="AQ468" s="51">
        <v>9.5500000000000007</v>
      </c>
      <c r="AR468" s="51">
        <v>10.55</v>
      </c>
      <c r="AS468" s="51">
        <v>9.5500000000000007</v>
      </c>
      <c r="AT468" s="51">
        <v>9.5500000000000007</v>
      </c>
      <c r="AU468" s="51">
        <v>74.489999999999995</v>
      </c>
      <c r="AV468" s="51">
        <v>221.52</v>
      </c>
      <c r="AW468" s="51">
        <v>163.49</v>
      </c>
      <c r="AX468" s="51">
        <v>352.19</v>
      </c>
      <c r="AY468" s="51">
        <v>1220.51</v>
      </c>
      <c r="AZ468" s="51">
        <v>340.75</v>
      </c>
      <c r="BA468" s="51">
        <v>146.13999999999999</v>
      </c>
      <c r="BB468" s="51">
        <v>217.19</v>
      </c>
      <c r="BC468" s="51">
        <v>716.85</v>
      </c>
      <c r="BD468" s="51">
        <v>214.64</v>
      </c>
      <c r="BE468" s="51">
        <v>149.66999999999999</v>
      </c>
      <c r="BF468" s="51">
        <v>64.459999999999994</v>
      </c>
      <c r="BG468" s="51">
        <v>77.790000000000006</v>
      </c>
      <c r="BH468" s="51">
        <v>80.58</v>
      </c>
      <c r="BI468" s="51">
        <v>103.55</v>
      </c>
      <c r="BJ468" s="51">
        <v>257.12</v>
      </c>
      <c r="BK468" s="51">
        <v>334.22</v>
      </c>
      <c r="BL468" s="51">
        <v>292.93</v>
      </c>
      <c r="BM468" s="51"/>
      <c r="BN468" s="9"/>
      <c r="BO468" s="62">
        <v>9.5500000000000007</v>
      </c>
      <c r="BP468" s="62">
        <v>1100.19</v>
      </c>
      <c r="BQ468" s="62">
        <f t="shared" si="21"/>
        <v>554.87</v>
      </c>
      <c r="BR468" s="64" t="str">
        <f t="shared" si="22"/>
        <v>YES</v>
      </c>
      <c r="BS468" s="9" t="e">
        <f t="shared" si="23"/>
        <v>#N/A</v>
      </c>
    </row>
    <row r="469" spans="1:71" x14ac:dyDescent="0.25">
      <c r="A469">
        <v>465</v>
      </c>
      <c r="B469" s="52" t="s">
        <v>889</v>
      </c>
      <c r="C469" s="48" t="s">
        <v>889</v>
      </c>
      <c r="D469" s="80">
        <v>10.55</v>
      </c>
      <c r="E469" s="98" t="s">
        <v>4988</v>
      </c>
      <c r="F469" s="84" t="s">
        <v>6</v>
      </c>
      <c r="G469" s="84">
        <v>106814476</v>
      </c>
      <c r="H469" s="87" t="s">
        <v>2054</v>
      </c>
      <c r="I469" s="196" t="s">
        <v>2054</v>
      </c>
      <c r="J469" s="87" t="s">
        <v>2054</v>
      </c>
      <c r="K469" s="47" t="s">
        <v>5</v>
      </c>
      <c r="L469" s="47" t="s">
        <v>888</v>
      </c>
      <c r="M469" s="38"/>
      <c r="N469" s="38"/>
      <c r="O469" s="50">
        <v>9.5500000000000007</v>
      </c>
      <c r="P469" s="50">
        <v>9.5500000000000007</v>
      </c>
      <c r="Q469" s="50">
        <v>9.5500000000000007</v>
      </c>
      <c r="R469" s="50">
        <v>9.5500000000000007</v>
      </c>
      <c r="S469" s="50">
        <v>9.5500000000000007</v>
      </c>
      <c r="T469" s="50">
        <v>10.55</v>
      </c>
      <c r="U469" s="50">
        <v>9.5500000000000007</v>
      </c>
      <c r="V469" s="51">
        <v>9.5500000000000007</v>
      </c>
      <c r="W469" s="51">
        <v>9.5500000000000007</v>
      </c>
      <c r="X469" s="51">
        <v>9.5500000000000007</v>
      </c>
      <c r="Y469" s="51">
        <v>9.5500000000000007</v>
      </c>
      <c r="Z469" s="51">
        <v>9.5500000000000007</v>
      </c>
      <c r="AA469" s="51">
        <v>9.5500000000000007</v>
      </c>
      <c r="AB469" s="51">
        <v>9.5500000000000007</v>
      </c>
      <c r="AC469" s="51">
        <v>9.5500000000000007</v>
      </c>
      <c r="AD469" s="51">
        <v>9.5500000000000007</v>
      </c>
      <c r="AE469" s="51">
        <v>9.5500000000000007</v>
      </c>
      <c r="AF469" s="51">
        <v>10.55</v>
      </c>
      <c r="AG469" s="51">
        <v>9.5500000000000007</v>
      </c>
      <c r="AH469" s="51">
        <v>9.5500000000000007</v>
      </c>
      <c r="AI469" s="51">
        <v>9.5500000000000007</v>
      </c>
      <c r="AJ469" s="51">
        <v>9.5500000000000007</v>
      </c>
      <c r="AK469" s="51">
        <v>9.5500000000000007</v>
      </c>
      <c r="AL469" s="51">
        <v>9.5500000000000007</v>
      </c>
      <c r="AM469" s="51">
        <v>9.5500000000000007</v>
      </c>
      <c r="AN469" s="51">
        <v>9.5500000000000007</v>
      </c>
      <c r="AO469" s="51">
        <v>9.5500000000000007</v>
      </c>
      <c r="AP469" s="135">
        <v>9.5500000000000007</v>
      </c>
      <c r="AQ469" s="51">
        <v>9.5500000000000007</v>
      </c>
      <c r="AR469" s="51">
        <v>10.55</v>
      </c>
      <c r="AS469" s="51">
        <v>9.5500000000000007</v>
      </c>
      <c r="AT469" s="51">
        <v>9.5500000000000007</v>
      </c>
      <c r="AU469" s="51">
        <v>9.5500000000000007</v>
      </c>
      <c r="AV469" s="51">
        <v>9.5500000000000007</v>
      </c>
      <c r="AW469" s="51">
        <v>9.5500000000000007</v>
      </c>
      <c r="AX469" s="51">
        <v>9.5500000000000007</v>
      </c>
      <c r="AY469" s="51">
        <v>9.5500000000000007</v>
      </c>
      <c r="AZ469" s="51">
        <v>9.5500000000000007</v>
      </c>
      <c r="BA469" s="51">
        <v>9.5500000000000007</v>
      </c>
      <c r="BB469" s="51">
        <v>9.5500000000000007</v>
      </c>
      <c r="BC469" s="51">
        <v>9.5500000000000007</v>
      </c>
      <c r="BD469" s="51">
        <v>10.55</v>
      </c>
      <c r="BE469" s="51">
        <v>9.5500000000000007</v>
      </c>
      <c r="BF469" s="51">
        <v>9.5500000000000007</v>
      </c>
      <c r="BG469" s="51">
        <v>9.5500000000000007</v>
      </c>
      <c r="BH469" s="51">
        <v>9.5500000000000007</v>
      </c>
      <c r="BI469" s="51">
        <v>9.5500000000000007</v>
      </c>
      <c r="BJ469" s="51">
        <v>9.5500000000000007</v>
      </c>
      <c r="BK469" s="51">
        <v>9.5500000000000007</v>
      </c>
      <c r="BL469" s="51">
        <v>9.5500000000000007</v>
      </c>
      <c r="BM469" s="51"/>
      <c r="BN469" s="9"/>
      <c r="BO469" s="62">
        <v>9.5500000000000007</v>
      </c>
      <c r="BP469" s="62">
        <v>10.55</v>
      </c>
      <c r="BQ469" s="62">
        <f t="shared" si="21"/>
        <v>10.050000000000001</v>
      </c>
      <c r="BR469" s="64" t="str">
        <f t="shared" si="22"/>
        <v>YES</v>
      </c>
      <c r="BS469" s="9" t="e">
        <f t="shared" si="23"/>
        <v>#N/A</v>
      </c>
    </row>
    <row r="470" spans="1:71" x14ac:dyDescent="0.25">
      <c r="A470">
        <v>466</v>
      </c>
      <c r="B470" s="52" t="s">
        <v>887</v>
      </c>
      <c r="C470" s="48" t="s">
        <v>887</v>
      </c>
      <c r="D470" s="80">
        <v>38.82</v>
      </c>
      <c r="E470" s="98" t="s">
        <v>4988</v>
      </c>
      <c r="F470" s="84" t="s">
        <v>6</v>
      </c>
      <c r="G470" s="84">
        <v>106814476</v>
      </c>
      <c r="H470" s="87" t="s">
        <v>2055</v>
      </c>
      <c r="I470" s="196" t="s">
        <v>2055</v>
      </c>
      <c r="J470" s="87" t="s">
        <v>2055</v>
      </c>
      <c r="K470" s="47" t="s">
        <v>5</v>
      </c>
      <c r="L470" s="47" t="s">
        <v>886</v>
      </c>
      <c r="M470" s="38"/>
      <c r="N470" s="38"/>
      <c r="O470" s="50">
        <v>32.99</v>
      </c>
      <c r="P470" s="50">
        <v>83.93</v>
      </c>
      <c r="Q470" s="50">
        <v>52.04</v>
      </c>
      <c r="R470" s="50">
        <v>61.04</v>
      </c>
      <c r="S470" s="50">
        <v>26.27</v>
      </c>
      <c r="T470" s="50">
        <v>25.34</v>
      </c>
      <c r="U470" s="50">
        <v>23.71</v>
      </c>
      <c r="V470" s="51">
        <v>23.61</v>
      </c>
      <c r="W470" s="51">
        <v>22.92</v>
      </c>
      <c r="X470" s="51">
        <v>52.42</v>
      </c>
      <c r="Y470" s="51">
        <v>74.19</v>
      </c>
      <c r="Z470" s="51">
        <v>79.58</v>
      </c>
      <c r="AA470" s="51">
        <v>91.62</v>
      </c>
      <c r="AB470" s="51">
        <v>69.17</v>
      </c>
      <c r="AC470" s="51">
        <v>32.18</v>
      </c>
      <c r="AD470" s="51">
        <v>38.090000000000003</v>
      </c>
      <c r="AE470" s="51">
        <v>42.37</v>
      </c>
      <c r="AF470" s="51">
        <v>38.82</v>
      </c>
      <c r="AG470" s="51">
        <v>33.35</v>
      </c>
      <c r="AH470" s="51">
        <v>29.45</v>
      </c>
      <c r="AI470" s="51">
        <v>27.29</v>
      </c>
      <c r="AJ470" s="51">
        <v>33.340000000000003</v>
      </c>
      <c r="AK470" s="51">
        <v>32.65</v>
      </c>
      <c r="AL470" s="51">
        <v>33.04</v>
      </c>
      <c r="AM470" s="51">
        <v>39.909999999999997</v>
      </c>
      <c r="AN470" s="51">
        <v>42.73</v>
      </c>
      <c r="AO470" s="51">
        <v>46.25</v>
      </c>
      <c r="AP470" s="135">
        <v>43.85</v>
      </c>
      <c r="AQ470" s="51">
        <v>42.3</v>
      </c>
      <c r="AR470" s="51">
        <v>31.26</v>
      </c>
      <c r="AS470" s="51">
        <v>26.68</v>
      </c>
      <c r="AT470" s="51">
        <v>29.82</v>
      </c>
      <c r="AU470" s="51">
        <v>29.32</v>
      </c>
      <c r="AV470" s="51">
        <v>26.88</v>
      </c>
      <c r="AW470" s="51">
        <v>23.09</v>
      </c>
      <c r="AX470" s="51">
        <v>23.44</v>
      </c>
      <c r="AY470" s="51">
        <v>36.65</v>
      </c>
      <c r="AZ470" s="51">
        <v>29.41</v>
      </c>
      <c r="BA470" s="51">
        <v>30.1</v>
      </c>
      <c r="BB470" s="51">
        <v>28.13</v>
      </c>
      <c r="BC470" s="51">
        <v>29.62</v>
      </c>
      <c r="BD470" s="51">
        <v>32.83</v>
      </c>
      <c r="BE470" s="51">
        <v>25.37</v>
      </c>
      <c r="BF470" s="51">
        <v>22.53</v>
      </c>
      <c r="BG470" s="51">
        <v>22.89</v>
      </c>
      <c r="BH470" s="51">
        <v>22.31</v>
      </c>
      <c r="BI470" s="51">
        <v>24.11</v>
      </c>
      <c r="BJ470" s="51">
        <v>26.91</v>
      </c>
      <c r="BK470" s="51">
        <v>25.37</v>
      </c>
      <c r="BL470" s="51">
        <v>24.97</v>
      </c>
      <c r="BM470" s="51"/>
      <c r="BN470" s="9"/>
      <c r="BO470" s="62">
        <v>22.405909090909091</v>
      </c>
      <c r="BP470" s="62">
        <v>91.62</v>
      </c>
      <c r="BQ470" s="62">
        <f t="shared" si="21"/>
        <v>57.012954545454548</v>
      </c>
      <c r="BR470" s="64" t="str">
        <f t="shared" si="22"/>
        <v>YES</v>
      </c>
      <c r="BS470" s="9" t="e">
        <f t="shared" si="23"/>
        <v>#N/A</v>
      </c>
    </row>
    <row r="471" spans="1:71" x14ac:dyDescent="0.25">
      <c r="A471">
        <v>467</v>
      </c>
      <c r="B471" s="52" t="s">
        <v>885</v>
      </c>
      <c r="C471" s="48" t="s">
        <v>885</v>
      </c>
      <c r="D471" s="80">
        <v>354.1</v>
      </c>
      <c r="E471" s="98" t="s">
        <v>4988</v>
      </c>
      <c r="F471" s="84" t="s">
        <v>6</v>
      </c>
      <c r="G471" s="84">
        <v>106814476</v>
      </c>
      <c r="H471" s="87" t="s">
        <v>2056</v>
      </c>
      <c r="I471" s="196" t="s">
        <v>2056</v>
      </c>
      <c r="J471" s="87" t="s">
        <v>2056</v>
      </c>
      <c r="K471" s="47" t="s">
        <v>5</v>
      </c>
      <c r="L471" s="47" t="s">
        <v>884</v>
      </c>
      <c r="M471" s="38"/>
      <c r="N471" s="38"/>
      <c r="O471" s="50">
        <v>131.38999999999999</v>
      </c>
      <c r="P471" s="50">
        <v>788.86</v>
      </c>
      <c r="Q471" s="50">
        <v>586.16999999999996</v>
      </c>
      <c r="R471" s="50">
        <v>571.85</v>
      </c>
      <c r="S471" s="50">
        <v>445.55</v>
      </c>
      <c r="T471" s="50">
        <v>275.45</v>
      </c>
      <c r="U471" s="50">
        <v>295.52999999999997</v>
      </c>
      <c r="V471" s="51">
        <v>340.81</v>
      </c>
      <c r="W471" s="51">
        <v>222.16</v>
      </c>
      <c r="X471" s="51">
        <v>211.45</v>
      </c>
      <c r="Y471" s="51">
        <v>256.92</v>
      </c>
      <c r="Z471" s="51">
        <v>389.75</v>
      </c>
      <c r="AA471" s="51">
        <v>449.97</v>
      </c>
      <c r="AB471" s="51">
        <v>40</v>
      </c>
      <c r="AC471" s="51">
        <v>40</v>
      </c>
      <c r="AD471" s="51">
        <v>258.89999999999998</v>
      </c>
      <c r="AE471" s="51">
        <v>487.28</v>
      </c>
      <c r="AF471" s="51">
        <v>354.1</v>
      </c>
      <c r="AG471" s="51">
        <v>24.35</v>
      </c>
      <c r="AH471" s="51">
        <v>241.47</v>
      </c>
      <c r="AI471" s="51">
        <v>233.14</v>
      </c>
      <c r="AJ471" s="51">
        <v>10.84</v>
      </c>
      <c r="AK471" s="51">
        <v>9.5500000000000007</v>
      </c>
      <c r="AL471" s="51">
        <v>9.5500000000000007</v>
      </c>
      <c r="AM471" s="51">
        <v>9.5500000000000007</v>
      </c>
      <c r="AN471" s="51">
        <v>9.5500000000000007</v>
      </c>
      <c r="AO471" s="51">
        <v>9.5500000000000007</v>
      </c>
      <c r="AP471" s="135">
        <v>10.220000000000001</v>
      </c>
      <c r="AQ471" s="51">
        <v>9.5500000000000007</v>
      </c>
      <c r="AR471" s="51">
        <v>11.29</v>
      </c>
      <c r="AS471" s="51">
        <v>9.5500000000000007</v>
      </c>
      <c r="AT471" s="51">
        <v>9.5500000000000007</v>
      </c>
      <c r="AU471" s="51">
        <v>9.5500000000000007</v>
      </c>
      <c r="AV471" s="51">
        <v>9.5500000000000007</v>
      </c>
      <c r="AW471" s="51">
        <v>9.5500000000000007</v>
      </c>
      <c r="AX471" s="51">
        <v>9.5500000000000007</v>
      </c>
      <c r="AY471" s="51">
        <v>9.5500000000000007</v>
      </c>
      <c r="AZ471" s="51">
        <v>9.5500000000000007</v>
      </c>
      <c r="BA471" s="51">
        <v>9.5500000000000007</v>
      </c>
      <c r="BB471" s="51">
        <v>9.5500000000000007</v>
      </c>
      <c r="BC471" s="51">
        <v>9.5500000000000007</v>
      </c>
      <c r="BD471" s="51">
        <v>10.97</v>
      </c>
      <c r="BE471" s="51">
        <v>9.5500000000000007</v>
      </c>
      <c r="BF471" s="51">
        <v>9.5500000000000007</v>
      </c>
      <c r="BG471" s="51">
        <v>9.5500000000000007</v>
      </c>
      <c r="BH471" s="51">
        <v>9.5500000000000007</v>
      </c>
      <c r="BI471" s="51">
        <v>9.5500000000000007</v>
      </c>
      <c r="BJ471" s="51">
        <v>9.5500000000000007</v>
      </c>
      <c r="BK471" s="51">
        <v>9.5500000000000007</v>
      </c>
      <c r="BL471" s="51">
        <v>9.5500000000000007</v>
      </c>
      <c r="BM471" s="51"/>
      <c r="BN471" s="9"/>
      <c r="BO471" s="62">
        <v>9.5500000000000007</v>
      </c>
      <c r="BP471" s="62">
        <v>1480.95</v>
      </c>
      <c r="BQ471" s="62">
        <f t="shared" si="21"/>
        <v>745.25</v>
      </c>
      <c r="BR471" s="64" t="str">
        <f t="shared" si="22"/>
        <v>YES</v>
      </c>
      <c r="BS471" s="9" t="e">
        <f t="shared" si="23"/>
        <v>#N/A</v>
      </c>
    </row>
    <row r="472" spans="1:71" x14ac:dyDescent="0.25">
      <c r="A472">
        <v>468</v>
      </c>
      <c r="B472" s="52" t="s">
        <v>883</v>
      </c>
      <c r="C472" s="48" t="s">
        <v>883</v>
      </c>
      <c r="D472" s="80">
        <v>12.75</v>
      </c>
      <c r="E472" s="98" t="s">
        <v>2186</v>
      </c>
      <c r="F472" s="84" t="s">
        <v>6</v>
      </c>
      <c r="G472" s="84">
        <v>106814476</v>
      </c>
      <c r="H472" s="87" t="s">
        <v>2057</v>
      </c>
      <c r="I472" s="196" t="s">
        <v>2057</v>
      </c>
      <c r="J472" s="87" t="s">
        <v>2057</v>
      </c>
      <c r="K472" s="47" t="s">
        <v>5</v>
      </c>
      <c r="L472" s="47" t="s">
        <v>882</v>
      </c>
      <c r="M472" s="38"/>
      <c r="N472" s="38"/>
      <c r="O472" s="50">
        <v>40</v>
      </c>
      <c r="P472" s="50">
        <v>40</v>
      </c>
      <c r="Q472" s="50">
        <v>40</v>
      </c>
      <c r="R472" s="50">
        <v>41.15</v>
      </c>
      <c r="S472" s="50">
        <v>41.9</v>
      </c>
      <c r="T472" s="50">
        <v>42.02</v>
      </c>
      <c r="U472" s="50">
        <v>41.68</v>
      </c>
      <c r="V472" s="51">
        <v>42.5</v>
      </c>
      <c r="W472" s="51">
        <v>41.86</v>
      </c>
      <c r="X472" s="51">
        <v>41.95</v>
      </c>
      <c r="Y472" s="51">
        <v>41.85</v>
      </c>
      <c r="Z472" s="51">
        <v>42.19</v>
      </c>
      <c r="AA472" s="51">
        <v>42.92</v>
      </c>
      <c r="AB472" s="51">
        <v>43.28</v>
      </c>
      <c r="AC472" s="51">
        <v>42.89</v>
      </c>
      <c r="AD472" s="51">
        <v>12</v>
      </c>
      <c r="AE472" s="51">
        <v>12.61</v>
      </c>
      <c r="AF472" s="51">
        <v>12.75</v>
      </c>
      <c r="AG472" s="51">
        <v>11.19</v>
      </c>
      <c r="AH472" s="51">
        <v>11.98</v>
      </c>
      <c r="AI472" s="51">
        <v>11.44</v>
      </c>
      <c r="AJ472" s="51">
        <v>12.14</v>
      </c>
      <c r="AK472" s="51">
        <v>12.13</v>
      </c>
      <c r="AL472" s="51">
        <v>11.45</v>
      </c>
      <c r="AM472" s="51">
        <v>13.33</v>
      </c>
      <c r="AN472" s="51">
        <v>13.13</v>
      </c>
      <c r="AO472" s="51">
        <v>13.22</v>
      </c>
      <c r="AP472" s="135">
        <v>12.89</v>
      </c>
      <c r="AQ472" s="51">
        <v>12.45</v>
      </c>
      <c r="AR472" s="51">
        <v>13.53</v>
      </c>
      <c r="AS472" s="51">
        <v>12.31</v>
      </c>
      <c r="AT472" s="51">
        <v>11.16</v>
      </c>
      <c r="AU472" s="51">
        <v>11.35</v>
      </c>
      <c r="AV472" s="51">
        <v>12.14</v>
      </c>
      <c r="AW472" s="51">
        <v>11.83</v>
      </c>
      <c r="AX472" s="51">
        <v>11.72</v>
      </c>
      <c r="AY472" s="51">
        <v>12.06</v>
      </c>
      <c r="AZ472" s="51">
        <v>13.19</v>
      </c>
      <c r="BA472" s="51">
        <v>12.79</v>
      </c>
      <c r="BB472" s="51">
        <v>12.13</v>
      </c>
      <c r="BC472" s="51">
        <v>11.77</v>
      </c>
      <c r="BD472" s="51">
        <v>12.25</v>
      </c>
      <c r="BE472" s="51">
        <v>13.24</v>
      </c>
      <c r="BF472" s="51">
        <v>9.5500000000000007</v>
      </c>
      <c r="BG472" s="51">
        <v>9.5500000000000007</v>
      </c>
      <c r="BH472" s="51">
        <v>9.5500000000000007</v>
      </c>
      <c r="BI472" s="51">
        <v>9.5500000000000007</v>
      </c>
      <c r="BJ472" s="51">
        <v>9.5500000000000007</v>
      </c>
      <c r="BK472" s="51">
        <v>10.18</v>
      </c>
      <c r="BL472" s="51">
        <v>14.06</v>
      </c>
      <c r="BM472" s="51"/>
      <c r="BN472" s="9"/>
      <c r="BO472" s="62">
        <v>11.45</v>
      </c>
      <c r="BP472" s="62">
        <v>43.28</v>
      </c>
      <c r="BQ472" s="62">
        <f t="shared" si="21"/>
        <v>27.365000000000002</v>
      </c>
      <c r="BR472" s="64" t="str">
        <f t="shared" si="22"/>
        <v>NO</v>
      </c>
      <c r="BS472" s="9" t="e">
        <f t="shared" si="23"/>
        <v>#N/A</v>
      </c>
    </row>
    <row r="473" spans="1:71" x14ac:dyDescent="0.25">
      <c r="A473">
        <v>469</v>
      </c>
      <c r="B473" s="52" t="s">
        <v>881</v>
      </c>
      <c r="C473" s="48" t="s">
        <v>881</v>
      </c>
      <c r="D473" s="80">
        <v>754.9</v>
      </c>
      <c r="E473" s="98" t="s">
        <v>4988</v>
      </c>
      <c r="F473" s="84" t="s">
        <v>6</v>
      </c>
      <c r="G473" s="84">
        <v>106814476</v>
      </c>
      <c r="H473" s="87" t="s">
        <v>2058</v>
      </c>
      <c r="I473" s="196" t="s">
        <v>2058</v>
      </c>
      <c r="J473" s="87" t="s">
        <v>2058</v>
      </c>
      <c r="K473" s="47" t="s">
        <v>5</v>
      </c>
      <c r="L473" s="47" t="s">
        <v>880</v>
      </c>
      <c r="M473" s="38"/>
      <c r="N473" s="38"/>
      <c r="O473" s="50">
        <v>74.989999999999995</v>
      </c>
      <c r="P473" s="50">
        <v>80.19</v>
      </c>
      <c r="Q473" s="50">
        <v>946.13</v>
      </c>
      <c r="R473" s="50">
        <v>1046.32</v>
      </c>
      <c r="S473" s="50">
        <v>1129.71</v>
      </c>
      <c r="T473" s="50">
        <v>689.01</v>
      </c>
      <c r="U473" s="50">
        <v>534.28</v>
      </c>
      <c r="V473" s="51">
        <v>435.44</v>
      </c>
      <c r="W473" s="51">
        <v>40</v>
      </c>
      <c r="X473" s="51">
        <v>173.14</v>
      </c>
      <c r="Y473" s="51">
        <v>615.57000000000005</v>
      </c>
      <c r="Z473" s="51">
        <v>541.05999999999995</v>
      </c>
      <c r="AA473" s="51">
        <v>419.11</v>
      </c>
      <c r="AB473" s="51">
        <v>838.27</v>
      </c>
      <c r="AC473" s="51">
        <v>722.89</v>
      </c>
      <c r="AD473" s="51">
        <v>717.25</v>
      </c>
      <c r="AE473" s="51">
        <v>1005.86</v>
      </c>
      <c r="AF473" s="51">
        <v>754.9</v>
      </c>
      <c r="AG473" s="51">
        <v>1029.74</v>
      </c>
      <c r="AH473" s="51">
        <v>822.85</v>
      </c>
      <c r="AI473" s="51">
        <v>840.37</v>
      </c>
      <c r="AJ473" s="51">
        <v>883.92</v>
      </c>
      <c r="AK473" s="51">
        <v>772.73</v>
      </c>
      <c r="AL473" s="51">
        <v>976.1</v>
      </c>
      <c r="AM473" s="51">
        <v>832.71</v>
      </c>
      <c r="AN473" s="51">
        <v>1416.43</v>
      </c>
      <c r="AO473" s="51">
        <v>1082.18</v>
      </c>
      <c r="AP473" s="135">
        <v>1009.39</v>
      </c>
      <c r="AQ473" s="51">
        <v>961.99</v>
      </c>
      <c r="AR473" s="51">
        <v>1049.97</v>
      </c>
      <c r="AS473" s="51">
        <v>962.33</v>
      </c>
      <c r="AT473" s="51">
        <v>556.12</v>
      </c>
      <c r="AU473" s="51">
        <v>513.86</v>
      </c>
      <c r="AV473" s="51">
        <v>755.82</v>
      </c>
      <c r="AW473" s="51">
        <v>604.74</v>
      </c>
      <c r="AX473" s="51">
        <v>359.81</v>
      </c>
      <c r="AY473" s="51">
        <v>63.17</v>
      </c>
      <c r="AZ473" s="51">
        <v>886.08</v>
      </c>
      <c r="BA473" s="51">
        <v>574.52</v>
      </c>
      <c r="BB473" s="51">
        <v>660.31</v>
      </c>
      <c r="BC473" s="51">
        <v>279.98</v>
      </c>
      <c r="BD473" s="51">
        <v>44.67</v>
      </c>
      <c r="BE473" s="51">
        <v>40</v>
      </c>
      <c r="BF473" s="51">
        <v>40</v>
      </c>
      <c r="BG473" s="51">
        <v>40</v>
      </c>
      <c r="BH473" s="51">
        <v>40</v>
      </c>
      <c r="BI473" s="51">
        <v>446.55</v>
      </c>
      <c r="BJ473" s="51">
        <v>564.33000000000004</v>
      </c>
      <c r="BK473" s="51">
        <v>843.07</v>
      </c>
      <c r="BL473" s="51">
        <v>738.71</v>
      </c>
      <c r="BM473" s="51"/>
      <c r="BN473" s="9"/>
      <c r="BO473" s="62">
        <v>40</v>
      </c>
      <c r="BP473" s="62">
        <v>1191.28</v>
      </c>
      <c r="BQ473" s="62">
        <f t="shared" si="21"/>
        <v>615.64</v>
      </c>
      <c r="BR473" s="64" t="str">
        <f t="shared" si="22"/>
        <v>YES</v>
      </c>
      <c r="BS473" s="9" t="e">
        <f t="shared" si="23"/>
        <v>#N/A</v>
      </c>
    </row>
    <row r="474" spans="1:71" x14ac:dyDescent="0.25">
      <c r="A474">
        <v>470</v>
      </c>
      <c r="B474" s="52" t="s">
        <v>879</v>
      </c>
      <c r="C474" s="48" t="s">
        <v>879</v>
      </c>
      <c r="D474" s="80">
        <v>44.2</v>
      </c>
      <c r="E474" s="98" t="s">
        <v>4988</v>
      </c>
      <c r="F474" s="84" t="s">
        <v>6</v>
      </c>
      <c r="G474" s="84">
        <v>106814476</v>
      </c>
      <c r="H474" s="87" t="s">
        <v>2059</v>
      </c>
      <c r="I474" s="196" t="s">
        <v>2059</v>
      </c>
      <c r="J474" s="87" t="s">
        <v>2059</v>
      </c>
      <c r="K474" s="47" t="s">
        <v>5</v>
      </c>
      <c r="L474" s="47" t="s">
        <v>878</v>
      </c>
      <c r="M474" s="38"/>
      <c r="N474" s="38"/>
      <c r="O474" s="50">
        <v>1751.43</v>
      </c>
      <c r="P474" s="50">
        <v>1993.8</v>
      </c>
      <c r="Q474" s="50">
        <v>1430.64</v>
      </c>
      <c r="R474" s="50">
        <v>2418.12</v>
      </c>
      <c r="S474" s="50">
        <v>659.43</v>
      </c>
      <c r="T474" s="50">
        <v>43.54</v>
      </c>
      <c r="U474" s="50">
        <v>45.04</v>
      </c>
      <c r="V474" s="51">
        <v>40.619999999999997</v>
      </c>
      <c r="W474" s="51">
        <v>43.1</v>
      </c>
      <c r="X474" s="51">
        <v>43.25</v>
      </c>
      <c r="Y474" s="51">
        <v>43.09</v>
      </c>
      <c r="Z474" s="51">
        <v>244.48</v>
      </c>
      <c r="AA474" s="51">
        <v>685.83</v>
      </c>
      <c r="AB474" s="51">
        <v>1453.21</v>
      </c>
      <c r="AC474" s="51">
        <v>599.83000000000004</v>
      </c>
      <c r="AD474" s="51">
        <v>642.20000000000005</v>
      </c>
      <c r="AE474" s="51">
        <v>44.17</v>
      </c>
      <c r="AF474" s="51">
        <v>44.2</v>
      </c>
      <c r="AG474" s="51">
        <v>43.19</v>
      </c>
      <c r="AH474" s="51">
        <v>42.96</v>
      </c>
      <c r="AI474" s="51">
        <v>43.07</v>
      </c>
      <c r="AJ474" s="51">
        <v>43.16</v>
      </c>
      <c r="AK474" s="51">
        <v>43.15</v>
      </c>
      <c r="AL474" s="51">
        <v>43.09</v>
      </c>
      <c r="AM474" s="51">
        <v>101.36</v>
      </c>
      <c r="AN474" s="51">
        <v>583.16</v>
      </c>
      <c r="AO474" s="51">
        <v>241.41</v>
      </c>
      <c r="AP474" s="135">
        <v>40</v>
      </c>
      <c r="AQ474" s="51">
        <v>40</v>
      </c>
      <c r="AR474" s="51">
        <v>41.72</v>
      </c>
      <c r="AS474" s="51">
        <v>40</v>
      </c>
      <c r="AT474" s="51">
        <v>40</v>
      </c>
      <c r="AU474" s="51">
        <v>40</v>
      </c>
      <c r="AV474" s="51">
        <v>40</v>
      </c>
      <c r="AW474" s="51">
        <v>40</v>
      </c>
      <c r="AX474" s="51">
        <v>40.520000000000003</v>
      </c>
      <c r="AY474" s="51">
        <v>1230.31</v>
      </c>
      <c r="AZ474" s="51">
        <v>2146.06</v>
      </c>
      <c r="BA474" s="51">
        <v>1211.17</v>
      </c>
      <c r="BB474" s="51">
        <v>223.34</v>
      </c>
      <c r="BC474" s="51">
        <v>40</v>
      </c>
      <c r="BD474" s="51">
        <v>41.4</v>
      </c>
      <c r="BE474" s="51">
        <v>40.35</v>
      </c>
      <c r="BF474" s="51">
        <v>40</v>
      </c>
      <c r="BG474" s="51">
        <v>40.520000000000003</v>
      </c>
      <c r="BH474" s="51">
        <v>40</v>
      </c>
      <c r="BI474" s="51">
        <v>40.54</v>
      </c>
      <c r="BJ474" s="51">
        <v>40</v>
      </c>
      <c r="BK474" s="51">
        <v>399.16</v>
      </c>
      <c r="BL474" s="51">
        <v>953.66</v>
      </c>
      <c r="BM474" s="51"/>
      <c r="BN474" s="9"/>
      <c r="BO474" s="62">
        <v>40.619999999999997</v>
      </c>
      <c r="BP474" s="62">
        <v>2418.12</v>
      </c>
      <c r="BQ474" s="62">
        <f t="shared" si="21"/>
        <v>1229.3699999999999</v>
      </c>
      <c r="BR474" s="64" t="str">
        <f t="shared" si="22"/>
        <v>YES</v>
      </c>
      <c r="BS474" s="9" t="e">
        <f t="shared" si="23"/>
        <v>#N/A</v>
      </c>
    </row>
    <row r="475" spans="1:71" x14ac:dyDescent="0.25">
      <c r="A475">
        <v>471</v>
      </c>
      <c r="B475" s="52" t="s">
        <v>877</v>
      </c>
      <c r="C475" s="48" t="s">
        <v>877</v>
      </c>
      <c r="D475" s="80">
        <v>616.72</v>
      </c>
      <c r="E475" s="98" t="s">
        <v>2186</v>
      </c>
      <c r="F475" s="84" t="s">
        <v>6</v>
      </c>
      <c r="G475" s="84">
        <v>106814476</v>
      </c>
      <c r="H475" s="87" t="s">
        <v>2060</v>
      </c>
      <c r="I475" s="196" t="s">
        <v>2060</v>
      </c>
      <c r="J475" s="87">
        <v>5030015</v>
      </c>
      <c r="K475" s="47" t="s">
        <v>5</v>
      </c>
      <c r="L475" s="47" t="s">
        <v>430</v>
      </c>
      <c r="M475" s="38"/>
      <c r="N475" s="38"/>
      <c r="O475" s="50">
        <v>637.61</v>
      </c>
      <c r="P475" s="50">
        <v>962.36</v>
      </c>
      <c r="Q475" s="50">
        <v>594.48</v>
      </c>
      <c r="R475" s="50">
        <v>729.05</v>
      </c>
      <c r="S475" s="50">
        <v>40</v>
      </c>
      <c r="T475" s="50">
        <v>41</v>
      </c>
      <c r="U475" s="50">
        <v>40</v>
      </c>
      <c r="V475" s="51">
        <v>40.619999999999997</v>
      </c>
      <c r="W475" s="51">
        <v>40</v>
      </c>
      <c r="X475" s="51">
        <v>40</v>
      </c>
      <c r="Y475" s="51">
        <v>40</v>
      </c>
      <c r="Z475" s="51">
        <v>40.549999999999997</v>
      </c>
      <c r="AA475" s="51">
        <v>63.29</v>
      </c>
      <c r="AB475" s="51">
        <v>653.29999999999995</v>
      </c>
      <c r="AC475" s="51">
        <v>442.11</v>
      </c>
      <c r="AD475" s="51">
        <v>92.26</v>
      </c>
      <c r="AE475" s="51">
        <v>459.1</v>
      </c>
      <c r="AF475" s="51">
        <v>616.72</v>
      </c>
      <c r="AG475" s="51">
        <v>478.86</v>
      </c>
      <c r="AH475" s="51">
        <v>9.5500000000000007</v>
      </c>
      <c r="AI475" s="51">
        <v>9.5500000000000007</v>
      </c>
      <c r="AJ475" s="51">
        <v>9.5500000000000007</v>
      </c>
      <c r="AK475" s="51">
        <v>9.5500000000000007</v>
      </c>
      <c r="AL475" s="51">
        <v>607.1</v>
      </c>
      <c r="AM475" s="51">
        <v>921.96</v>
      </c>
      <c r="AN475" s="51">
        <v>679.06</v>
      </c>
      <c r="AO475" s="51">
        <v>650.13</v>
      </c>
      <c r="AP475" s="135">
        <v>754.05</v>
      </c>
      <c r="AQ475" s="51">
        <v>791.97</v>
      </c>
      <c r="AR475" s="51">
        <v>409.3</v>
      </c>
      <c r="AS475" s="51">
        <v>9.5500000000000007</v>
      </c>
      <c r="AT475" s="51">
        <v>9.5500000000000007</v>
      </c>
      <c r="AU475" s="51">
        <v>9.5500000000000007</v>
      </c>
      <c r="AV475" s="51">
        <v>9.5500000000000007</v>
      </c>
      <c r="AW475" s="51">
        <v>9.5500000000000007</v>
      </c>
      <c r="AX475" s="51">
        <v>9.5500000000000007</v>
      </c>
      <c r="AY475" s="51">
        <v>291.61</v>
      </c>
      <c r="AZ475" s="51">
        <v>761.13</v>
      </c>
      <c r="BA475" s="51">
        <v>462.04</v>
      </c>
      <c r="BB475" s="51">
        <v>75.319999999999993</v>
      </c>
      <c r="BC475" s="51">
        <v>65.489999999999995</v>
      </c>
      <c r="BD475" s="51">
        <v>9.5500000000000007</v>
      </c>
      <c r="BE475" s="51">
        <v>9.5500000000000007</v>
      </c>
      <c r="BF475" s="51">
        <v>9.5500000000000007</v>
      </c>
      <c r="BG475" s="51">
        <v>9.5500000000000007</v>
      </c>
      <c r="BH475" s="51">
        <v>9.5500000000000007</v>
      </c>
      <c r="BI475" s="51">
        <v>9.5500000000000007</v>
      </c>
      <c r="BJ475" s="51">
        <v>124.92</v>
      </c>
      <c r="BK475" s="51">
        <v>345.5</v>
      </c>
      <c r="BL475" s="51">
        <v>405.75</v>
      </c>
      <c r="BM475" s="51"/>
      <c r="BN475" s="9"/>
      <c r="BO475" s="62">
        <v>40</v>
      </c>
      <c r="BP475" s="62">
        <v>962.36</v>
      </c>
      <c r="BQ475" s="62">
        <f t="shared" si="21"/>
        <v>501.18</v>
      </c>
      <c r="BR475" s="64" t="str">
        <f t="shared" si="22"/>
        <v>YES</v>
      </c>
      <c r="BS475" s="9" t="e">
        <f t="shared" si="23"/>
        <v>#N/A</v>
      </c>
    </row>
    <row r="476" spans="1:71" x14ac:dyDescent="0.25">
      <c r="A476">
        <v>472</v>
      </c>
      <c r="B476" s="52" t="s">
        <v>876</v>
      </c>
      <c r="C476" s="48" t="s">
        <v>876</v>
      </c>
      <c r="D476" s="80">
        <v>594.29999999999995</v>
      </c>
      <c r="E476" s="98" t="s">
        <v>4988</v>
      </c>
      <c r="F476" s="84" t="s">
        <v>6</v>
      </c>
      <c r="G476" s="84">
        <v>106814476</v>
      </c>
      <c r="H476" s="87" t="s">
        <v>2061</v>
      </c>
      <c r="I476" s="196" t="s">
        <v>2061</v>
      </c>
      <c r="J476" s="87" t="s">
        <v>2061</v>
      </c>
      <c r="K476" s="47" t="s">
        <v>5</v>
      </c>
      <c r="L476" s="47" t="s">
        <v>875</v>
      </c>
      <c r="M476" s="38"/>
      <c r="N476" s="38"/>
      <c r="O476" s="50">
        <v>6096.69</v>
      </c>
      <c r="P476" s="50">
        <v>5897</v>
      </c>
      <c r="Q476" s="50">
        <v>2866.93</v>
      </c>
      <c r="R476" s="50">
        <v>357.84</v>
      </c>
      <c r="S476" s="50">
        <v>122.51</v>
      </c>
      <c r="T476" s="50">
        <v>98.34</v>
      </c>
      <c r="U476" s="50">
        <v>93.12</v>
      </c>
      <c r="V476" s="51">
        <v>101.41</v>
      </c>
      <c r="W476" s="51">
        <v>97.01</v>
      </c>
      <c r="X476" s="51">
        <v>99.75</v>
      </c>
      <c r="Y476" s="51">
        <v>94.85</v>
      </c>
      <c r="Z476" s="51">
        <v>6924.59</v>
      </c>
      <c r="AA476" s="51">
        <v>3146.84</v>
      </c>
      <c r="AB476" s="51">
        <v>4088.03</v>
      </c>
      <c r="AC476" s="51">
        <v>1319.7</v>
      </c>
      <c r="AD476" s="51">
        <v>3411.38</v>
      </c>
      <c r="AE476" s="51">
        <v>3723.77</v>
      </c>
      <c r="AF476" s="51">
        <v>594.29999999999995</v>
      </c>
      <c r="AG476" s="51">
        <v>625.45000000000005</v>
      </c>
      <c r="AH476" s="51">
        <v>560.71</v>
      </c>
      <c r="AI476" s="51">
        <v>560.29999999999995</v>
      </c>
      <c r="AJ476" s="51">
        <v>769.84</v>
      </c>
      <c r="AK476" s="51">
        <v>649.55999999999995</v>
      </c>
      <c r="AL476" s="51">
        <v>654.21</v>
      </c>
      <c r="AM476" s="51">
        <v>1919.92</v>
      </c>
      <c r="AN476" s="51">
        <v>3096.95</v>
      </c>
      <c r="AO476" s="51">
        <v>3062.62</v>
      </c>
      <c r="AP476" s="135">
        <v>2127.42</v>
      </c>
      <c r="AQ476" s="51">
        <v>819.65</v>
      </c>
      <c r="AR476" s="51">
        <v>677.79</v>
      </c>
      <c r="AS476" s="51">
        <v>803.12</v>
      </c>
      <c r="AT476" s="51">
        <v>444.49</v>
      </c>
      <c r="AU476" s="51">
        <v>497.51</v>
      </c>
      <c r="AV476" s="51">
        <v>679.45</v>
      </c>
      <c r="AW476" s="51">
        <v>563.80999999999995</v>
      </c>
      <c r="AX476" s="51">
        <v>574.42999999999995</v>
      </c>
      <c r="AY476" s="51">
        <v>1226.6500000000001</v>
      </c>
      <c r="AZ476" s="51">
        <v>3382.45</v>
      </c>
      <c r="BA476" s="51">
        <v>2889.14</v>
      </c>
      <c r="BB476" s="51">
        <v>3349.39</v>
      </c>
      <c r="BC476" s="51">
        <v>2268.0500000000002</v>
      </c>
      <c r="BD476" s="51">
        <v>1209.55</v>
      </c>
      <c r="BE476" s="51">
        <v>430.78</v>
      </c>
      <c r="BF476" s="51">
        <v>444.19</v>
      </c>
      <c r="BG476" s="51">
        <v>560.95000000000005</v>
      </c>
      <c r="BH476" s="51">
        <v>483.44</v>
      </c>
      <c r="BI476" s="51">
        <v>900.57</v>
      </c>
      <c r="BJ476" s="51">
        <v>2750.42</v>
      </c>
      <c r="BK476" s="51">
        <v>2426.0300000000002</v>
      </c>
      <c r="BL476" s="51">
        <v>1654.11</v>
      </c>
      <c r="BM476" s="51"/>
      <c r="BN476" s="9"/>
      <c r="BO476" s="62">
        <v>93.12</v>
      </c>
      <c r="BP476" s="62">
        <v>6096.69</v>
      </c>
      <c r="BQ476" s="62">
        <f t="shared" si="21"/>
        <v>3094.9049999999997</v>
      </c>
      <c r="BR476" s="64" t="str">
        <f t="shared" si="22"/>
        <v>YES</v>
      </c>
      <c r="BS476" s="9" t="e">
        <f t="shared" si="23"/>
        <v>#N/A</v>
      </c>
    </row>
    <row r="477" spans="1:71" x14ac:dyDescent="0.25">
      <c r="A477">
        <v>473</v>
      </c>
      <c r="B477" s="52" t="s">
        <v>874</v>
      </c>
      <c r="C477" s="48" t="s">
        <v>874</v>
      </c>
      <c r="D477" s="80">
        <v>333.39</v>
      </c>
      <c r="E477" s="98" t="s">
        <v>4988</v>
      </c>
      <c r="F477" s="84" t="s">
        <v>6</v>
      </c>
      <c r="G477" s="84">
        <v>106814476</v>
      </c>
      <c r="H477" s="87" t="s">
        <v>2062</v>
      </c>
      <c r="I477" s="196" t="s">
        <v>2062</v>
      </c>
      <c r="J477" s="87" t="s">
        <v>2062</v>
      </c>
      <c r="K477" s="47" t="s">
        <v>5</v>
      </c>
      <c r="L477" s="47" t="s">
        <v>873</v>
      </c>
      <c r="M477" s="38"/>
      <c r="N477" s="38"/>
      <c r="O477" s="50">
        <v>690.44</v>
      </c>
      <c r="P477" s="50">
        <v>4216.08</v>
      </c>
      <c r="Q477" s="50">
        <v>2235.9499999999998</v>
      </c>
      <c r="R477" s="50">
        <v>2887.99</v>
      </c>
      <c r="S477" s="50">
        <v>1746.6</v>
      </c>
      <c r="T477" s="50">
        <v>902.65</v>
      </c>
      <c r="U477" s="50">
        <v>65.17</v>
      </c>
      <c r="V477" s="51">
        <v>83.24</v>
      </c>
      <c r="W477" s="51">
        <v>83.99</v>
      </c>
      <c r="X477" s="51">
        <v>90.65</v>
      </c>
      <c r="Y477" s="51">
        <v>84.37</v>
      </c>
      <c r="Z477" s="51">
        <v>1077.22</v>
      </c>
      <c r="AA477" s="51">
        <v>2455</v>
      </c>
      <c r="AB477" s="51">
        <v>3418.35</v>
      </c>
      <c r="AC477" s="51">
        <v>2454.9499999999998</v>
      </c>
      <c r="AD477" s="51">
        <v>1750.71</v>
      </c>
      <c r="AE477" s="51">
        <v>1863.33</v>
      </c>
      <c r="AF477" s="51">
        <v>333.39</v>
      </c>
      <c r="AG477" s="51">
        <v>79.31</v>
      </c>
      <c r="AH477" s="51">
        <v>99.76</v>
      </c>
      <c r="AI477" s="51">
        <v>81.06</v>
      </c>
      <c r="AJ477" s="51">
        <v>90.42</v>
      </c>
      <c r="AK477" s="51">
        <v>83.99</v>
      </c>
      <c r="AL477" s="51">
        <v>81.319999999999993</v>
      </c>
      <c r="AM477" s="51">
        <v>1987.41</v>
      </c>
      <c r="AN477" s="51">
        <v>2353.16</v>
      </c>
      <c r="AO477" s="51">
        <v>3135.73</v>
      </c>
      <c r="AP477" s="135">
        <v>3070.73</v>
      </c>
      <c r="AQ477" s="51">
        <v>2553.86</v>
      </c>
      <c r="AR477" s="51">
        <v>92.61</v>
      </c>
      <c r="AS477" s="51">
        <v>95.76</v>
      </c>
      <c r="AT477" s="51">
        <v>75.83</v>
      </c>
      <c r="AU477" s="51">
        <v>79.150000000000006</v>
      </c>
      <c r="AV477" s="51">
        <v>91.13</v>
      </c>
      <c r="AW477" s="51">
        <v>86.46</v>
      </c>
      <c r="AX477" s="51">
        <v>92.6</v>
      </c>
      <c r="AY477" s="51">
        <v>60.73</v>
      </c>
      <c r="AZ477" s="51">
        <v>1161.42</v>
      </c>
      <c r="BA477" s="51">
        <v>1354.89</v>
      </c>
      <c r="BB477" s="51">
        <v>76.41</v>
      </c>
      <c r="BC477" s="51">
        <v>63.62</v>
      </c>
      <c r="BD477" s="51">
        <v>65.84</v>
      </c>
      <c r="BE477" s="51">
        <v>79.400000000000006</v>
      </c>
      <c r="BF477" s="51">
        <v>103.87</v>
      </c>
      <c r="BG477" s="51">
        <v>74.63</v>
      </c>
      <c r="BH477" s="51">
        <v>74.41</v>
      </c>
      <c r="BI477" s="51">
        <v>77.209999999999994</v>
      </c>
      <c r="BJ477" s="51">
        <v>933.35</v>
      </c>
      <c r="BK477" s="51">
        <v>3818.49</v>
      </c>
      <c r="BL477" s="51">
        <v>3208.53</v>
      </c>
      <c r="BM477" s="51"/>
      <c r="BN477" s="9"/>
      <c r="BO477" s="62">
        <v>65.17</v>
      </c>
      <c r="BP477" s="62">
        <v>4216.08</v>
      </c>
      <c r="BQ477" s="62">
        <f t="shared" si="21"/>
        <v>2140.625</v>
      </c>
      <c r="BR477" s="64" t="str">
        <f t="shared" si="22"/>
        <v>YES</v>
      </c>
      <c r="BS477" s="9" t="e">
        <f t="shared" si="23"/>
        <v>#N/A</v>
      </c>
    </row>
    <row r="478" spans="1:71" x14ac:dyDescent="0.25">
      <c r="A478">
        <v>474</v>
      </c>
      <c r="B478" s="52" t="s">
        <v>872</v>
      </c>
      <c r="C478" s="48" t="s">
        <v>872</v>
      </c>
      <c r="D478" s="80">
        <v>1549.37</v>
      </c>
      <c r="E478" s="98" t="s">
        <v>4988</v>
      </c>
      <c r="F478" s="84" t="s">
        <v>6</v>
      </c>
      <c r="G478" s="84">
        <v>106814476</v>
      </c>
      <c r="H478" s="87" t="s">
        <v>2063</v>
      </c>
      <c r="I478" s="196" t="s">
        <v>2063</v>
      </c>
      <c r="J478" s="87" t="s">
        <v>2063</v>
      </c>
      <c r="K478" s="47" t="s">
        <v>5</v>
      </c>
      <c r="L478" s="47" t="s">
        <v>871</v>
      </c>
      <c r="M478" s="38"/>
      <c r="N478" s="38"/>
      <c r="O478" s="50">
        <v>1289.48</v>
      </c>
      <c r="P478" s="50">
        <v>3482.58</v>
      </c>
      <c r="Q478" s="50">
        <v>1789.41</v>
      </c>
      <c r="R478" s="50">
        <v>2477.7800000000002</v>
      </c>
      <c r="S478" s="50">
        <v>1054.82</v>
      </c>
      <c r="T478" s="50">
        <v>684.96</v>
      </c>
      <c r="U478" s="50">
        <v>768.56</v>
      </c>
      <c r="V478" s="51">
        <v>934.91</v>
      </c>
      <c r="W478" s="51">
        <v>768.65</v>
      </c>
      <c r="X478" s="51">
        <v>845.29</v>
      </c>
      <c r="Y478" s="51">
        <v>709.85</v>
      </c>
      <c r="Z478" s="51">
        <v>802.01</v>
      </c>
      <c r="AA478" s="51">
        <v>1883.14</v>
      </c>
      <c r="AB478" s="51">
        <v>3333.99</v>
      </c>
      <c r="AC478" s="51">
        <v>3610.09</v>
      </c>
      <c r="AD478" s="51">
        <v>1992.54</v>
      </c>
      <c r="AE478" s="51">
        <v>1370.88</v>
      </c>
      <c r="AF478" s="51">
        <v>1549.37</v>
      </c>
      <c r="AG478" s="51">
        <v>659.98</v>
      </c>
      <c r="AH478" s="51">
        <v>705.69</v>
      </c>
      <c r="AI478" s="51">
        <v>650.39</v>
      </c>
      <c r="AJ478" s="51">
        <v>1147.99</v>
      </c>
      <c r="AK478" s="51">
        <v>690.41</v>
      </c>
      <c r="AL478" s="51">
        <v>757.8</v>
      </c>
      <c r="AM478" s="51">
        <v>1910.1</v>
      </c>
      <c r="AN478" s="51">
        <v>2901.91</v>
      </c>
      <c r="AO478" s="51">
        <v>4271.09</v>
      </c>
      <c r="AP478" s="135">
        <v>1543.31</v>
      </c>
      <c r="AQ478" s="51">
        <v>1003.76</v>
      </c>
      <c r="AR478" s="51">
        <v>912.59</v>
      </c>
      <c r="AS478" s="51">
        <v>960.98</v>
      </c>
      <c r="AT478" s="51">
        <v>585.72</v>
      </c>
      <c r="AU478" s="51">
        <v>748.76</v>
      </c>
      <c r="AV478" s="51">
        <v>1092.9000000000001</v>
      </c>
      <c r="AW478" s="51">
        <v>639.59</v>
      </c>
      <c r="AX478" s="51">
        <v>539.19000000000005</v>
      </c>
      <c r="AY478" s="51">
        <v>1845.59</v>
      </c>
      <c r="AZ478" s="51">
        <v>5127.7</v>
      </c>
      <c r="BA478" s="51">
        <v>4201.08</v>
      </c>
      <c r="BB478" s="51">
        <v>2268.87</v>
      </c>
      <c r="BC478" s="51">
        <v>1341.4</v>
      </c>
      <c r="BD478" s="51">
        <v>574.16</v>
      </c>
      <c r="BE478" s="51">
        <v>374.15</v>
      </c>
      <c r="BF478" s="51">
        <v>383.21</v>
      </c>
      <c r="BG478" s="51">
        <v>525.28</v>
      </c>
      <c r="BH478" s="51">
        <v>475.93</v>
      </c>
      <c r="BI478" s="51">
        <v>508.57</v>
      </c>
      <c r="BJ478" s="51">
        <v>814.24</v>
      </c>
      <c r="BK478" s="51">
        <v>980.27</v>
      </c>
      <c r="BL478" s="51">
        <v>1371.84</v>
      </c>
      <c r="BM478" s="51"/>
      <c r="BN478" s="9"/>
      <c r="BO478" s="62">
        <v>684.96</v>
      </c>
      <c r="BP478" s="62">
        <v>5127.7</v>
      </c>
      <c r="BQ478" s="62">
        <f t="shared" si="21"/>
        <v>2906.33</v>
      </c>
      <c r="BR478" s="64" t="str">
        <f t="shared" si="22"/>
        <v>YES</v>
      </c>
      <c r="BS478" s="9" t="e">
        <f t="shared" si="23"/>
        <v>#N/A</v>
      </c>
    </row>
    <row r="479" spans="1:71" x14ac:dyDescent="0.25">
      <c r="A479">
        <v>475</v>
      </c>
      <c r="B479" s="52" t="s">
        <v>870</v>
      </c>
      <c r="C479" s="48" t="s">
        <v>870</v>
      </c>
      <c r="D479" s="80">
        <v>9.5500000000000007</v>
      </c>
      <c r="E479" s="98" t="s">
        <v>4988</v>
      </c>
      <c r="F479" s="84" t="s">
        <v>6</v>
      </c>
      <c r="G479" s="84">
        <v>106814476</v>
      </c>
      <c r="H479" s="87" t="s">
        <v>2064</v>
      </c>
      <c r="I479" s="196" t="s">
        <v>2064</v>
      </c>
      <c r="J479" s="87" t="s">
        <v>2064</v>
      </c>
      <c r="K479" s="47" t="s">
        <v>5</v>
      </c>
      <c r="L479" s="47" t="s">
        <v>869</v>
      </c>
      <c r="M479" s="38"/>
      <c r="N479" s="38"/>
      <c r="O479" s="50">
        <v>2448.29</v>
      </c>
      <c r="P479" s="50">
        <v>3198.09</v>
      </c>
      <c r="Q479" s="50">
        <v>1665.46</v>
      </c>
      <c r="R479" s="50">
        <v>2599.41</v>
      </c>
      <c r="S479" s="50">
        <v>1574.6</v>
      </c>
      <c r="T479" s="50">
        <v>117.62</v>
      </c>
      <c r="U479" s="50">
        <v>126.11</v>
      </c>
      <c r="V479" s="51">
        <v>150.91999999999999</v>
      </c>
      <c r="W479" s="51">
        <v>134.80000000000001</v>
      </c>
      <c r="X479" s="51">
        <v>145.86000000000001</v>
      </c>
      <c r="Y479" s="51">
        <v>322.23</v>
      </c>
      <c r="Z479" s="51">
        <v>40</v>
      </c>
      <c r="AA479" s="51">
        <v>219.95</v>
      </c>
      <c r="AB479" s="51">
        <v>40</v>
      </c>
      <c r="AC479" s="51">
        <v>40</v>
      </c>
      <c r="AD479" s="51">
        <v>9.5500000000000007</v>
      </c>
      <c r="AE479" s="51">
        <v>10.55</v>
      </c>
      <c r="AF479" s="51">
        <v>9.5500000000000007</v>
      </c>
      <c r="AG479" s="51">
        <v>9.5500000000000007</v>
      </c>
      <c r="AH479" s="51">
        <v>9.5500000000000007</v>
      </c>
      <c r="AI479" s="51">
        <v>9.5500000000000007</v>
      </c>
      <c r="AJ479" s="51">
        <v>9.5500000000000007</v>
      </c>
      <c r="AK479" s="51">
        <v>9.5500000000000007</v>
      </c>
      <c r="AL479" s="51">
        <v>10.18</v>
      </c>
      <c r="AM479" s="51">
        <v>9.5500000000000007</v>
      </c>
      <c r="AN479" s="51">
        <v>9.5500000000000007</v>
      </c>
      <c r="AO479" s="51">
        <v>9.5500000000000007</v>
      </c>
      <c r="AP479" s="135">
        <v>9.5500000000000007</v>
      </c>
      <c r="AQ479" s="51">
        <v>9.5500000000000007</v>
      </c>
      <c r="AR479" s="51">
        <v>10.55</v>
      </c>
      <c r="AS479" s="51">
        <v>9.5500000000000007</v>
      </c>
      <c r="AT479" s="51">
        <v>9.5500000000000007</v>
      </c>
      <c r="AU479" s="51">
        <v>9.5500000000000007</v>
      </c>
      <c r="AV479" s="51">
        <v>9.5500000000000007</v>
      </c>
      <c r="AW479" s="51">
        <v>9.5500000000000007</v>
      </c>
      <c r="AX479" s="51">
        <v>9.5500000000000007</v>
      </c>
      <c r="AY479" s="51">
        <v>9.5500000000000007</v>
      </c>
      <c r="AZ479" s="51">
        <v>9.5500000000000007</v>
      </c>
      <c r="BA479" s="51">
        <v>9.5500000000000007</v>
      </c>
      <c r="BB479" s="51">
        <v>9.5500000000000007</v>
      </c>
      <c r="BC479" s="51">
        <v>9.5500000000000007</v>
      </c>
      <c r="BD479" s="51">
        <v>10.55</v>
      </c>
      <c r="BE479" s="51">
        <v>9.5500000000000007</v>
      </c>
      <c r="BF479" s="51">
        <v>9.5500000000000007</v>
      </c>
      <c r="BG479" s="51">
        <v>9.5500000000000007</v>
      </c>
      <c r="BH479" s="51">
        <v>9.5500000000000007</v>
      </c>
      <c r="BI479" s="51">
        <v>9.5500000000000007</v>
      </c>
      <c r="BJ479" s="51">
        <v>9.5500000000000007</v>
      </c>
      <c r="BK479" s="51">
        <v>9.5500000000000007</v>
      </c>
      <c r="BL479" s="51">
        <v>9.5500000000000007</v>
      </c>
      <c r="BM479" s="51"/>
      <c r="BN479" s="9"/>
      <c r="BO479" s="62">
        <v>9.5500000000000007</v>
      </c>
      <c r="BP479" s="62">
        <v>3198.09</v>
      </c>
      <c r="BQ479" s="62">
        <f t="shared" si="21"/>
        <v>1603.8200000000002</v>
      </c>
      <c r="BR479" s="64" t="str">
        <f t="shared" si="22"/>
        <v>YES</v>
      </c>
      <c r="BS479" s="9" t="e">
        <f t="shared" si="23"/>
        <v>#N/A</v>
      </c>
    </row>
    <row r="480" spans="1:71" x14ac:dyDescent="0.25">
      <c r="A480">
        <v>476</v>
      </c>
      <c r="B480" s="52" t="s">
        <v>868</v>
      </c>
      <c r="C480" s="48" t="s">
        <v>868</v>
      </c>
      <c r="D480" s="80">
        <v>29.27</v>
      </c>
      <c r="E480" s="98" t="s">
        <v>2186</v>
      </c>
      <c r="F480" s="84" t="s">
        <v>6</v>
      </c>
      <c r="G480" s="84">
        <v>106814476</v>
      </c>
      <c r="H480" s="87" t="s">
        <v>2065</v>
      </c>
      <c r="I480" s="196" t="s">
        <v>2065</v>
      </c>
      <c r="J480" s="87" t="s">
        <v>2065</v>
      </c>
      <c r="K480" s="47" t="s">
        <v>5</v>
      </c>
      <c r="L480" s="47" t="s">
        <v>356</v>
      </c>
      <c r="M480" s="38"/>
      <c r="N480" s="38"/>
      <c r="O480" s="50">
        <v>686.17</v>
      </c>
      <c r="P480" s="50">
        <v>1053.58</v>
      </c>
      <c r="Q480" s="50">
        <v>260.01</v>
      </c>
      <c r="R480" s="50">
        <v>341.78</v>
      </c>
      <c r="S480" s="50">
        <v>40</v>
      </c>
      <c r="T480" s="50">
        <v>41</v>
      </c>
      <c r="U480" s="50">
        <v>40</v>
      </c>
      <c r="V480" s="51">
        <v>40</v>
      </c>
      <c r="W480" s="51">
        <v>40</v>
      </c>
      <c r="X480" s="51">
        <v>40</v>
      </c>
      <c r="Y480" s="51">
        <v>40</v>
      </c>
      <c r="Z480" s="51">
        <v>40</v>
      </c>
      <c r="AA480" s="51">
        <v>222.28</v>
      </c>
      <c r="AB480" s="51">
        <v>437.22</v>
      </c>
      <c r="AC480" s="51">
        <v>338.12</v>
      </c>
      <c r="AD480" s="51">
        <v>174.97</v>
      </c>
      <c r="AE480" s="51">
        <v>170.63</v>
      </c>
      <c r="AF480" s="51">
        <v>29.27</v>
      </c>
      <c r="AG480" s="51">
        <v>9.5500000000000007</v>
      </c>
      <c r="AH480" s="51">
        <v>9.5500000000000007</v>
      </c>
      <c r="AI480" s="51">
        <v>9.5500000000000007</v>
      </c>
      <c r="AJ480" s="51">
        <v>9.5500000000000007</v>
      </c>
      <c r="AK480" s="51">
        <v>9.5500000000000007</v>
      </c>
      <c r="AL480" s="51">
        <v>9.5500000000000007</v>
      </c>
      <c r="AM480" s="51">
        <v>20.9</v>
      </c>
      <c r="AN480" s="51">
        <v>12.41</v>
      </c>
      <c r="AO480" s="51">
        <v>9.5500000000000007</v>
      </c>
      <c r="AP480" s="135">
        <v>9.5500000000000007</v>
      </c>
      <c r="AQ480" s="51">
        <v>12.45</v>
      </c>
      <c r="AR480" s="51">
        <v>9.5500000000000007</v>
      </c>
      <c r="AS480" s="51">
        <v>10.24</v>
      </c>
      <c r="AT480" s="51">
        <v>9.5500000000000007</v>
      </c>
      <c r="AU480" s="51">
        <v>9.5500000000000007</v>
      </c>
      <c r="AV480" s="51">
        <v>9.5500000000000007</v>
      </c>
      <c r="AW480" s="51">
        <v>9.5500000000000007</v>
      </c>
      <c r="AX480" s="51">
        <v>35.07</v>
      </c>
      <c r="AY480" s="51">
        <v>219.52</v>
      </c>
      <c r="AZ480" s="51">
        <v>516.66999999999996</v>
      </c>
      <c r="BA480" s="51">
        <v>407.66</v>
      </c>
      <c r="BB480" s="51">
        <v>50.18</v>
      </c>
      <c r="BC480" s="51">
        <v>9.5500000000000007</v>
      </c>
      <c r="BD480" s="51">
        <v>10.55</v>
      </c>
      <c r="BE480" s="51">
        <v>9.5500000000000007</v>
      </c>
      <c r="BF480" s="51">
        <v>9.5500000000000007</v>
      </c>
      <c r="BG480" s="51">
        <v>9.5500000000000007</v>
      </c>
      <c r="BH480" s="51">
        <v>9.5500000000000007</v>
      </c>
      <c r="BI480" s="51">
        <v>9.5500000000000007</v>
      </c>
      <c r="BJ480" s="51">
        <v>24.57</v>
      </c>
      <c r="BK480" s="51">
        <v>13.94</v>
      </c>
      <c r="BL480" s="51">
        <v>23.99</v>
      </c>
      <c r="BM480" s="51"/>
      <c r="BN480" s="9"/>
      <c r="BO480" s="62">
        <v>9.5500000000000007</v>
      </c>
      <c r="BP480" s="62">
        <v>1053.58</v>
      </c>
      <c r="BQ480" s="62">
        <f t="shared" si="21"/>
        <v>531.56499999999994</v>
      </c>
      <c r="BR480" s="64" t="str">
        <f t="shared" si="22"/>
        <v>YES</v>
      </c>
      <c r="BS480" s="9" t="e">
        <f t="shared" si="23"/>
        <v>#N/A</v>
      </c>
    </row>
    <row r="481" spans="1:71" x14ac:dyDescent="0.25">
      <c r="A481">
        <v>477</v>
      </c>
      <c r="B481" s="52" t="s">
        <v>867</v>
      </c>
      <c r="C481" s="48"/>
      <c r="D481" s="80"/>
      <c r="E481" s="98" t="s">
        <v>4988</v>
      </c>
      <c r="F481" s="84" t="s">
        <v>6</v>
      </c>
      <c r="G481" s="84">
        <v>106814476</v>
      </c>
      <c r="H481" s="87" t="s">
        <v>2066</v>
      </c>
      <c r="I481" s="196" t="s">
        <v>2066</v>
      </c>
      <c r="J481" s="87" t="s">
        <v>2066</v>
      </c>
      <c r="K481" s="47" t="s">
        <v>5</v>
      </c>
      <c r="L481" s="47" t="s">
        <v>866</v>
      </c>
      <c r="M481" s="38"/>
      <c r="N481" s="38"/>
      <c r="O481" s="50">
        <v>2853.12</v>
      </c>
      <c r="P481" s="50">
        <v>3066.7</v>
      </c>
      <c r="Q481" s="50">
        <v>3572.03</v>
      </c>
      <c r="R481" s="50">
        <v>4029.77</v>
      </c>
      <c r="S481" s="50">
        <v>1986.5</v>
      </c>
      <c r="T481" s="50">
        <v>183.09</v>
      </c>
      <c r="U481" s="50">
        <v>61.24</v>
      </c>
      <c r="V481" s="51">
        <v>61.94</v>
      </c>
      <c r="W481" s="51">
        <v>55.5</v>
      </c>
      <c r="X481" s="51">
        <v>58.84</v>
      </c>
      <c r="Y481" s="51">
        <v>62.19</v>
      </c>
      <c r="Z481" s="51">
        <v>72.349999999999994</v>
      </c>
      <c r="AA481" s="51">
        <v>1017.18</v>
      </c>
      <c r="AB481" s="51">
        <v>3571.59</v>
      </c>
      <c r="AC481" s="51">
        <v>3107.8</v>
      </c>
      <c r="AD481" s="51">
        <v>80.5</v>
      </c>
      <c r="AE481" s="51">
        <v>77.52</v>
      </c>
      <c r="AF481" s="51">
        <v>67.680000000000007</v>
      </c>
      <c r="AG481" s="51">
        <v>64.44</v>
      </c>
      <c r="AH481" s="51">
        <v>61.3</v>
      </c>
      <c r="AI481" s="51">
        <v>59.61</v>
      </c>
      <c r="AJ481" s="51">
        <v>71.510000000000005</v>
      </c>
      <c r="AK481" s="51">
        <v>68.91</v>
      </c>
      <c r="AL481" s="51">
        <v>73.92</v>
      </c>
      <c r="AM481" s="51">
        <v>1463.44</v>
      </c>
      <c r="AN481" s="51">
        <v>4886.21</v>
      </c>
      <c r="AO481" s="51">
        <v>4004.45</v>
      </c>
      <c r="AP481" s="135">
        <v>2722.61</v>
      </c>
      <c r="AQ481" s="51">
        <v>2143.85</v>
      </c>
      <c r="AR481" s="51">
        <v>1800.17</v>
      </c>
      <c r="AS481" s="51">
        <v>1353.3</v>
      </c>
      <c r="AT481" s="51">
        <v>64.400000000000006</v>
      </c>
      <c r="AU481" s="51">
        <v>76.23</v>
      </c>
      <c r="AV481" s="51">
        <v>1070.19</v>
      </c>
      <c r="AW481" s="51">
        <v>854.76</v>
      </c>
      <c r="AX481" s="51">
        <v>1203.01</v>
      </c>
      <c r="AY481" s="51">
        <v>2729.17</v>
      </c>
      <c r="AZ481" s="51">
        <v>4561.28</v>
      </c>
      <c r="BA481" s="51">
        <v>4401.9399999999996</v>
      </c>
      <c r="BB481" s="51">
        <v>3167.32</v>
      </c>
      <c r="BC481" s="51">
        <v>1414.41</v>
      </c>
      <c r="BD481" s="51">
        <v>897.55</v>
      </c>
      <c r="BE481" s="51">
        <v>495.51</v>
      </c>
      <c r="BF481" s="51">
        <v>518.77</v>
      </c>
      <c r="BG481" s="51">
        <v>568.80999999999995</v>
      </c>
      <c r="BH481" s="51">
        <v>90.75</v>
      </c>
      <c r="BI481" s="51">
        <v>706.45</v>
      </c>
      <c r="BJ481" s="51">
        <v>3027.76</v>
      </c>
      <c r="BK481" s="51">
        <v>3776.41</v>
      </c>
      <c r="BL481" s="51">
        <v>2919.16</v>
      </c>
      <c r="BM481" s="51"/>
      <c r="BN481" s="9"/>
      <c r="BO481" s="62">
        <v>40</v>
      </c>
      <c r="BP481" s="62">
        <v>4029.77</v>
      </c>
      <c r="BQ481" s="62">
        <f t="shared" si="21"/>
        <v>2034.885</v>
      </c>
      <c r="BR481" s="64" t="str">
        <f t="shared" si="22"/>
        <v>YES</v>
      </c>
      <c r="BS481" s="9" t="e">
        <f t="shared" si="23"/>
        <v>#N/A</v>
      </c>
    </row>
    <row r="482" spans="1:71" x14ac:dyDescent="0.25">
      <c r="A482">
        <v>478</v>
      </c>
      <c r="B482" s="52" t="s">
        <v>865</v>
      </c>
      <c r="C482" s="48" t="s">
        <v>865</v>
      </c>
      <c r="D482" s="80">
        <v>1936.21</v>
      </c>
      <c r="E482" s="98" t="s">
        <v>2186</v>
      </c>
      <c r="F482" s="84" t="s">
        <v>6</v>
      </c>
      <c r="G482" s="84">
        <v>106814476</v>
      </c>
      <c r="H482" s="87" t="s">
        <v>2067</v>
      </c>
      <c r="I482" s="196" t="s">
        <v>2067</v>
      </c>
      <c r="J482" s="87" t="s">
        <v>2067</v>
      </c>
      <c r="K482" s="47" t="s">
        <v>5</v>
      </c>
      <c r="L482" s="47" t="s">
        <v>864</v>
      </c>
      <c r="M482" s="38"/>
      <c r="N482" s="38"/>
      <c r="O482" s="50">
        <v>5209.3599999999997</v>
      </c>
      <c r="P482" s="50">
        <v>6629.5</v>
      </c>
      <c r="Q482" s="50">
        <v>4314.87</v>
      </c>
      <c r="R482" s="50">
        <v>4339.74</v>
      </c>
      <c r="S482" s="50">
        <v>3897.59</v>
      </c>
      <c r="T482" s="50">
        <v>2786.3</v>
      </c>
      <c r="U482" s="50">
        <v>2409.63</v>
      </c>
      <c r="V482" s="51">
        <v>2331.1799999999998</v>
      </c>
      <c r="W482" s="51">
        <v>2307.7399999999998</v>
      </c>
      <c r="X482" s="51">
        <v>2144.8000000000002</v>
      </c>
      <c r="Y482" s="51">
        <v>2204.85</v>
      </c>
      <c r="Z482" s="51">
        <v>2083.7199999999998</v>
      </c>
      <c r="AA482" s="51">
        <v>3599.29</v>
      </c>
      <c r="AB482" s="51">
        <v>4509.8100000000004</v>
      </c>
      <c r="AC482" s="51">
        <v>2777.33</v>
      </c>
      <c r="AD482" s="51">
        <v>2065.21</v>
      </c>
      <c r="AE482" s="51">
        <v>3076.3</v>
      </c>
      <c r="AF482" s="51">
        <v>1936.21</v>
      </c>
      <c r="AG482" s="51">
        <v>1842.04</v>
      </c>
      <c r="AH482" s="51">
        <v>2167.2399999999998</v>
      </c>
      <c r="AI482" s="51">
        <v>2281.15</v>
      </c>
      <c r="AJ482" s="51">
        <v>1798.43</v>
      </c>
      <c r="AK482" s="51">
        <v>2634.71</v>
      </c>
      <c r="AL482" s="51">
        <v>2155.79</v>
      </c>
      <c r="AM482" s="51">
        <v>4028.75</v>
      </c>
      <c r="AN482" s="51">
        <v>3651.29</v>
      </c>
      <c r="AO482" s="51">
        <v>2966.57</v>
      </c>
      <c r="AP482" s="135">
        <v>2217.38</v>
      </c>
      <c r="AQ482" s="51">
        <v>1923.63</v>
      </c>
      <c r="AR482" s="51">
        <v>1704.95</v>
      </c>
      <c r="AS482" s="51">
        <v>1548.11</v>
      </c>
      <c r="AT482" s="51">
        <v>622.59</v>
      </c>
      <c r="AU482" s="51">
        <v>283.64999999999998</v>
      </c>
      <c r="AV482" s="51">
        <v>747.62</v>
      </c>
      <c r="AW482" s="51">
        <v>673.34</v>
      </c>
      <c r="AX482" s="51">
        <v>1703.77</v>
      </c>
      <c r="AY482" s="51">
        <v>5423.92</v>
      </c>
      <c r="AZ482" s="51">
        <v>6533.26</v>
      </c>
      <c r="BA482" s="51">
        <v>3950.97</v>
      </c>
      <c r="BB482" s="51">
        <v>3614.98</v>
      </c>
      <c r="BC482" s="51">
        <v>2650.31</v>
      </c>
      <c r="BD482" s="51">
        <v>609.59</v>
      </c>
      <c r="BE482" s="51">
        <v>445.56</v>
      </c>
      <c r="BF482" s="51">
        <v>466.45</v>
      </c>
      <c r="BG482" s="51">
        <v>515.83000000000004</v>
      </c>
      <c r="BH482" s="51">
        <v>464.91</v>
      </c>
      <c r="BI482" s="51">
        <v>1635.5</v>
      </c>
      <c r="BJ482" s="51">
        <v>2848.51</v>
      </c>
      <c r="BK482" s="51">
        <v>2813.23</v>
      </c>
      <c r="BL482" s="51">
        <v>1838.23</v>
      </c>
      <c r="BM482" s="51"/>
      <c r="BN482" s="9"/>
      <c r="BO482" s="62">
        <v>682.02</v>
      </c>
      <c r="BP482" s="62">
        <v>6629.5</v>
      </c>
      <c r="BQ482" s="62">
        <f t="shared" si="21"/>
        <v>3655.76</v>
      </c>
      <c r="BR482" s="64" t="str">
        <f t="shared" si="22"/>
        <v>YES</v>
      </c>
      <c r="BS482" s="9" t="e">
        <f t="shared" si="23"/>
        <v>#N/A</v>
      </c>
    </row>
    <row r="483" spans="1:71" x14ac:dyDescent="0.25">
      <c r="A483">
        <v>479</v>
      </c>
      <c r="B483" s="52" t="s">
        <v>863</v>
      </c>
      <c r="C483" s="48" t="s">
        <v>863</v>
      </c>
      <c r="D483" s="80">
        <v>14.4</v>
      </c>
      <c r="E483" s="98" t="s">
        <v>2186</v>
      </c>
      <c r="F483" s="84" t="s">
        <v>6</v>
      </c>
      <c r="G483" s="84">
        <v>106814476</v>
      </c>
      <c r="H483" s="87" t="s">
        <v>2068</v>
      </c>
      <c r="I483" s="196" t="s">
        <v>2068</v>
      </c>
      <c r="J483" s="87" t="s">
        <v>2068</v>
      </c>
      <c r="K483" s="47" t="s">
        <v>5</v>
      </c>
      <c r="L483" s="47" t="s">
        <v>338</v>
      </c>
      <c r="M483" s="38"/>
      <c r="N483" s="38"/>
      <c r="O483" s="50">
        <v>93.55</v>
      </c>
      <c r="P483" s="50">
        <v>238.37</v>
      </c>
      <c r="Q483" s="50">
        <v>91</v>
      </c>
      <c r="R483" s="50">
        <v>136.38</v>
      </c>
      <c r="S483" s="50">
        <v>42.54</v>
      </c>
      <c r="T483" s="50">
        <v>43.03</v>
      </c>
      <c r="U483" s="50">
        <v>42.23</v>
      </c>
      <c r="V483" s="51">
        <v>41.88</v>
      </c>
      <c r="W483" s="51">
        <v>41.86</v>
      </c>
      <c r="X483" s="51">
        <v>41.95</v>
      </c>
      <c r="Y483" s="51">
        <v>42.46</v>
      </c>
      <c r="Z483" s="51">
        <v>43.29</v>
      </c>
      <c r="AA483" s="51">
        <v>70.290000000000006</v>
      </c>
      <c r="AB483" s="51">
        <v>181.87</v>
      </c>
      <c r="AC483" s="51">
        <v>104.71</v>
      </c>
      <c r="AD483" s="51">
        <v>14.45</v>
      </c>
      <c r="AE483" s="51">
        <v>15.67</v>
      </c>
      <c r="AF483" s="51">
        <v>14.4</v>
      </c>
      <c r="AG483" s="51">
        <v>12.84</v>
      </c>
      <c r="AH483" s="51">
        <v>13.2</v>
      </c>
      <c r="AI483" s="51">
        <v>12.07</v>
      </c>
      <c r="AJ483" s="51">
        <v>12.79</v>
      </c>
      <c r="AK483" s="51">
        <v>12.78</v>
      </c>
      <c r="AL483" s="51">
        <v>15.25</v>
      </c>
      <c r="AM483" s="51">
        <v>166.56</v>
      </c>
      <c r="AN483" s="51">
        <v>86.88</v>
      </c>
      <c r="AO483" s="51">
        <v>20.56</v>
      </c>
      <c r="AP483" s="135">
        <v>13.56</v>
      </c>
      <c r="AQ483" s="51">
        <v>15.35</v>
      </c>
      <c r="AR483" s="51">
        <v>14.27</v>
      </c>
      <c r="AS483" s="51">
        <v>13.68</v>
      </c>
      <c r="AT483" s="51">
        <v>11.69</v>
      </c>
      <c r="AU483" s="51">
        <v>12.56</v>
      </c>
      <c r="AV483" s="51">
        <v>16.68</v>
      </c>
      <c r="AW483" s="51">
        <v>24.37</v>
      </c>
      <c r="AX483" s="51">
        <v>12.81</v>
      </c>
      <c r="AY483" s="51">
        <v>22.71</v>
      </c>
      <c r="AZ483" s="51">
        <v>84.77</v>
      </c>
      <c r="BA483" s="51">
        <v>21.2</v>
      </c>
      <c r="BB483" s="51">
        <v>13.42</v>
      </c>
      <c r="BC483" s="51">
        <v>12.87</v>
      </c>
      <c r="BD483" s="51">
        <v>13.1</v>
      </c>
      <c r="BE483" s="51">
        <v>11.02</v>
      </c>
      <c r="BF483" s="51">
        <v>11.7</v>
      </c>
      <c r="BG483" s="51">
        <v>11.17</v>
      </c>
      <c r="BH483" s="51">
        <v>11.38</v>
      </c>
      <c r="BI483" s="51">
        <v>12.33</v>
      </c>
      <c r="BJ483" s="51">
        <v>37.79</v>
      </c>
      <c r="BK483" s="51">
        <v>15.19</v>
      </c>
      <c r="BL483" s="51">
        <v>66.41</v>
      </c>
      <c r="BM483" s="51"/>
      <c r="BN483" s="9"/>
      <c r="BO483" s="62">
        <v>14.4</v>
      </c>
      <c r="BP483" s="62">
        <v>238.37</v>
      </c>
      <c r="BQ483" s="62">
        <f t="shared" si="21"/>
        <v>126.38500000000001</v>
      </c>
      <c r="BR483" s="64" t="str">
        <f t="shared" si="22"/>
        <v>YES</v>
      </c>
      <c r="BS483" s="9" t="e">
        <f t="shared" si="23"/>
        <v>#N/A</v>
      </c>
    </row>
    <row r="484" spans="1:71" x14ac:dyDescent="0.25">
      <c r="A484">
        <v>480</v>
      </c>
      <c r="B484" s="52" t="s">
        <v>862</v>
      </c>
      <c r="C484" s="48" t="s">
        <v>862</v>
      </c>
      <c r="D484" s="80">
        <v>340.89</v>
      </c>
      <c r="E484" s="98" t="s">
        <v>4988</v>
      </c>
      <c r="F484" s="84" t="s">
        <v>6</v>
      </c>
      <c r="G484" s="84">
        <v>106814476</v>
      </c>
      <c r="H484" s="87">
        <v>3049112</v>
      </c>
      <c r="I484" s="196">
        <v>3049112</v>
      </c>
      <c r="J484" s="87">
        <v>3049112</v>
      </c>
      <c r="K484" s="47" t="s">
        <v>5</v>
      </c>
      <c r="L484" s="47" t="s">
        <v>861</v>
      </c>
      <c r="M484" s="38"/>
      <c r="N484" s="38"/>
      <c r="O484" s="50">
        <v>165.66</v>
      </c>
      <c r="P484" s="50">
        <v>503.73</v>
      </c>
      <c r="Q484" s="50">
        <v>330.58</v>
      </c>
      <c r="R484" s="50">
        <v>516.77</v>
      </c>
      <c r="S484" s="50">
        <v>183.44</v>
      </c>
      <c r="T484" s="50">
        <v>62.32</v>
      </c>
      <c r="U484" s="50">
        <v>250.24</v>
      </c>
      <c r="V484" s="51">
        <v>372.77</v>
      </c>
      <c r="W484" s="51">
        <v>644.73</v>
      </c>
      <c r="X484" s="51">
        <v>351.73</v>
      </c>
      <c r="Y484" s="51">
        <v>50.48</v>
      </c>
      <c r="Z484" s="51">
        <v>58.64</v>
      </c>
      <c r="AA484" s="51">
        <v>413.28</v>
      </c>
      <c r="AB484" s="51">
        <v>813.71</v>
      </c>
      <c r="AC484" s="51">
        <v>595.21</v>
      </c>
      <c r="AD484" s="51">
        <v>546.23</v>
      </c>
      <c r="AE484" s="51">
        <v>595.67999999999995</v>
      </c>
      <c r="AF484" s="51">
        <v>340.89</v>
      </c>
      <c r="AG484" s="51">
        <v>23.8</v>
      </c>
      <c r="AH484" s="51">
        <v>30.25</v>
      </c>
      <c r="AI484" s="51">
        <v>30.96</v>
      </c>
      <c r="AJ484" s="51">
        <v>37.380000000000003</v>
      </c>
      <c r="AK484" s="51">
        <v>30.2</v>
      </c>
      <c r="AL484" s="51">
        <v>27.29</v>
      </c>
      <c r="AM484" s="51">
        <v>88.37</v>
      </c>
      <c r="AN484" s="51">
        <v>38.909999999999997</v>
      </c>
      <c r="AO484" s="51">
        <v>57.98</v>
      </c>
      <c r="AP484" s="135">
        <v>38.979999999999997</v>
      </c>
      <c r="AQ484" s="51">
        <v>46.53</v>
      </c>
      <c r="AR484" s="51">
        <v>29.15</v>
      </c>
      <c r="AS484" s="51">
        <v>41.92</v>
      </c>
      <c r="AT484" s="51">
        <v>20.81</v>
      </c>
      <c r="AU484" s="51">
        <v>23.98</v>
      </c>
      <c r="AV484" s="51">
        <v>41.96</v>
      </c>
      <c r="AW484" s="51">
        <v>34.07</v>
      </c>
      <c r="AX484" s="51">
        <v>32.9</v>
      </c>
      <c r="AY484" s="51">
        <v>40.26</v>
      </c>
      <c r="AZ484" s="51">
        <v>144.82</v>
      </c>
      <c r="BA484" s="51">
        <v>21.85</v>
      </c>
      <c r="BB484" s="51">
        <v>302.95999999999998</v>
      </c>
      <c r="BC484" s="51">
        <v>30.6</v>
      </c>
      <c r="BD484" s="51">
        <v>24.98</v>
      </c>
      <c r="BE484" s="51">
        <v>26.14</v>
      </c>
      <c r="BF484" s="51">
        <v>24.99</v>
      </c>
      <c r="BG484" s="51">
        <v>32.840000000000003</v>
      </c>
      <c r="BH484" s="51">
        <v>25.13</v>
      </c>
      <c r="BI484" s="51">
        <v>16.78</v>
      </c>
      <c r="BJ484" s="51">
        <v>38.99</v>
      </c>
      <c r="BK484" s="51">
        <v>215.13</v>
      </c>
      <c r="BL484" s="51">
        <v>16.77</v>
      </c>
      <c r="BM484" s="51"/>
      <c r="BN484" s="9"/>
      <c r="BO484" s="62">
        <v>27.29</v>
      </c>
      <c r="BP484" s="62">
        <v>644.73</v>
      </c>
      <c r="BQ484" s="62">
        <f t="shared" si="21"/>
        <v>336.01</v>
      </c>
      <c r="BR484" s="64" t="str">
        <f t="shared" si="22"/>
        <v>YES</v>
      </c>
      <c r="BS484" s="9" t="e">
        <f t="shared" si="23"/>
        <v>#N/A</v>
      </c>
    </row>
    <row r="485" spans="1:71" x14ac:dyDescent="0.25">
      <c r="A485">
        <v>481</v>
      </c>
      <c r="B485" s="52" t="s">
        <v>860</v>
      </c>
      <c r="C485" s="48" t="s">
        <v>860</v>
      </c>
      <c r="D485" s="80">
        <v>1759.06</v>
      </c>
      <c r="E485" s="98" t="s">
        <v>4988</v>
      </c>
      <c r="F485" s="84" t="s">
        <v>6</v>
      </c>
      <c r="G485" s="84">
        <v>106814476</v>
      </c>
      <c r="H485" s="87" t="s">
        <v>2069</v>
      </c>
      <c r="I485" s="196" t="s">
        <v>2069</v>
      </c>
      <c r="J485" s="87" t="s">
        <v>2069</v>
      </c>
      <c r="K485" s="47" t="s">
        <v>5</v>
      </c>
      <c r="L485" s="47" t="s">
        <v>859</v>
      </c>
      <c r="M485" s="38"/>
      <c r="N485" s="38"/>
      <c r="O485" s="50">
        <v>2882.39</v>
      </c>
      <c r="P485" s="50">
        <v>3580.81</v>
      </c>
      <c r="Q485" s="50">
        <v>2406.15</v>
      </c>
      <c r="R485" s="50">
        <v>2373.36</v>
      </c>
      <c r="S485" s="50">
        <v>1216.03</v>
      </c>
      <c r="T485" s="50">
        <v>778.83</v>
      </c>
      <c r="U485" s="50">
        <v>809.93</v>
      </c>
      <c r="V485" s="51">
        <v>1014.51</v>
      </c>
      <c r="W485" s="51">
        <v>935.33</v>
      </c>
      <c r="X485" s="51">
        <v>1003.75</v>
      </c>
      <c r="Y485" s="51">
        <v>904.59</v>
      </c>
      <c r="Z485" s="51">
        <v>952.77</v>
      </c>
      <c r="AA485" s="51">
        <v>1869.16</v>
      </c>
      <c r="AB485" s="51">
        <v>2684.17</v>
      </c>
      <c r="AC485" s="51">
        <v>2180.5300000000002</v>
      </c>
      <c r="AD485" s="51">
        <v>2021.13</v>
      </c>
      <c r="AE485" s="51">
        <v>2324.8200000000002</v>
      </c>
      <c r="AF485" s="51">
        <v>1759.06</v>
      </c>
      <c r="AG485" s="51">
        <v>1878.16</v>
      </c>
      <c r="AH485" s="51">
        <v>1609.83</v>
      </c>
      <c r="AI485" s="51">
        <v>1521.84</v>
      </c>
      <c r="AJ485" s="51">
        <v>1172.58</v>
      </c>
      <c r="AK485" s="51">
        <v>943.02</v>
      </c>
      <c r="AL485" s="51">
        <v>966.86</v>
      </c>
      <c r="AM485" s="51">
        <v>2040.17</v>
      </c>
      <c r="AN485" s="51">
        <v>2999.08</v>
      </c>
      <c r="AO485" s="51">
        <v>3486.95</v>
      </c>
      <c r="AP485" s="135">
        <v>2882.98</v>
      </c>
      <c r="AQ485" s="51">
        <v>2660.79</v>
      </c>
      <c r="AR485" s="51">
        <v>2526.38</v>
      </c>
      <c r="AS485" s="51">
        <v>2299.8000000000002</v>
      </c>
      <c r="AT485" s="51">
        <v>2137.73</v>
      </c>
      <c r="AU485" s="51">
        <v>2231.71</v>
      </c>
      <c r="AV485" s="51">
        <v>1221.69</v>
      </c>
      <c r="AW485" s="51">
        <v>2228.73</v>
      </c>
      <c r="AX485" s="51">
        <v>2195.06</v>
      </c>
      <c r="AY485" s="51">
        <v>3432.87</v>
      </c>
      <c r="AZ485" s="51">
        <v>4321.8900000000003</v>
      </c>
      <c r="BA485" s="51">
        <v>4152.38</v>
      </c>
      <c r="BB485" s="51">
        <v>3818.12</v>
      </c>
      <c r="BC485" s="51">
        <v>2985.86</v>
      </c>
      <c r="BD485" s="51">
        <v>2159.36</v>
      </c>
      <c r="BE485" s="51">
        <v>1472.64</v>
      </c>
      <c r="BF485" s="51">
        <v>764.33</v>
      </c>
      <c r="BG485" s="51">
        <v>919.79</v>
      </c>
      <c r="BH485" s="51">
        <v>845.25</v>
      </c>
      <c r="BI485" s="51">
        <v>953.95</v>
      </c>
      <c r="BJ485" s="51">
        <v>4151.6099999999997</v>
      </c>
      <c r="BK485" s="51">
        <v>4667.2</v>
      </c>
      <c r="BL485" s="51">
        <v>3610.07</v>
      </c>
      <c r="BM485" s="51"/>
      <c r="BN485" s="9"/>
      <c r="BO485" s="62">
        <v>778.83</v>
      </c>
      <c r="BP485" s="62">
        <v>3580.81</v>
      </c>
      <c r="BQ485" s="62">
        <f t="shared" si="21"/>
        <v>2179.8200000000002</v>
      </c>
      <c r="BR485" s="64" t="str">
        <f t="shared" si="22"/>
        <v>NO</v>
      </c>
      <c r="BS485" s="9" t="e">
        <f t="shared" si="23"/>
        <v>#N/A</v>
      </c>
    </row>
    <row r="486" spans="1:71" x14ac:dyDescent="0.25">
      <c r="A486">
        <v>482</v>
      </c>
      <c r="B486" s="52" t="s">
        <v>858</v>
      </c>
      <c r="C486" s="48" t="s">
        <v>858</v>
      </c>
      <c r="D486" s="80">
        <v>4606.5999999999995</v>
      </c>
      <c r="E486" s="98" t="s">
        <v>4988</v>
      </c>
      <c r="F486" s="84" t="s">
        <v>2</v>
      </c>
      <c r="G486" s="84">
        <v>106814475</v>
      </c>
      <c r="H486" s="87">
        <v>4375813</v>
      </c>
      <c r="I486" s="196">
        <v>6207306</v>
      </c>
      <c r="J486" s="87">
        <v>6207306</v>
      </c>
      <c r="K486" s="47" t="s">
        <v>1</v>
      </c>
      <c r="L486" s="47" t="s">
        <v>857</v>
      </c>
      <c r="M486" s="38"/>
      <c r="N486" s="38"/>
      <c r="O486" s="50">
        <v>4289.91</v>
      </c>
      <c r="P486" s="50">
        <v>4165.58</v>
      </c>
      <c r="Q486" s="50">
        <v>3194.41</v>
      </c>
      <c r="R486" s="50">
        <v>3734.33</v>
      </c>
      <c r="S486" s="50">
        <v>4796.74</v>
      </c>
      <c r="T486" s="50">
        <v>5275.7</v>
      </c>
      <c r="U486" s="50">
        <v>6868.6799999999994</v>
      </c>
      <c r="V486" s="51">
        <v>5276.66</v>
      </c>
      <c r="W486" s="51">
        <v>7207.11</v>
      </c>
      <c r="X486" s="51">
        <v>5594.03</v>
      </c>
      <c r="Y486" s="51">
        <v>4171.75</v>
      </c>
      <c r="Z486" s="51">
        <v>3923.6099999999997</v>
      </c>
      <c r="AA486" s="51">
        <v>3877.8599999999997</v>
      </c>
      <c r="AB486" s="51">
        <v>4125.07</v>
      </c>
      <c r="AC486" s="51">
        <v>3769.0499999999997</v>
      </c>
      <c r="AD486" s="51">
        <v>4120.74</v>
      </c>
      <c r="AE486" s="51">
        <v>4253.16</v>
      </c>
      <c r="AF486" s="51">
        <v>4606.5999999999995</v>
      </c>
      <c r="AG486" s="51">
        <v>6022.86</v>
      </c>
      <c r="AH486" s="51">
        <v>6690.15</v>
      </c>
      <c r="AI486" s="51">
        <v>6408.32</v>
      </c>
      <c r="AJ486" s="51">
        <v>6723.5999999999995</v>
      </c>
      <c r="AK486" s="51">
        <v>4367.53</v>
      </c>
      <c r="AL486" s="51">
        <v>3755.5899999999997</v>
      </c>
      <c r="AM486" s="51">
        <v>3525.9799999999996</v>
      </c>
      <c r="AN486" s="51">
        <v>3431.1099999999997</v>
      </c>
      <c r="AO486" s="51">
        <v>3539.06</v>
      </c>
      <c r="AP486" s="135">
        <v>4052.6499999999996</v>
      </c>
      <c r="AQ486" s="51">
        <v>4241.99</v>
      </c>
      <c r="AR486" s="51">
        <v>4377.9399999999996</v>
      </c>
      <c r="AS486" s="51">
        <v>5872.69</v>
      </c>
      <c r="AT486" s="51">
        <v>6164.92</v>
      </c>
      <c r="AU486" s="51">
        <v>6367.84</v>
      </c>
      <c r="AV486" s="51">
        <v>5572.24</v>
      </c>
      <c r="AW486" s="51">
        <v>4585.1899999999996</v>
      </c>
      <c r="AX486" s="51">
        <v>3947.52</v>
      </c>
      <c r="AY486" s="51">
        <v>3513.81</v>
      </c>
      <c r="AZ486" s="51">
        <v>3531.3999999999996</v>
      </c>
      <c r="BA486" s="51">
        <v>3319.7099999999996</v>
      </c>
      <c r="BB486" s="51">
        <v>4243.3999999999996</v>
      </c>
      <c r="BC486" s="51">
        <v>4163.42</v>
      </c>
      <c r="BD486" s="51">
        <v>4497.45</v>
      </c>
      <c r="BE486" s="51">
        <v>6472.08</v>
      </c>
      <c r="BF486" s="51">
        <v>5370.94</v>
      </c>
      <c r="BG486" s="51">
        <v>5799.58</v>
      </c>
      <c r="BH486" s="51">
        <v>5340.87</v>
      </c>
      <c r="BI486" s="51">
        <v>3993.22</v>
      </c>
      <c r="BJ486" s="51">
        <v>3959.41</v>
      </c>
      <c r="BK486" s="51">
        <v>3300.2</v>
      </c>
      <c r="BL486" s="51">
        <v>3692.5499999999997</v>
      </c>
      <c r="BM486" s="51"/>
      <c r="BN486" s="9"/>
      <c r="BO486" s="62">
        <v>3197.6499999999996</v>
      </c>
      <c r="BP486" s="62">
        <v>7734.55</v>
      </c>
      <c r="BQ486" s="62">
        <f t="shared" si="21"/>
        <v>5466.1</v>
      </c>
      <c r="BR486" s="64" t="str">
        <f t="shared" si="22"/>
        <v>YES</v>
      </c>
      <c r="BS486" s="9" t="e">
        <f t="shared" si="23"/>
        <v>#N/A</v>
      </c>
    </row>
    <row r="487" spans="1:71" x14ac:dyDescent="0.25">
      <c r="A487">
        <v>483</v>
      </c>
      <c r="B487" s="52" t="s">
        <v>856</v>
      </c>
      <c r="C487" s="48"/>
      <c r="D487" s="80"/>
      <c r="E487" s="98" t="s">
        <v>4988</v>
      </c>
      <c r="F487" s="84" t="s">
        <v>2</v>
      </c>
      <c r="G487" s="84">
        <v>106814475</v>
      </c>
      <c r="H487" s="87">
        <v>4060621</v>
      </c>
      <c r="I487" s="196">
        <v>6207340</v>
      </c>
      <c r="J487" s="87">
        <v>6207340</v>
      </c>
      <c r="K487" s="47" t="s">
        <v>1</v>
      </c>
      <c r="L487" s="47" t="s">
        <v>855</v>
      </c>
      <c r="M487" s="38"/>
      <c r="N487" s="38"/>
      <c r="O487" s="50">
        <v>9467.4699999999993</v>
      </c>
      <c r="P487" s="50">
        <v>8927</v>
      </c>
      <c r="Q487" s="50">
        <v>8610.2000000000007</v>
      </c>
      <c r="R487" s="50">
        <v>8468.86</v>
      </c>
      <c r="S487" s="50">
        <v>10563.68</v>
      </c>
      <c r="T487" s="50">
        <v>10463.51</v>
      </c>
      <c r="U487" s="50">
        <v>12809.73</v>
      </c>
      <c r="V487" s="51">
        <v>14101.43</v>
      </c>
      <c r="W487" s="51">
        <v>13717.17</v>
      </c>
      <c r="X487" s="51">
        <v>13585.789999999999</v>
      </c>
      <c r="Y487" s="51">
        <v>10037.93</v>
      </c>
      <c r="Z487" s="51">
        <v>8993.7899999999991</v>
      </c>
      <c r="AA487" s="51">
        <v>9092.14</v>
      </c>
      <c r="AB487" s="51">
        <v>8620.93</v>
      </c>
      <c r="AC487" s="51">
        <v>8191.53</v>
      </c>
      <c r="AD487" s="51">
        <v>9651.14</v>
      </c>
      <c r="AE487" s="51">
        <v>11011.7</v>
      </c>
      <c r="AF487" s="51">
        <v>11265.3</v>
      </c>
      <c r="AG487" s="51">
        <v>15249.72</v>
      </c>
      <c r="AH487" s="51">
        <v>14985.36</v>
      </c>
      <c r="AI487" s="51">
        <v>14748.699999999999</v>
      </c>
      <c r="AJ487" s="51">
        <v>15105.3</v>
      </c>
      <c r="AK487" s="51">
        <v>10870.36</v>
      </c>
      <c r="AL487" s="51">
        <v>10048.209999999999</v>
      </c>
      <c r="AM487" s="51">
        <v>9475.6999999999989</v>
      </c>
      <c r="AN487" s="51">
        <v>8769.4599999999991</v>
      </c>
      <c r="AO487" s="51">
        <v>10489.369999999999</v>
      </c>
      <c r="AP487" s="135">
        <v>10638.06</v>
      </c>
      <c r="AQ487" s="51">
        <v>11121.5</v>
      </c>
      <c r="AR487" s="51">
        <v>11482.73</v>
      </c>
      <c r="AS487" s="51">
        <v>15565.08</v>
      </c>
      <c r="AT487" s="51">
        <v>16424.920000000002</v>
      </c>
      <c r="AU487" s="51">
        <v>16442.080000000002</v>
      </c>
      <c r="AV487" s="51">
        <v>14661.06</v>
      </c>
      <c r="AW487" s="51">
        <v>12488.19</v>
      </c>
      <c r="AX487" s="51">
        <v>10813.289999999999</v>
      </c>
      <c r="AY487" s="51">
        <v>9759.99</v>
      </c>
      <c r="AZ487" s="51">
        <v>9529.91</v>
      </c>
      <c r="BA487" s="51">
        <v>10618.26</v>
      </c>
      <c r="BB487" s="51">
        <v>12082.5</v>
      </c>
      <c r="BC487" s="51">
        <v>12351.44</v>
      </c>
      <c r="BD487" s="51">
        <v>12995.39</v>
      </c>
      <c r="BE487" s="51">
        <v>17123.920000000002</v>
      </c>
      <c r="BF487" s="51">
        <v>14416.15</v>
      </c>
      <c r="BG487" s="51">
        <v>14127.39</v>
      </c>
      <c r="BH487" s="51">
        <v>13209.19</v>
      </c>
      <c r="BI487" s="51">
        <v>11710.26</v>
      </c>
      <c r="BJ487" s="51">
        <v>12489.66</v>
      </c>
      <c r="BK487" s="51">
        <v>10802.91</v>
      </c>
      <c r="BL487" s="51">
        <v>10997.01</v>
      </c>
      <c r="BM487" s="51"/>
      <c r="BN487" s="9"/>
      <c r="BO487" s="62">
        <v>8191.53</v>
      </c>
      <c r="BP487" s="62">
        <v>15364.199999999999</v>
      </c>
      <c r="BQ487" s="62">
        <f t="shared" si="21"/>
        <v>11777.865</v>
      </c>
      <c r="BR487" s="64" t="str">
        <f t="shared" si="22"/>
        <v>YES</v>
      </c>
      <c r="BS487" s="9" t="e">
        <f t="shared" si="23"/>
        <v>#N/A</v>
      </c>
    </row>
    <row r="488" spans="1:71" x14ac:dyDescent="0.25">
      <c r="A488">
        <v>484</v>
      </c>
      <c r="B488" s="52" t="s">
        <v>854</v>
      </c>
      <c r="C488" s="48" t="s">
        <v>854</v>
      </c>
      <c r="D488" s="80">
        <v>12693.789999999999</v>
      </c>
      <c r="E488" s="98" t="s">
        <v>2186</v>
      </c>
      <c r="F488" s="84" t="s">
        <v>2</v>
      </c>
      <c r="G488" s="84">
        <v>106814475</v>
      </c>
      <c r="H488" s="87">
        <v>4561505</v>
      </c>
      <c r="I488" s="196">
        <v>4561505</v>
      </c>
      <c r="J488" s="87">
        <v>4616823</v>
      </c>
      <c r="K488" s="47" t="s">
        <v>1</v>
      </c>
      <c r="L488" s="47" t="s">
        <v>853</v>
      </c>
      <c r="M488" s="38"/>
      <c r="N488" s="38"/>
      <c r="O488" s="50">
        <v>9194.69</v>
      </c>
      <c r="P488" s="50">
        <v>8219.98</v>
      </c>
      <c r="Q488" s="50">
        <v>8272.26</v>
      </c>
      <c r="R488" s="50">
        <v>8232.86</v>
      </c>
      <c r="S488" s="50">
        <v>12378.86</v>
      </c>
      <c r="T488" s="50">
        <v>13393.92</v>
      </c>
      <c r="U488" s="50">
        <v>15711.789999999999</v>
      </c>
      <c r="V488" s="51">
        <v>16954.730000000003</v>
      </c>
      <c r="W488" s="51">
        <v>17306.420000000002</v>
      </c>
      <c r="X488" s="51">
        <v>16383.47</v>
      </c>
      <c r="Y488" s="51">
        <v>12460.86</v>
      </c>
      <c r="Z488" s="51">
        <v>10837.17</v>
      </c>
      <c r="AA488" s="51">
        <v>9354.7999999999993</v>
      </c>
      <c r="AB488" s="51">
        <v>10287.84</v>
      </c>
      <c r="AC488" s="51">
        <v>8219.74</v>
      </c>
      <c r="AD488" s="51">
        <v>9942</v>
      </c>
      <c r="AE488" s="51">
        <v>11652.53</v>
      </c>
      <c r="AF488" s="51">
        <v>12693.789999999999</v>
      </c>
      <c r="AG488" s="51">
        <v>15231.71</v>
      </c>
      <c r="AH488" s="51">
        <v>15988.55</v>
      </c>
      <c r="AI488" s="51">
        <v>16568.480000000003</v>
      </c>
      <c r="AJ488" s="51">
        <v>16839.280000000002</v>
      </c>
      <c r="AK488" s="51">
        <v>12607.699999999999</v>
      </c>
      <c r="AL488" s="51">
        <v>11153.49</v>
      </c>
      <c r="AM488" s="51">
        <v>10658.85</v>
      </c>
      <c r="AN488" s="51">
        <v>10535.57</v>
      </c>
      <c r="AO488" s="51">
        <v>11556.199999999999</v>
      </c>
      <c r="AP488" s="135">
        <v>11963.4</v>
      </c>
      <c r="AQ488" s="51">
        <v>13286.119999999999</v>
      </c>
      <c r="AR488" s="51">
        <v>11918.15</v>
      </c>
      <c r="AS488" s="51">
        <v>15107.8</v>
      </c>
      <c r="AT488" s="51">
        <v>14909.76</v>
      </c>
      <c r="AU488" s="51">
        <v>15250.72</v>
      </c>
      <c r="AV488" s="51">
        <v>15143.84</v>
      </c>
      <c r="AW488" s="51">
        <v>12362.25</v>
      </c>
      <c r="AX488" s="51">
        <v>9343.93</v>
      </c>
      <c r="AY488" s="51">
        <v>8622.1999999999989</v>
      </c>
      <c r="AZ488" s="51">
        <v>8314.51</v>
      </c>
      <c r="BA488" s="51">
        <v>7875.24</v>
      </c>
      <c r="BB488" s="51">
        <v>10475.16</v>
      </c>
      <c r="BC488" s="51">
        <v>10566.69</v>
      </c>
      <c r="BD488" s="51">
        <v>11716.58</v>
      </c>
      <c r="BE488" s="51">
        <v>16403.390000000003</v>
      </c>
      <c r="BF488" s="51">
        <v>13763.8</v>
      </c>
      <c r="BG488" s="51">
        <v>12534.73</v>
      </c>
      <c r="BH488" s="51">
        <v>13284.63</v>
      </c>
      <c r="BI488" s="51">
        <v>11040.99</v>
      </c>
      <c r="BJ488" s="51">
        <v>10239.27</v>
      </c>
      <c r="BK488" s="51">
        <v>8200.41</v>
      </c>
      <c r="BL488" s="51">
        <v>8999.0499999999993</v>
      </c>
      <c r="BM488" s="51"/>
      <c r="BN488" s="9"/>
      <c r="BO488" s="62">
        <v>8219.74</v>
      </c>
      <c r="BP488" s="62">
        <v>17306.420000000002</v>
      </c>
      <c r="BQ488" s="62">
        <f t="shared" si="21"/>
        <v>12763.080000000002</v>
      </c>
      <c r="BR488" s="64" t="str">
        <f t="shared" si="22"/>
        <v>NO</v>
      </c>
      <c r="BS488" s="9" t="e">
        <f t="shared" si="23"/>
        <v>#N/A</v>
      </c>
    </row>
    <row r="489" spans="1:71" x14ac:dyDescent="0.25">
      <c r="A489">
        <v>485</v>
      </c>
      <c r="B489" s="52" t="s">
        <v>852</v>
      </c>
      <c r="C489" s="48" t="s">
        <v>852</v>
      </c>
      <c r="D489" s="80">
        <v>11827.05</v>
      </c>
      <c r="E489" s="98" t="s">
        <v>2186</v>
      </c>
      <c r="F489" s="84" t="s">
        <v>2</v>
      </c>
      <c r="G489" s="84">
        <v>106814475</v>
      </c>
      <c r="H489" s="87">
        <v>4088451</v>
      </c>
      <c r="I489" s="196">
        <v>4088451</v>
      </c>
      <c r="J489" s="87">
        <v>4088451</v>
      </c>
      <c r="K489" s="47" t="s">
        <v>1</v>
      </c>
      <c r="L489" s="47" t="s">
        <v>851</v>
      </c>
      <c r="M489" s="38"/>
      <c r="N489" s="38"/>
      <c r="O489" s="50">
        <v>9292.5</v>
      </c>
      <c r="P489" s="50">
        <v>10805.91</v>
      </c>
      <c r="Q489" s="50">
        <v>9215.33</v>
      </c>
      <c r="R489" s="50">
        <v>9810.58</v>
      </c>
      <c r="S489" s="50">
        <v>12065.25</v>
      </c>
      <c r="T489" s="50">
        <v>11732.63</v>
      </c>
      <c r="U489" s="50">
        <v>16369.55</v>
      </c>
      <c r="V489" s="51">
        <v>18913.16</v>
      </c>
      <c r="W489" s="51">
        <v>17719.34</v>
      </c>
      <c r="X489" s="51">
        <v>18019.730000000003</v>
      </c>
      <c r="Y489" s="51">
        <v>12322.64</v>
      </c>
      <c r="Z489" s="51">
        <v>10365.07</v>
      </c>
      <c r="AA489" s="51">
        <v>9795.56</v>
      </c>
      <c r="AB489" s="51">
        <v>9846.869999999999</v>
      </c>
      <c r="AC489" s="51">
        <v>8993.08</v>
      </c>
      <c r="AD489" s="51">
        <v>9316.15</v>
      </c>
      <c r="AE489" s="51">
        <v>10452.44</v>
      </c>
      <c r="AF489" s="51">
        <v>11827.05</v>
      </c>
      <c r="AG489" s="51">
        <v>15586.39</v>
      </c>
      <c r="AH489" s="51">
        <v>16671.310000000001</v>
      </c>
      <c r="AI489" s="51">
        <v>16477.600000000002</v>
      </c>
      <c r="AJ489" s="51">
        <v>17744.640000000003</v>
      </c>
      <c r="AK489" s="51">
        <v>13026.61</v>
      </c>
      <c r="AL489" s="51">
        <v>10128.42</v>
      </c>
      <c r="AM489" s="51">
        <v>9280.9699999999993</v>
      </c>
      <c r="AN489" s="51">
        <v>9401.17</v>
      </c>
      <c r="AO489" s="51">
        <v>10704.28</v>
      </c>
      <c r="AP489" s="135">
        <v>9611.81</v>
      </c>
      <c r="AQ489" s="51">
        <v>9921.91</v>
      </c>
      <c r="AR489" s="51">
        <v>15994.42</v>
      </c>
      <c r="AS489" s="51">
        <v>12840.91</v>
      </c>
      <c r="AT489" s="51">
        <v>17407.230000000003</v>
      </c>
      <c r="AU489" s="51">
        <v>17190.09</v>
      </c>
      <c r="AV489" s="51">
        <v>16753.190000000002</v>
      </c>
      <c r="AW489" s="51">
        <v>13703.74</v>
      </c>
      <c r="AX489" s="51">
        <v>10191.879999999999</v>
      </c>
      <c r="AY489" s="51">
        <v>9404.56</v>
      </c>
      <c r="AZ489" s="51">
        <v>10929.1</v>
      </c>
      <c r="BA489" s="51">
        <v>10024.26</v>
      </c>
      <c r="BB489" s="51">
        <v>10438.68</v>
      </c>
      <c r="BC489" s="51">
        <v>11120.13</v>
      </c>
      <c r="BD489" s="51">
        <v>12336.77</v>
      </c>
      <c r="BE489" s="51">
        <v>19007.61</v>
      </c>
      <c r="BF489" s="51">
        <v>16352.86</v>
      </c>
      <c r="BG489" s="51">
        <v>17288.850000000002</v>
      </c>
      <c r="BH489" s="51">
        <v>18047.810000000001</v>
      </c>
      <c r="BI489" s="51">
        <v>12059.13</v>
      </c>
      <c r="BJ489" s="51">
        <v>9479.9599999999991</v>
      </c>
      <c r="BK489" s="51">
        <v>8811.84</v>
      </c>
      <c r="BL489" s="51">
        <v>10141.43</v>
      </c>
      <c r="BM489" s="51"/>
      <c r="BN489" s="9"/>
      <c r="BO489" s="62">
        <v>8993.08</v>
      </c>
      <c r="BP489" s="62">
        <v>18913.16</v>
      </c>
      <c r="BQ489" s="62">
        <f t="shared" si="21"/>
        <v>13953.119999999999</v>
      </c>
      <c r="BR489" s="64" t="str">
        <f t="shared" si="22"/>
        <v>NO</v>
      </c>
      <c r="BS489" s="9" t="e">
        <f t="shared" si="23"/>
        <v>#N/A</v>
      </c>
    </row>
    <row r="490" spans="1:71" x14ac:dyDescent="0.25">
      <c r="A490">
        <v>486</v>
      </c>
      <c r="B490" s="52" t="s">
        <v>850</v>
      </c>
      <c r="C490" s="48" t="s">
        <v>850</v>
      </c>
      <c r="D490" s="80">
        <v>28019.38</v>
      </c>
      <c r="E490" s="98" t="s">
        <v>2186</v>
      </c>
      <c r="F490" s="84" t="s">
        <v>2</v>
      </c>
      <c r="G490" s="84">
        <v>106814475</v>
      </c>
      <c r="H490" s="87">
        <v>4294408</v>
      </c>
      <c r="I490" s="196">
        <v>4606781</v>
      </c>
      <c r="J490" s="87">
        <v>4606781</v>
      </c>
      <c r="K490" s="47" t="s">
        <v>1</v>
      </c>
      <c r="L490" s="47" t="s">
        <v>849</v>
      </c>
      <c r="M490" s="38"/>
      <c r="N490" s="38"/>
      <c r="O490" s="50">
        <v>22012.31</v>
      </c>
      <c r="P490" s="50">
        <v>25478.799999999999</v>
      </c>
      <c r="Q490" s="50">
        <v>24659.83</v>
      </c>
      <c r="R490" s="50">
        <v>24497.24</v>
      </c>
      <c r="S490" s="50">
        <v>32487.1</v>
      </c>
      <c r="T490" s="50">
        <v>30884.51</v>
      </c>
      <c r="U490" s="50">
        <v>34712.22</v>
      </c>
      <c r="V490" s="51">
        <v>34957.599999999999</v>
      </c>
      <c r="W490" s="51">
        <v>36066.909999999996</v>
      </c>
      <c r="X490" s="51">
        <v>33632.299999999996</v>
      </c>
      <c r="Y490" s="51">
        <v>23498.38</v>
      </c>
      <c r="Z490" s="51">
        <v>20516.2</v>
      </c>
      <c r="AA490" s="51">
        <v>21771.18</v>
      </c>
      <c r="AB490" s="51">
        <v>24561.960000000003</v>
      </c>
      <c r="AC490" s="51">
        <v>23491.800000000003</v>
      </c>
      <c r="AD490" s="51">
        <v>22318.760000000002</v>
      </c>
      <c r="AE490" s="51">
        <v>27654.760000000002</v>
      </c>
      <c r="AF490" s="51">
        <v>28019.38</v>
      </c>
      <c r="AG490" s="51">
        <v>33064.15</v>
      </c>
      <c r="AH490" s="51">
        <v>29572.03</v>
      </c>
      <c r="AI490" s="51">
        <v>33153.829999999994</v>
      </c>
      <c r="AJ490" s="51">
        <v>39617.199999999997</v>
      </c>
      <c r="AK490" s="51">
        <v>32593.63</v>
      </c>
      <c r="AL490" s="51">
        <v>28491.75</v>
      </c>
      <c r="AM490" s="51">
        <v>28259.230000000003</v>
      </c>
      <c r="AN490" s="51">
        <v>27319.09</v>
      </c>
      <c r="AO490" s="51">
        <v>28875.29</v>
      </c>
      <c r="AP490" s="135">
        <v>30545.190000000002</v>
      </c>
      <c r="AQ490" s="51">
        <v>32165.7</v>
      </c>
      <c r="AR490" s="51">
        <v>32809.82</v>
      </c>
      <c r="AS490" s="51">
        <v>40128.22</v>
      </c>
      <c r="AT490" s="51">
        <v>34737.159999999996</v>
      </c>
      <c r="AU490" s="51">
        <v>35772.1</v>
      </c>
      <c r="AV490" s="51">
        <v>38036.15</v>
      </c>
      <c r="AW490" s="51">
        <v>30754.170000000002</v>
      </c>
      <c r="AX490" s="51">
        <v>26190.890000000003</v>
      </c>
      <c r="AY490" s="51">
        <v>22224.480000000003</v>
      </c>
      <c r="AZ490" s="51">
        <v>19369.900000000001</v>
      </c>
      <c r="BA490" s="51">
        <v>19520.100000000002</v>
      </c>
      <c r="BB490" s="51">
        <v>20985.52</v>
      </c>
      <c r="BC490" s="51">
        <v>20837.810000000001</v>
      </c>
      <c r="BD490" s="51">
        <v>22199.100000000002</v>
      </c>
      <c r="BE490" s="51">
        <v>27929.230000000003</v>
      </c>
      <c r="BF490" s="51">
        <v>24332.300000000003</v>
      </c>
      <c r="BG490" s="51">
        <v>24567.02</v>
      </c>
      <c r="BH490" s="51">
        <v>32671.570000000003</v>
      </c>
      <c r="BI490" s="51">
        <v>30931.24</v>
      </c>
      <c r="BJ490" s="51">
        <v>27487.9</v>
      </c>
      <c r="BK490" s="51">
        <v>22805.5</v>
      </c>
      <c r="BL490" s="51">
        <v>25496.77</v>
      </c>
      <c r="BM490" s="51"/>
      <c r="BN490" s="9"/>
      <c r="BO490" s="62">
        <v>20516.2</v>
      </c>
      <c r="BP490" s="62">
        <v>36066.909999999996</v>
      </c>
      <c r="BQ490" s="62">
        <f t="shared" si="21"/>
        <v>28291.555</v>
      </c>
      <c r="BR490" s="64" t="str">
        <f t="shared" si="22"/>
        <v>YES</v>
      </c>
      <c r="BS490" s="9" t="e">
        <f t="shared" si="23"/>
        <v>#N/A</v>
      </c>
    </row>
    <row r="491" spans="1:71" x14ac:dyDescent="0.25">
      <c r="A491">
        <v>487</v>
      </c>
      <c r="B491" s="52" t="s">
        <v>848</v>
      </c>
      <c r="C491" s="48" t="s">
        <v>848</v>
      </c>
      <c r="D491" s="80">
        <v>17421.050000000003</v>
      </c>
      <c r="E491" s="98" t="s">
        <v>2186</v>
      </c>
      <c r="F491" s="84" t="s">
        <v>2</v>
      </c>
      <c r="G491" s="84">
        <v>106814475</v>
      </c>
      <c r="H491" s="87">
        <v>4561498</v>
      </c>
      <c r="I491" s="196">
        <v>4561498</v>
      </c>
      <c r="J491" s="87">
        <v>4616821</v>
      </c>
      <c r="K491" s="47" t="s">
        <v>1</v>
      </c>
      <c r="L491" s="47" t="s">
        <v>847</v>
      </c>
      <c r="M491" s="38"/>
      <c r="N491" s="38"/>
      <c r="O491" s="50">
        <v>15126.5</v>
      </c>
      <c r="P491" s="50">
        <v>15808.49</v>
      </c>
      <c r="Q491" s="50">
        <v>14032.56</v>
      </c>
      <c r="R491" s="50">
        <v>15569.18</v>
      </c>
      <c r="S491" s="50">
        <v>19215.8</v>
      </c>
      <c r="T491" s="50">
        <v>17840.23</v>
      </c>
      <c r="U491" s="50">
        <v>19578.460000000003</v>
      </c>
      <c r="V491" s="51">
        <v>18523.260000000002</v>
      </c>
      <c r="W491" s="51">
        <v>18043.210000000003</v>
      </c>
      <c r="X491" s="51">
        <v>17522.140000000003</v>
      </c>
      <c r="Y491" s="51">
        <v>16953.710000000003</v>
      </c>
      <c r="Z491" s="51">
        <v>16842.34</v>
      </c>
      <c r="AA491" s="51">
        <v>17623.850000000002</v>
      </c>
      <c r="AB491" s="51">
        <v>16613.54</v>
      </c>
      <c r="AC491" s="51">
        <v>15329.27</v>
      </c>
      <c r="AD491" s="51">
        <v>15952.13</v>
      </c>
      <c r="AE491" s="51">
        <v>16263.619999999999</v>
      </c>
      <c r="AF491" s="51">
        <v>17421.050000000003</v>
      </c>
      <c r="AG491" s="51">
        <v>17971.98</v>
      </c>
      <c r="AH491" s="51">
        <v>17504.2</v>
      </c>
      <c r="AI491" s="51">
        <v>18159.760000000002</v>
      </c>
      <c r="AJ491" s="51">
        <v>20232.68</v>
      </c>
      <c r="AK491" s="51">
        <v>16003.119999999999</v>
      </c>
      <c r="AL491" s="51">
        <v>14949.56</v>
      </c>
      <c r="AM491" s="51">
        <v>15573.19</v>
      </c>
      <c r="AN491" s="51">
        <v>15902.02</v>
      </c>
      <c r="AO491" s="51">
        <v>16525.22</v>
      </c>
      <c r="AP491" s="135">
        <v>17800.27</v>
      </c>
      <c r="AQ491" s="51">
        <v>18538.330000000002</v>
      </c>
      <c r="AR491" s="51">
        <v>18439.670000000002</v>
      </c>
      <c r="AS491" s="51">
        <v>22133.56</v>
      </c>
      <c r="AT491" s="51">
        <v>20264.940000000002</v>
      </c>
      <c r="AU491" s="51">
        <v>19651.18</v>
      </c>
      <c r="AV491" s="51">
        <v>20694.640000000003</v>
      </c>
      <c r="AW491" s="51">
        <v>17372.2</v>
      </c>
      <c r="AX491" s="51">
        <v>15663.98</v>
      </c>
      <c r="AY491" s="51">
        <v>15799.9</v>
      </c>
      <c r="AZ491" s="51">
        <v>17181.980000000003</v>
      </c>
      <c r="BA491" s="51">
        <v>17955.280000000002</v>
      </c>
      <c r="BB491" s="51">
        <v>19661.61</v>
      </c>
      <c r="BC491" s="51">
        <v>18940.47</v>
      </c>
      <c r="BD491" s="51">
        <v>19467.390000000003</v>
      </c>
      <c r="BE491" s="51">
        <v>22153.960000000003</v>
      </c>
      <c r="BF491" s="51">
        <v>18717.66</v>
      </c>
      <c r="BG491" s="51">
        <v>17291.740000000002</v>
      </c>
      <c r="BH491" s="51">
        <v>16583.13</v>
      </c>
      <c r="BI491" s="51">
        <v>15560.53</v>
      </c>
      <c r="BJ491" s="51">
        <v>15763.58</v>
      </c>
      <c r="BK491" s="51">
        <v>13964.9</v>
      </c>
      <c r="BL491" s="51">
        <v>15505.96</v>
      </c>
      <c r="BM491" s="51"/>
      <c r="BN491" s="9"/>
      <c r="BO491" s="62">
        <v>14035.8</v>
      </c>
      <c r="BP491" s="62">
        <v>19578.460000000003</v>
      </c>
      <c r="BQ491" s="62">
        <f t="shared" si="21"/>
        <v>16807.13</v>
      </c>
      <c r="BR491" s="64" t="str">
        <f t="shared" si="22"/>
        <v>NO</v>
      </c>
      <c r="BS491" s="9" t="e">
        <f t="shared" si="23"/>
        <v>#N/A</v>
      </c>
    </row>
    <row r="492" spans="1:71" x14ac:dyDescent="0.25">
      <c r="A492">
        <v>488</v>
      </c>
      <c r="B492" s="52" t="s">
        <v>846</v>
      </c>
      <c r="C492" s="48" t="s">
        <v>846</v>
      </c>
      <c r="D492" s="80">
        <v>16212.38</v>
      </c>
      <c r="E492" s="98" t="s">
        <v>2186</v>
      </c>
      <c r="F492" s="84" t="s">
        <v>2</v>
      </c>
      <c r="G492" s="84">
        <v>106814475</v>
      </c>
      <c r="H492" s="87">
        <v>4561514</v>
      </c>
      <c r="I492" s="196">
        <v>4561514</v>
      </c>
      <c r="J492" s="87">
        <v>4616822</v>
      </c>
      <c r="K492" s="47" t="s">
        <v>1</v>
      </c>
      <c r="L492" s="47" t="s">
        <v>845</v>
      </c>
      <c r="M492" s="38"/>
      <c r="N492" s="38"/>
      <c r="O492" s="50">
        <v>14073.59</v>
      </c>
      <c r="P492" s="50">
        <v>14220.36</v>
      </c>
      <c r="Q492" s="50">
        <v>13727.85</v>
      </c>
      <c r="R492" s="50">
        <v>14697.26</v>
      </c>
      <c r="S492" s="50">
        <v>18780.080000000002</v>
      </c>
      <c r="T492" s="50">
        <v>17006.23</v>
      </c>
      <c r="U492" s="50">
        <v>17099.7</v>
      </c>
      <c r="V492" s="51">
        <v>18010.530000000002</v>
      </c>
      <c r="W492" s="51">
        <v>16781.59</v>
      </c>
      <c r="X492" s="51">
        <v>17444.68</v>
      </c>
      <c r="Y492" s="51">
        <v>15209.869999999999</v>
      </c>
      <c r="Z492" s="51">
        <v>14106.25</v>
      </c>
      <c r="AA492" s="51">
        <v>14570.93</v>
      </c>
      <c r="AB492" s="51">
        <v>15471.58</v>
      </c>
      <c r="AC492" s="51">
        <v>13917.76</v>
      </c>
      <c r="AD492" s="51">
        <v>15122.619999999999</v>
      </c>
      <c r="AE492" s="51">
        <v>14977.16</v>
      </c>
      <c r="AF492" s="51">
        <v>16212.38</v>
      </c>
      <c r="AG492" s="51">
        <v>16958.669999999998</v>
      </c>
      <c r="AH492" s="51">
        <v>16785.009999999998</v>
      </c>
      <c r="AI492" s="51">
        <v>16999.36</v>
      </c>
      <c r="AJ492" s="51">
        <v>19339.04</v>
      </c>
      <c r="AK492" s="51">
        <v>16557.990000000002</v>
      </c>
      <c r="AL492" s="51">
        <v>14487</v>
      </c>
      <c r="AM492" s="51">
        <v>13667.35</v>
      </c>
      <c r="AN492" s="51">
        <v>13810.63</v>
      </c>
      <c r="AO492" s="51">
        <v>14641.39</v>
      </c>
      <c r="AP492" s="135">
        <v>16469.980000000003</v>
      </c>
      <c r="AQ492" s="51">
        <v>17259.980000000003</v>
      </c>
      <c r="AR492" s="51">
        <v>17753.84</v>
      </c>
      <c r="AS492" s="51">
        <v>22003.33</v>
      </c>
      <c r="AT492" s="51">
        <v>19861.800000000003</v>
      </c>
      <c r="AU492" s="51">
        <v>18188.38</v>
      </c>
      <c r="AV492" s="51">
        <v>19294.600000000002</v>
      </c>
      <c r="AW492" s="51">
        <v>16794.320000000003</v>
      </c>
      <c r="AX492" s="51">
        <v>15470.539999999999</v>
      </c>
      <c r="AY492" s="51">
        <v>14256.86</v>
      </c>
      <c r="AZ492" s="51">
        <v>15223.16</v>
      </c>
      <c r="BA492" s="51">
        <v>14800.89</v>
      </c>
      <c r="BB492" s="51">
        <v>15716.43</v>
      </c>
      <c r="BC492" s="51">
        <v>16308.32</v>
      </c>
      <c r="BD492" s="51">
        <v>17049.34</v>
      </c>
      <c r="BE492" s="51">
        <v>18739.440000000002</v>
      </c>
      <c r="BF492" s="51">
        <v>17041.95</v>
      </c>
      <c r="BG492" s="51">
        <v>17791.940000000002</v>
      </c>
      <c r="BH492" s="51">
        <v>17826.16</v>
      </c>
      <c r="BI492" s="51">
        <v>17177.390000000003</v>
      </c>
      <c r="BJ492" s="51">
        <v>16592.080000000002</v>
      </c>
      <c r="BK492" s="51">
        <v>14058.28</v>
      </c>
      <c r="BL492" s="51">
        <v>16305.08</v>
      </c>
      <c r="BM492" s="51"/>
      <c r="BN492" s="9"/>
      <c r="BO492" s="62">
        <v>13667.35</v>
      </c>
      <c r="BP492" s="62">
        <v>20136.070000000003</v>
      </c>
      <c r="BQ492" s="62">
        <f t="shared" si="21"/>
        <v>16901.710000000003</v>
      </c>
      <c r="BR492" s="64" t="str">
        <f t="shared" si="22"/>
        <v>YES</v>
      </c>
      <c r="BS492" s="9" t="e">
        <f t="shared" si="23"/>
        <v>#N/A</v>
      </c>
    </row>
    <row r="493" spans="1:71" x14ac:dyDescent="0.25">
      <c r="A493">
        <v>489</v>
      </c>
      <c r="B493" s="52" t="s">
        <v>844</v>
      </c>
      <c r="C493" s="48" t="s">
        <v>844</v>
      </c>
      <c r="D493" s="80">
        <v>31168.7</v>
      </c>
      <c r="E493" s="98" t="s">
        <v>4988</v>
      </c>
      <c r="F493" s="84" t="s">
        <v>2</v>
      </c>
      <c r="G493" s="84">
        <v>106814475</v>
      </c>
      <c r="H493" s="87">
        <v>4326485</v>
      </c>
      <c r="I493" s="196">
        <v>6207408</v>
      </c>
      <c r="J493" s="87">
        <v>6207408</v>
      </c>
      <c r="K493" s="47" t="s">
        <v>1</v>
      </c>
      <c r="L493" s="47" t="s">
        <v>843</v>
      </c>
      <c r="M493" s="38"/>
      <c r="N493" s="38"/>
      <c r="O493" s="50">
        <v>25117.81</v>
      </c>
      <c r="P493" s="50">
        <v>26291.9</v>
      </c>
      <c r="Q493" s="50">
        <v>24565.41</v>
      </c>
      <c r="R493" s="50">
        <v>26785.51</v>
      </c>
      <c r="S493" s="50">
        <v>32147.38</v>
      </c>
      <c r="T493" s="50">
        <v>30302.71</v>
      </c>
      <c r="U493" s="50">
        <v>34823.71</v>
      </c>
      <c r="V493" s="51">
        <v>35692.689999999995</v>
      </c>
      <c r="W493" s="51">
        <v>36343</v>
      </c>
      <c r="X493" s="51">
        <v>35968.479999999996</v>
      </c>
      <c r="Y493" s="51">
        <v>28896.11</v>
      </c>
      <c r="Z493" s="51">
        <v>27383.120000000003</v>
      </c>
      <c r="AA493" s="51">
        <v>26211.13</v>
      </c>
      <c r="AB493" s="51">
        <v>25978.52</v>
      </c>
      <c r="AC493" s="51">
        <v>25882.760000000002</v>
      </c>
      <c r="AD493" s="51">
        <v>27438.83</v>
      </c>
      <c r="AE493" s="51">
        <v>28520.240000000002</v>
      </c>
      <c r="AF493" s="51">
        <v>31168.7</v>
      </c>
      <c r="AG493" s="51">
        <v>36051.58</v>
      </c>
      <c r="AH493" s="51">
        <v>36266.32</v>
      </c>
      <c r="AI493" s="51">
        <v>36409.599999999999</v>
      </c>
      <c r="AJ493" s="51">
        <v>37741.159999999996</v>
      </c>
      <c r="AK493" s="51">
        <v>32103.940000000002</v>
      </c>
      <c r="AL493" s="51">
        <v>28523.100000000002</v>
      </c>
      <c r="AM493" s="51">
        <v>28333.960000000003</v>
      </c>
      <c r="AN493" s="51">
        <v>26689.550000000003</v>
      </c>
      <c r="AO493" s="51">
        <v>28815.29</v>
      </c>
      <c r="AP493" s="135">
        <v>29754.560000000001</v>
      </c>
      <c r="AQ493" s="51">
        <v>31996.030000000002</v>
      </c>
      <c r="AR493" s="51">
        <v>32500.240000000002</v>
      </c>
      <c r="AS493" s="51">
        <v>41119.479999999996</v>
      </c>
      <c r="AT493" s="51">
        <v>38475.24</v>
      </c>
      <c r="AU493" s="51">
        <v>37668.879999999997</v>
      </c>
      <c r="AV493" s="51">
        <v>39249.64</v>
      </c>
      <c r="AW493" s="51">
        <v>35407.579999999994</v>
      </c>
      <c r="AX493" s="51">
        <v>27705.820000000003</v>
      </c>
      <c r="AY493" s="51">
        <v>28103.980000000003</v>
      </c>
      <c r="AZ493" s="51">
        <v>25037.68</v>
      </c>
      <c r="BA493" s="51">
        <v>26032.050000000003</v>
      </c>
      <c r="BB493" s="51">
        <v>31469.79</v>
      </c>
      <c r="BC493" s="51">
        <v>33499.42</v>
      </c>
      <c r="BD493" s="51">
        <v>33926.25</v>
      </c>
      <c r="BE493" s="51">
        <v>44052.9</v>
      </c>
      <c r="BF493" s="51">
        <v>39324.15</v>
      </c>
      <c r="BG493" s="51">
        <v>38226.199999999997</v>
      </c>
      <c r="BH493" s="51">
        <v>36787.509999999995</v>
      </c>
      <c r="BI493" s="51">
        <v>31962.010000000002</v>
      </c>
      <c r="BJ493" s="51">
        <v>33144</v>
      </c>
      <c r="BK493" s="51">
        <v>25629.040000000001</v>
      </c>
      <c r="BL493" s="51">
        <v>25739.84</v>
      </c>
      <c r="BM493" s="51"/>
      <c r="BN493" s="9"/>
      <c r="BO493" s="62">
        <v>24568.65</v>
      </c>
      <c r="BP493" s="62">
        <v>36343</v>
      </c>
      <c r="BQ493" s="62">
        <f t="shared" si="21"/>
        <v>30455.825000000001</v>
      </c>
      <c r="BR493" s="64" t="str">
        <f t="shared" si="22"/>
        <v>YES</v>
      </c>
      <c r="BS493" s="9" t="e">
        <f t="shared" si="23"/>
        <v>#N/A</v>
      </c>
    </row>
    <row r="494" spans="1:71" x14ac:dyDescent="0.25">
      <c r="A494">
        <v>490</v>
      </c>
      <c r="B494" s="52" t="s">
        <v>842</v>
      </c>
      <c r="C494" s="48" t="s">
        <v>842</v>
      </c>
      <c r="D494" s="80">
        <v>5200.58</v>
      </c>
      <c r="E494" s="98" t="s">
        <v>4988</v>
      </c>
      <c r="F494" s="84" t="s">
        <v>2</v>
      </c>
      <c r="G494" s="84">
        <v>106814475</v>
      </c>
      <c r="H494" s="87">
        <v>4326489</v>
      </c>
      <c r="I494" s="196">
        <v>6207858</v>
      </c>
      <c r="J494" s="87">
        <v>6207858</v>
      </c>
      <c r="K494" s="47" t="s">
        <v>1</v>
      </c>
      <c r="L494" s="47" t="s">
        <v>841</v>
      </c>
      <c r="M494" s="38"/>
      <c r="N494" s="38"/>
      <c r="O494" s="50">
        <v>4129.49</v>
      </c>
      <c r="P494" s="50">
        <v>4593.26</v>
      </c>
      <c r="Q494" s="50">
        <v>4330.76</v>
      </c>
      <c r="R494" s="50">
        <v>4506.34</v>
      </c>
      <c r="S494" s="50">
        <v>5793.23</v>
      </c>
      <c r="T494" s="50">
        <v>6586.92</v>
      </c>
      <c r="U494" s="50">
        <v>7602.3499999999995</v>
      </c>
      <c r="V494" s="51">
        <v>8404.0300000000007</v>
      </c>
      <c r="W494" s="51">
        <v>8077.29</v>
      </c>
      <c r="X494" s="51">
        <v>7720.38</v>
      </c>
      <c r="Y494" s="51">
        <v>6272.3499999999995</v>
      </c>
      <c r="Z494" s="51">
        <v>5625.16</v>
      </c>
      <c r="AA494" s="51">
        <v>4948.71</v>
      </c>
      <c r="AB494" s="51">
        <v>4765.55</v>
      </c>
      <c r="AC494" s="51">
        <v>4056.4199999999996</v>
      </c>
      <c r="AD494" s="51">
        <v>4596.2699999999995</v>
      </c>
      <c r="AE494" s="51">
        <v>4986.79</v>
      </c>
      <c r="AF494" s="51">
        <v>5200.58</v>
      </c>
      <c r="AG494" s="51">
        <v>6769.18</v>
      </c>
      <c r="AH494" s="51">
        <v>7094.47</v>
      </c>
      <c r="AI494" s="51">
        <v>7168.96</v>
      </c>
      <c r="AJ494" s="51">
        <v>7442.37</v>
      </c>
      <c r="AK494" s="51">
        <v>5896.9</v>
      </c>
      <c r="AL494" s="51">
        <v>4869.63</v>
      </c>
      <c r="AM494" s="51">
        <v>4575.8599999999997</v>
      </c>
      <c r="AN494" s="51">
        <v>4228.4799999999996</v>
      </c>
      <c r="AO494" s="51">
        <v>4684.63</v>
      </c>
      <c r="AP494" s="135">
        <v>4912.37</v>
      </c>
      <c r="AQ494" s="51">
        <v>5400.55</v>
      </c>
      <c r="AR494" s="51">
        <v>5625.2</v>
      </c>
      <c r="AS494" s="51">
        <v>7654.4699999999993</v>
      </c>
      <c r="AT494" s="51">
        <v>7611.1799999999994</v>
      </c>
      <c r="AU494" s="51">
        <v>8362.66</v>
      </c>
      <c r="AV494" s="51">
        <v>7867.92</v>
      </c>
      <c r="AW494" s="51">
        <v>6494.61</v>
      </c>
      <c r="AX494" s="51">
        <v>5430.16</v>
      </c>
      <c r="AY494" s="51">
        <v>4747.79</v>
      </c>
      <c r="AZ494" s="51">
        <v>5004.09</v>
      </c>
      <c r="BA494" s="51">
        <v>4290.12</v>
      </c>
      <c r="BB494" s="51">
        <v>4700.71</v>
      </c>
      <c r="BC494" s="51">
        <v>4886.6799999999994</v>
      </c>
      <c r="BD494" s="51">
        <v>5710.95</v>
      </c>
      <c r="BE494" s="51">
        <v>7334.4299999999994</v>
      </c>
      <c r="BF494" s="51">
        <v>7075.84</v>
      </c>
      <c r="BG494" s="51">
        <v>8066.7</v>
      </c>
      <c r="BH494" s="51">
        <v>7994.11</v>
      </c>
      <c r="BI494" s="51">
        <v>6467.11</v>
      </c>
      <c r="BJ494" s="51">
        <v>5756.07</v>
      </c>
      <c r="BK494" s="51">
        <v>4315.87</v>
      </c>
      <c r="BL494" s="51">
        <v>4280.09</v>
      </c>
      <c r="BM494" s="51"/>
      <c r="BN494" s="9"/>
      <c r="BO494" s="62">
        <v>4056.4199999999996</v>
      </c>
      <c r="BP494" s="62">
        <v>8404.0300000000007</v>
      </c>
      <c r="BQ494" s="62">
        <f t="shared" si="21"/>
        <v>6230.2250000000004</v>
      </c>
      <c r="BR494" s="64" t="str">
        <f t="shared" si="22"/>
        <v>YES</v>
      </c>
      <c r="BS494" s="9" t="e">
        <f t="shared" si="23"/>
        <v>#N/A</v>
      </c>
    </row>
    <row r="495" spans="1:71" x14ac:dyDescent="0.25">
      <c r="A495">
        <v>491</v>
      </c>
      <c r="B495" s="52" t="s">
        <v>840</v>
      </c>
      <c r="C495" s="48" t="s">
        <v>840</v>
      </c>
      <c r="D495" s="80">
        <v>12422.83</v>
      </c>
      <c r="E495" s="98" t="s">
        <v>4988</v>
      </c>
      <c r="F495" s="84" t="s">
        <v>2</v>
      </c>
      <c r="G495" s="84">
        <v>106814475</v>
      </c>
      <c r="H495" s="87">
        <v>4326360</v>
      </c>
      <c r="I495" s="196">
        <v>6207293</v>
      </c>
      <c r="J495" s="87">
        <v>6207293</v>
      </c>
      <c r="K495" s="47" t="s">
        <v>1</v>
      </c>
      <c r="L495" s="47" t="s">
        <v>839</v>
      </c>
      <c r="M495" s="38"/>
      <c r="N495" s="38"/>
      <c r="O495" s="50">
        <v>6930.19</v>
      </c>
      <c r="P495" s="50">
        <v>4757.54</v>
      </c>
      <c r="Q495" s="50">
        <v>5087.22</v>
      </c>
      <c r="R495" s="50">
        <v>5447.72</v>
      </c>
      <c r="S495" s="50">
        <v>7991.25</v>
      </c>
      <c r="T495" s="50">
        <v>12548.95</v>
      </c>
      <c r="U495" s="50">
        <v>13170.53</v>
      </c>
      <c r="V495" s="51">
        <v>13438.81</v>
      </c>
      <c r="W495" s="51">
        <v>14485.64</v>
      </c>
      <c r="X495" s="51">
        <v>14185.82</v>
      </c>
      <c r="Y495" s="51">
        <v>11169.9</v>
      </c>
      <c r="Z495" s="51">
        <v>9587.02</v>
      </c>
      <c r="AA495" s="51">
        <v>8696.619999999999</v>
      </c>
      <c r="AB495" s="51">
        <v>8887.59</v>
      </c>
      <c r="AC495" s="51">
        <v>8065.6399999999994</v>
      </c>
      <c r="AD495" s="51">
        <v>8930.07</v>
      </c>
      <c r="AE495" s="51">
        <v>10719.73</v>
      </c>
      <c r="AF495" s="51">
        <v>12422.83</v>
      </c>
      <c r="AG495" s="51">
        <v>16430.52</v>
      </c>
      <c r="AH495" s="51">
        <v>14106</v>
      </c>
      <c r="AI495" s="51">
        <v>16828.480000000003</v>
      </c>
      <c r="AJ495" s="51">
        <v>19303.72</v>
      </c>
      <c r="AK495" s="51">
        <v>16212.63</v>
      </c>
      <c r="AL495" s="51">
        <v>14219.69</v>
      </c>
      <c r="AM495" s="51">
        <v>13119.03</v>
      </c>
      <c r="AN495" s="51">
        <v>8542.65</v>
      </c>
      <c r="AO495" s="51">
        <v>8874.98</v>
      </c>
      <c r="AP495" s="135">
        <v>14184.34</v>
      </c>
      <c r="AQ495" s="51">
        <v>14452.6</v>
      </c>
      <c r="AR495" s="51">
        <v>13910.449999999999</v>
      </c>
      <c r="AS495" s="51">
        <v>15997.86</v>
      </c>
      <c r="AT495" s="51">
        <v>14467.06</v>
      </c>
      <c r="AU495" s="51">
        <v>14124.07</v>
      </c>
      <c r="AV495" s="51">
        <v>15129.48</v>
      </c>
      <c r="AW495" s="51">
        <v>13256.73</v>
      </c>
      <c r="AX495" s="51">
        <v>12865.36</v>
      </c>
      <c r="AY495" s="51">
        <v>10824.35</v>
      </c>
      <c r="AZ495" s="51">
        <v>8456.32</v>
      </c>
      <c r="BA495" s="51">
        <v>8068.25</v>
      </c>
      <c r="BB495" s="51">
        <v>8746.4599999999991</v>
      </c>
      <c r="BC495" s="51">
        <v>12423.32</v>
      </c>
      <c r="BD495" s="51">
        <v>10219.34</v>
      </c>
      <c r="BE495" s="51">
        <v>12573.01</v>
      </c>
      <c r="BF495" s="51">
        <v>8987.4599999999991</v>
      </c>
      <c r="BG495" s="51">
        <v>11716.13</v>
      </c>
      <c r="BH495" s="51">
        <v>8602.14</v>
      </c>
      <c r="BI495" s="51">
        <v>8537.119999999999</v>
      </c>
      <c r="BJ495" s="51">
        <v>9022.76</v>
      </c>
      <c r="BK495" s="51">
        <v>7877.4299999999994</v>
      </c>
      <c r="BL495" s="51">
        <v>8320.35</v>
      </c>
      <c r="BM495" s="51"/>
      <c r="BN495" s="9"/>
      <c r="BO495" s="62">
        <v>4760.78</v>
      </c>
      <c r="BP495" s="62">
        <v>14485.64</v>
      </c>
      <c r="BQ495" s="62">
        <f t="shared" si="21"/>
        <v>9623.2099999999991</v>
      </c>
      <c r="BR495" s="64" t="str">
        <f t="shared" si="22"/>
        <v>YES</v>
      </c>
      <c r="BS495" s="9" t="e">
        <f t="shared" si="23"/>
        <v>#N/A</v>
      </c>
    </row>
    <row r="496" spans="1:71" x14ac:dyDescent="0.25">
      <c r="A496">
        <v>492</v>
      </c>
      <c r="B496" s="52" t="s">
        <v>838</v>
      </c>
      <c r="C496" s="48" t="s">
        <v>838</v>
      </c>
      <c r="D496" s="80">
        <v>634.33000000000004</v>
      </c>
      <c r="E496" s="98" t="s">
        <v>4988</v>
      </c>
      <c r="F496" s="84" t="s">
        <v>6</v>
      </c>
      <c r="G496" s="84">
        <v>106814476</v>
      </c>
      <c r="H496" s="87" t="s">
        <v>2070</v>
      </c>
      <c r="I496" s="196" t="s">
        <v>2070</v>
      </c>
      <c r="J496" s="87" t="s">
        <v>2070</v>
      </c>
      <c r="K496" s="47" t="s">
        <v>5</v>
      </c>
      <c r="L496" s="47" t="s">
        <v>837</v>
      </c>
      <c r="M496" s="38"/>
      <c r="N496" s="38"/>
      <c r="O496" s="50">
        <v>1280.01</v>
      </c>
      <c r="P496" s="50">
        <v>1887.06</v>
      </c>
      <c r="Q496" s="50">
        <v>829.42</v>
      </c>
      <c r="R496" s="50">
        <v>1056.9100000000001</v>
      </c>
      <c r="S496" s="50">
        <v>734.85</v>
      </c>
      <c r="T496" s="50">
        <v>585.87</v>
      </c>
      <c r="U496" s="50">
        <v>425.52</v>
      </c>
      <c r="V496" s="51">
        <v>684.14</v>
      </c>
      <c r="W496" s="51">
        <v>473.63</v>
      </c>
      <c r="X496" s="51">
        <v>961.21</v>
      </c>
      <c r="Y496" s="51">
        <v>873.29</v>
      </c>
      <c r="Z496" s="51">
        <v>437.98</v>
      </c>
      <c r="AA496" s="51">
        <v>927.15</v>
      </c>
      <c r="AB496" s="51">
        <v>1350.88</v>
      </c>
      <c r="AC496" s="51">
        <v>1011.69</v>
      </c>
      <c r="AD496" s="51">
        <v>967.12</v>
      </c>
      <c r="AE496" s="51">
        <v>1014.61</v>
      </c>
      <c r="AF496" s="51">
        <v>634.33000000000004</v>
      </c>
      <c r="AG496" s="51">
        <v>424.58</v>
      </c>
      <c r="AH496" s="51">
        <v>565.91999999999996</v>
      </c>
      <c r="AI496" s="51">
        <v>514.67999999999995</v>
      </c>
      <c r="AJ496" s="51">
        <v>714.42</v>
      </c>
      <c r="AK496" s="51">
        <v>621.4</v>
      </c>
      <c r="AL496" s="51">
        <v>691.38</v>
      </c>
      <c r="AM496" s="51">
        <v>1228.4000000000001</v>
      </c>
      <c r="AN496" s="51">
        <v>1146.6400000000001</v>
      </c>
      <c r="AO496" s="51">
        <v>1057.3699999999999</v>
      </c>
      <c r="AP496" s="135">
        <v>935.32</v>
      </c>
      <c r="AQ496" s="51">
        <v>859.4</v>
      </c>
      <c r="AR496" s="51">
        <v>696.45</v>
      </c>
      <c r="AS496" s="51">
        <v>532.32000000000005</v>
      </c>
      <c r="AT496" s="51">
        <v>41.19</v>
      </c>
      <c r="AU496" s="51">
        <v>298.77999999999997</v>
      </c>
      <c r="AV496" s="51">
        <v>641.58000000000004</v>
      </c>
      <c r="AW496" s="51">
        <v>637.26</v>
      </c>
      <c r="AX496" s="51">
        <v>389.66</v>
      </c>
      <c r="AY496" s="51">
        <v>1651.11</v>
      </c>
      <c r="AZ496" s="51">
        <v>1869.39</v>
      </c>
      <c r="BA496" s="51">
        <v>1257.6199999999999</v>
      </c>
      <c r="BB496" s="51">
        <v>1194.78</v>
      </c>
      <c r="BC496" s="51">
        <v>1598.08</v>
      </c>
      <c r="BD496" s="51">
        <v>1300</v>
      </c>
      <c r="BE496" s="51">
        <v>544.22</v>
      </c>
      <c r="BF496" s="51">
        <v>60.17</v>
      </c>
      <c r="BG496" s="51">
        <v>51.8</v>
      </c>
      <c r="BH496" s="51">
        <v>67.290000000000006</v>
      </c>
      <c r="BI496" s="51">
        <v>564.64</v>
      </c>
      <c r="BJ496" s="51">
        <v>2217.8200000000002</v>
      </c>
      <c r="BK496" s="51">
        <v>2091.0500000000002</v>
      </c>
      <c r="BL496" s="51">
        <v>2412.46</v>
      </c>
      <c r="BM496" s="51"/>
      <c r="BN496" s="9"/>
      <c r="BO496" s="62">
        <v>281.85000000000002</v>
      </c>
      <c r="BP496" s="62">
        <v>1887.06</v>
      </c>
      <c r="BQ496" s="62">
        <f t="shared" si="21"/>
        <v>1084.4549999999999</v>
      </c>
      <c r="BR496" s="64" t="str">
        <f t="shared" si="22"/>
        <v>NO</v>
      </c>
      <c r="BS496" s="9" t="e">
        <f t="shared" si="23"/>
        <v>#N/A</v>
      </c>
    </row>
    <row r="497" spans="1:71" x14ac:dyDescent="0.25">
      <c r="A497">
        <v>493</v>
      </c>
      <c r="B497" s="52" t="s">
        <v>836</v>
      </c>
      <c r="C497" s="48" t="s">
        <v>836</v>
      </c>
      <c r="D497" s="80">
        <v>10.55</v>
      </c>
      <c r="E497" s="98" t="s">
        <v>2186</v>
      </c>
      <c r="F497" s="84" t="s">
        <v>6</v>
      </c>
      <c r="G497" s="84">
        <v>106814476</v>
      </c>
      <c r="H497" s="87" t="s">
        <v>2071</v>
      </c>
      <c r="I497" s="196" t="s">
        <v>2071</v>
      </c>
      <c r="J497" s="87">
        <v>3089783</v>
      </c>
      <c r="K497" s="47" t="s">
        <v>5</v>
      </c>
      <c r="L497" s="47" t="s">
        <v>835</v>
      </c>
      <c r="M497" s="38"/>
      <c r="N497" s="38"/>
      <c r="O497" s="50">
        <v>9.5500000000000007</v>
      </c>
      <c r="P497" s="50">
        <v>9.5500000000000007</v>
      </c>
      <c r="Q497" s="50">
        <v>9.5500000000000007</v>
      </c>
      <c r="R497" s="50">
        <v>9.5500000000000007</v>
      </c>
      <c r="S497" s="50">
        <v>9.5500000000000007</v>
      </c>
      <c r="T497" s="50">
        <v>10.55</v>
      </c>
      <c r="U497" s="50">
        <v>9.5500000000000007</v>
      </c>
      <c r="V497" s="51">
        <v>9.5500000000000007</v>
      </c>
      <c r="W497" s="51">
        <v>9.5500000000000007</v>
      </c>
      <c r="X497" s="51">
        <v>9.5500000000000007</v>
      </c>
      <c r="Y497" s="51">
        <v>9.5500000000000007</v>
      </c>
      <c r="Z497" s="51">
        <v>9.5500000000000007</v>
      </c>
      <c r="AA497" s="51">
        <v>9.5500000000000007</v>
      </c>
      <c r="AB497" s="51">
        <v>9.5500000000000007</v>
      </c>
      <c r="AC497" s="51">
        <v>9.5500000000000007</v>
      </c>
      <c r="AD497" s="51">
        <v>9.5500000000000007</v>
      </c>
      <c r="AE497" s="51">
        <v>9.5500000000000007</v>
      </c>
      <c r="AF497" s="51">
        <v>10.55</v>
      </c>
      <c r="AG497" s="51">
        <v>9.5500000000000007</v>
      </c>
      <c r="AH497" s="51">
        <v>9.5500000000000007</v>
      </c>
      <c r="AI497" s="51">
        <v>9.5500000000000007</v>
      </c>
      <c r="AJ497" s="51">
        <v>9.5500000000000007</v>
      </c>
      <c r="AK497" s="51">
        <v>9.5500000000000007</v>
      </c>
      <c r="AL497" s="51">
        <v>9.5500000000000007</v>
      </c>
      <c r="AM497" s="51">
        <v>9.5500000000000007</v>
      </c>
      <c r="AN497" s="51">
        <v>9.5500000000000007</v>
      </c>
      <c r="AO497" s="51">
        <v>9.5500000000000007</v>
      </c>
      <c r="AP497" s="135">
        <v>9.5500000000000007</v>
      </c>
      <c r="AQ497" s="51">
        <v>9.5500000000000007</v>
      </c>
      <c r="AR497" s="51">
        <v>10.55</v>
      </c>
      <c r="AS497" s="51">
        <v>9.5500000000000007</v>
      </c>
      <c r="AT497" s="51">
        <v>9.5500000000000007</v>
      </c>
      <c r="AU497" s="51">
        <v>9.5500000000000007</v>
      </c>
      <c r="AV497" s="51">
        <v>9.5500000000000007</v>
      </c>
      <c r="AW497" s="51">
        <v>9.5500000000000007</v>
      </c>
      <c r="AX497" s="51">
        <v>9.5500000000000007</v>
      </c>
      <c r="AY497" s="51">
        <v>9.5500000000000007</v>
      </c>
      <c r="AZ497" s="51">
        <v>9.5500000000000007</v>
      </c>
      <c r="BA497" s="51">
        <v>9.5500000000000007</v>
      </c>
      <c r="BB497" s="51">
        <v>9.5500000000000007</v>
      </c>
      <c r="BC497" s="51">
        <v>9.5500000000000007</v>
      </c>
      <c r="BD497" s="51">
        <v>10.55</v>
      </c>
      <c r="BE497" s="51">
        <v>9.5500000000000007</v>
      </c>
      <c r="BF497" s="51">
        <v>9.5500000000000007</v>
      </c>
      <c r="BG497" s="51">
        <v>9.5500000000000007</v>
      </c>
      <c r="BH497" s="51">
        <v>9.5500000000000007</v>
      </c>
      <c r="BI497" s="51">
        <v>9.5500000000000007</v>
      </c>
      <c r="BJ497" s="51">
        <v>9.5500000000000007</v>
      </c>
      <c r="BK497" s="51">
        <v>9.5500000000000007</v>
      </c>
      <c r="BL497" s="51">
        <v>9.5500000000000007</v>
      </c>
      <c r="BM497" s="51"/>
      <c r="BN497" s="9"/>
      <c r="BO497" s="62">
        <v>9.5500000000000007</v>
      </c>
      <c r="BP497" s="62">
        <v>19.100000000000001</v>
      </c>
      <c r="BQ497" s="62">
        <f t="shared" si="21"/>
        <v>14.325000000000001</v>
      </c>
      <c r="BR497" s="64" t="str">
        <f t="shared" si="22"/>
        <v>YES</v>
      </c>
      <c r="BS497" s="9" t="e">
        <f t="shared" si="23"/>
        <v>#N/A</v>
      </c>
    </row>
    <row r="498" spans="1:71" x14ac:dyDescent="0.25">
      <c r="A498">
        <v>494</v>
      </c>
      <c r="B498" s="52" t="s">
        <v>834</v>
      </c>
      <c r="C498" s="48" t="s">
        <v>834</v>
      </c>
      <c r="D498" s="80">
        <v>21.56</v>
      </c>
      <c r="E498" s="98" t="s">
        <v>2186</v>
      </c>
      <c r="F498" s="84" t="s">
        <v>6</v>
      </c>
      <c r="G498" s="84">
        <v>106814476</v>
      </c>
      <c r="H498" s="87" t="s">
        <v>2072</v>
      </c>
      <c r="I498" s="196" t="s">
        <v>2072</v>
      </c>
      <c r="J498" s="87" t="e">
        <v>#N/A</v>
      </c>
      <c r="K498" s="47" t="s">
        <v>5</v>
      </c>
      <c r="L498" s="47" t="s">
        <v>396</v>
      </c>
      <c r="M498" s="38"/>
      <c r="N498" s="38"/>
      <c r="O498" s="50">
        <v>81.92</v>
      </c>
      <c r="P498" s="50">
        <v>179.82</v>
      </c>
      <c r="Q498" s="50">
        <v>93.73</v>
      </c>
      <c r="R498" s="50">
        <v>98.75</v>
      </c>
      <c r="S498" s="50">
        <v>23.23</v>
      </c>
      <c r="T498" s="50">
        <v>19.989999999999998</v>
      </c>
      <c r="U498" s="50">
        <v>21.07</v>
      </c>
      <c r="V498" s="51">
        <v>22.42</v>
      </c>
      <c r="W498" s="51">
        <v>22.28</v>
      </c>
      <c r="X498" s="51">
        <v>22.88</v>
      </c>
      <c r="Y498" s="51">
        <v>20.32</v>
      </c>
      <c r="Z498" s="51">
        <v>19.72</v>
      </c>
      <c r="AA498" s="51">
        <v>67.69</v>
      </c>
      <c r="AB498" s="51">
        <v>89.44</v>
      </c>
      <c r="AC498" s="51">
        <v>58.91</v>
      </c>
      <c r="AD498" s="51">
        <v>27.93</v>
      </c>
      <c r="AE498" s="51">
        <v>26.7</v>
      </c>
      <c r="AF498" s="51">
        <v>21.56</v>
      </c>
      <c r="AG498" s="51">
        <v>19.97</v>
      </c>
      <c r="AH498" s="51">
        <v>21.12</v>
      </c>
      <c r="AI498" s="51">
        <v>17.739999999999998</v>
      </c>
      <c r="AJ498" s="51">
        <v>0</v>
      </c>
      <c r="AK498" s="51">
        <v>0</v>
      </c>
      <c r="AL498" s="51">
        <v>0</v>
      </c>
      <c r="AM498" s="51">
        <v>0</v>
      </c>
      <c r="AN498" s="51">
        <v>0</v>
      </c>
      <c r="AO498" s="51">
        <v>0</v>
      </c>
      <c r="AP498" s="135">
        <v>0</v>
      </c>
      <c r="AQ498" s="51">
        <v>0</v>
      </c>
      <c r="AR498" s="51">
        <v>0</v>
      </c>
      <c r="AS498" s="51">
        <v>0</v>
      </c>
      <c r="AT498" s="51">
        <v>0</v>
      </c>
      <c r="AU498" s="51">
        <v>0</v>
      </c>
      <c r="AV498" s="51">
        <v>0</v>
      </c>
      <c r="AW498" s="51">
        <v>0</v>
      </c>
      <c r="AX498" s="51">
        <v>0</v>
      </c>
      <c r="AY498" s="51">
        <v>0</v>
      </c>
      <c r="AZ498" s="51">
        <v>0</v>
      </c>
      <c r="BA498" s="51">
        <v>0</v>
      </c>
      <c r="BB498" s="51">
        <v>0</v>
      </c>
      <c r="BC498" s="51">
        <v>0</v>
      </c>
      <c r="BD498" s="51">
        <v>0</v>
      </c>
      <c r="BE498" s="51">
        <v>0</v>
      </c>
      <c r="BF498" s="51">
        <v>0</v>
      </c>
      <c r="BG498" s="51">
        <v>0</v>
      </c>
      <c r="BH498" s="51">
        <v>0</v>
      </c>
      <c r="BI498" s="51">
        <v>0</v>
      </c>
      <c r="BJ498" s="51">
        <v>0</v>
      </c>
      <c r="BK498" s="51">
        <v>0</v>
      </c>
      <c r="BL498" s="51">
        <v>0</v>
      </c>
      <c r="BM498" s="51"/>
      <c r="BN498" s="9"/>
      <c r="BO498" s="62">
        <v>19.72</v>
      </c>
      <c r="BP498" s="62">
        <v>179.82</v>
      </c>
      <c r="BQ498" s="62">
        <f t="shared" si="21"/>
        <v>99.77</v>
      </c>
      <c r="BR498" s="64" t="str">
        <f t="shared" si="22"/>
        <v>NO</v>
      </c>
      <c r="BS498" s="9" t="e">
        <f t="shared" si="23"/>
        <v>#N/A</v>
      </c>
    </row>
    <row r="499" spans="1:71" x14ac:dyDescent="0.25">
      <c r="A499">
        <v>495</v>
      </c>
      <c r="B499" s="52" t="s">
        <v>833</v>
      </c>
      <c r="C499" s="48" t="s">
        <v>833</v>
      </c>
      <c r="D499" s="80">
        <v>82.31</v>
      </c>
      <c r="E499" s="98" t="s">
        <v>4988</v>
      </c>
      <c r="F499" s="84" t="s">
        <v>6</v>
      </c>
      <c r="G499" s="84">
        <v>106814476</v>
      </c>
      <c r="H499" s="87" t="s">
        <v>2073</v>
      </c>
      <c r="I499" s="196" t="s">
        <v>2073</v>
      </c>
      <c r="J499" s="87" t="s">
        <v>2073</v>
      </c>
      <c r="K499" s="47" t="s">
        <v>5</v>
      </c>
      <c r="L499" s="47" t="s">
        <v>832</v>
      </c>
      <c r="M499" s="38"/>
      <c r="N499" s="38"/>
      <c r="O499" s="50">
        <v>57.84</v>
      </c>
      <c r="P499" s="50">
        <v>163.83000000000001</v>
      </c>
      <c r="Q499" s="50">
        <v>200.89</v>
      </c>
      <c r="R499" s="50">
        <v>150.24</v>
      </c>
      <c r="S499" s="50">
        <v>116.85</v>
      </c>
      <c r="T499" s="50">
        <v>41.08</v>
      </c>
      <c r="U499" s="50">
        <v>42.72</v>
      </c>
      <c r="V499" s="51">
        <v>44.2</v>
      </c>
      <c r="W499" s="51">
        <v>41.38</v>
      </c>
      <c r="X499" s="51">
        <v>47.76</v>
      </c>
      <c r="Y499" s="51">
        <v>44.43</v>
      </c>
      <c r="Z499" s="51">
        <v>42.27</v>
      </c>
      <c r="AA499" s="51">
        <v>278.62</v>
      </c>
      <c r="AB499" s="51">
        <v>389.32</v>
      </c>
      <c r="AC499" s="51">
        <v>240.34</v>
      </c>
      <c r="AD499" s="51">
        <v>188.19</v>
      </c>
      <c r="AE499" s="51">
        <v>188.14</v>
      </c>
      <c r="AF499" s="51">
        <v>82.31</v>
      </c>
      <c r="AG499" s="51">
        <v>47.61</v>
      </c>
      <c r="AH499" s="51">
        <v>42.23</v>
      </c>
      <c r="AI499" s="51">
        <v>43.03</v>
      </c>
      <c r="AJ499" s="51">
        <v>48.23</v>
      </c>
      <c r="AK499" s="51">
        <v>67.510000000000005</v>
      </c>
      <c r="AL499" s="51">
        <v>138.22999999999999</v>
      </c>
      <c r="AM499" s="51">
        <v>411.3</v>
      </c>
      <c r="AN499" s="51">
        <v>334.88</v>
      </c>
      <c r="AO499" s="51">
        <v>273.72000000000003</v>
      </c>
      <c r="AP499" s="135">
        <v>224.46</v>
      </c>
      <c r="AQ499" s="51">
        <v>137.30000000000001</v>
      </c>
      <c r="AR499" s="51">
        <v>107.14</v>
      </c>
      <c r="AS499" s="51">
        <v>54.91</v>
      </c>
      <c r="AT499" s="51">
        <v>39.479999999999997</v>
      </c>
      <c r="AU499" s="51">
        <v>41.35</v>
      </c>
      <c r="AV499" s="51">
        <v>50.86</v>
      </c>
      <c r="AW499" s="51">
        <v>60.15</v>
      </c>
      <c r="AX499" s="51">
        <v>97.29</v>
      </c>
      <c r="AY499" s="51">
        <v>242.24</v>
      </c>
      <c r="AZ499" s="51">
        <v>288.43</v>
      </c>
      <c r="BA499" s="51">
        <v>144.04</v>
      </c>
      <c r="BB499" s="51">
        <v>155.16</v>
      </c>
      <c r="BC499" s="51">
        <v>102.74</v>
      </c>
      <c r="BD499" s="51">
        <v>59.13</v>
      </c>
      <c r="BE499" s="51">
        <v>34.590000000000003</v>
      </c>
      <c r="BF499" s="51">
        <v>34.97</v>
      </c>
      <c r="BG499" s="51">
        <v>40.22</v>
      </c>
      <c r="BH499" s="51">
        <v>37.43</v>
      </c>
      <c r="BI499" s="51">
        <v>40.79</v>
      </c>
      <c r="BJ499" s="51">
        <v>223.4</v>
      </c>
      <c r="BK499" s="51">
        <v>345.64</v>
      </c>
      <c r="BL499" s="51">
        <v>296.17</v>
      </c>
      <c r="BM499" s="51"/>
      <c r="BN499" s="9"/>
      <c r="BO499" s="62">
        <v>28.06</v>
      </c>
      <c r="BP499" s="62">
        <v>411.3</v>
      </c>
      <c r="BQ499" s="62">
        <f t="shared" si="21"/>
        <v>219.68</v>
      </c>
      <c r="BR499" s="64" t="str">
        <f t="shared" si="22"/>
        <v>YES</v>
      </c>
      <c r="BS499" s="9" t="e">
        <f t="shared" si="23"/>
        <v>#N/A</v>
      </c>
    </row>
    <row r="500" spans="1:71" x14ac:dyDescent="0.25">
      <c r="A500">
        <v>496</v>
      </c>
      <c r="B500" s="52" t="s">
        <v>831</v>
      </c>
      <c r="C500" s="48" t="s">
        <v>831</v>
      </c>
      <c r="D500" s="80">
        <v>194.81</v>
      </c>
      <c r="E500" s="98" t="s">
        <v>2186</v>
      </c>
      <c r="F500" s="84" t="s">
        <v>6</v>
      </c>
      <c r="G500" s="84">
        <v>106814476</v>
      </c>
      <c r="H500" s="87" t="s">
        <v>2074</v>
      </c>
      <c r="I500" s="196" t="s">
        <v>2074</v>
      </c>
      <c r="J500" s="87">
        <v>3124135</v>
      </c>
      <c r="K500" s="47" t="s">
        <v>5</v>
      </c>
      <c r="L500" s="47" t="s">
        <v>830</v>
      </c>
      <c r="M500" s="38"/>
      <c r="N500" s="38"/>
      <c r="O500" s="50">
        <v>426.31</v>
      </c>
      <c r="P500" s="50">
        <v>723.47</v>
      </c>
      <c r="Q500" s="50">
        <v>52.44</v>
      </c>
      <c r="R500" s="50">
        <v>425.03</v>
      </c>
      <c r="S500" s="50">
        <v>260.64</v>
      </c>
      <c r="T500" s="50">
        <v>175.97</v>
      </c>
      <c r="U500" s="50">
        <v>199.76</v>
      </c>
      <c r="V500" s="51">
        <v>371.1</v>
      </c>
      <c r="W500" s="51">
        <v>262.27999999999997</v>
      </c>
      <c r="X500" s="51">
        <v>349.2</v>
      </c>
      <c r="Y500" s="51">
        <v>183.79</v>
      </c>
      <c r="Z500" s="51">
        <v>50.13</v>
      </c>
      <c r="AA500" s="51">
        <v>87.98</v>
      </c>
      <c r="AB500" s="51">
        <v>551.91</v>
      </c>
      <c r="AC500" s="51">
        <v>411.07</v>
      </c>
      <c r="AD500" s="51">
        <v>243.69</v>
      </c>
      <c r="AE500" s="51">
        <v>255.88</v>
      </c>
      <c r="AF500" s="51">
        <v>194.81</v>
      </c>
      <c r="AG500" s="51">
        <v>33.04</v>
      </c>
      <c r="AH500" s="51">
        <v>32.909999999999997</v>
      </c>
      <c r="AI500" s="51">
        <v>31.8</v>
      </c>
      <c r="AJ500" s="51">
        <v>28.65</v>
      </c>
      <c r="AK500" s="51">
        <v>28.65</v>
      </c>
      <c r="AL500" s="51">
        <v>28.65</v>
      </c>
      <c r="AM500" s="51">
        <v>251.86</v>
      </c>
      <c r="AN500" s="51">
        <v>611.51</v>
      </c>
      <c r="AO500" s="51">
        <v>433.69</v>
      </c>
      <c r="AP500" s="135">
        <v>83.5</v>
      </c>
      <c r="AQ500" s="51">
        <v>28.65</v>
      </c>
      <c r="AR500" s="51">
        <v>29.65</v>
      </c>
      <c r="AS500" s="51">
        <v>28.65</v>
      </c>
      <c r="AT500" s="51">
        <v>28.65</v>
      </c>
      <c r="AU500" s="51">
        <v>28.65</v>
      </c>
      <c r="AV500" s="51">
        <v>28.65</v>
      </c>
      <c r="AW500" s="51">
        <v>28.65</v>
      </c>
      <c r="AX500" s="51">
        <v>28.65</v>
      </c>
      <c r="AY500" s="51">
        <v>219.82</v>
      </c>
      <c r="AZ500" s="51">
        <v>651.02</v>
      </c>
      <c r="BA500" s="51">
        <v>444.24</v>
      </c>
      <c r="BB500" s="51">
        <v>210.5</v>
      </c>
      <c r="BC500" s="51">
        <v>28.65</v>
      </c>
      <c r="BD500" s="51">
        <v>34.74</v>
      </c>
      <c r="BE500" s="51">
        <v>32.71</v>
      </c>
      <c r="BF500" s="51">
        <v>32.94</v>
      </c>
      <c r="BG500" s="51">
        <v>73.61</v>
      </c>
      <c r="BH500" s="51">
        <v>169.33</v>
      </c>
      <c r="BI500" s="51">
        <v>187.73</v>
      </c>
      <c r="BJ500" s="51">
        <v>281.62</v>
      </c>
      <c r="BK500" s="51">
        <v>528.80999999999995</v>
      </c>
      <c r="BL500" s="51">
        <v>341.36</v>
      </c>
      <c r="BM500" s="51"/>
      <c r="BN500" s="9"/>
      <c r="BO500" s="62">
        <v>28.65</v>
      </c>
      <c r="BP500" s="62">
        <v>723.47</v>
      </c>
      <c r="BQ500" s="62">
        <f t="shared" si="21"/>
        <v>376.06</v>
      </c>
      <c r="BR500" s="64" t="str">
        <f t="shared" si="22"/>
        <v>YES</v>
      </c>
      <c r="BS500" s="9" t="e">
        <f t="shared" si="23"/>
        <v>#N/A</v>
      </c>
    </row>
    <row r="501" spans="1:71" x14ac:dyDescent="0.25">
      <c r="A501">
        <v>497</v>
      </c>
      <c r="B501" s="52" t="s">
        <v>829</v>
      </c>
      <c r="C501" s="48" t="s">
        <v>829</v>
      </c>
      <c r="D501" s="80">
        <v>60.29</v>
      </c>
      <c r="E501" s="98" t="s">
        <v>4988</v>
      </c>
      <c r="F501" s="84" t="s">
        <v>6</v>
      </c>
      <c r="G501" s="84">
        <v>106814476</v>
      </c>
      <c r="H501" s="87" t="s">
        <v>2075</v>
      </c>
      <c r="I501" s="196" t="s">
        <v>2075</v>
      </c>
      <c r="J501" s="87" t="s">
        <v>2075</v>
      </c>
      <c r="K501" s="47" t="s">
        <v>5</v>
      </c>
      <c r="L501" s="47" t="s">
        <v>828</v>
      </c>
      <c r="M501" s="38"/>
      <c r="N501" s="38"/>
      <c r="O501" s="50">
        <v>115.59</v>
      </c>
      <c r="P501" s="50">
        <v>216.22</v>
      </c>
      <c r="Q501" s="50">
        <v>124.02</v>
      </c>
      <c r="R501" s="50">
        <v>145.51</v>
      </c>
      <c r="S501" s="50">
        <v>48.42</v>
      </c>
      <c r="T501" s="50">
        <v>34.79</v>
      </c>
      <c r="U501" s="50">
        <v>30.62</v>
      </c>
      <c r="V501" s="51">
        <v>29.39</v>
      </c>
      <c r="W501" s="51">
        <v>27.37</v>
      </c>
      <c r="X501" s="51">
        <v>29.1</v>
      </c>
      <c r="Y501" s="51">
        <v>41.27</v>
      </c>
      <c r="Z501" s="51">
        <v>51.32</v>
      </c>
      <c r="AA501" s="51">
        <v>97.61</v>
      </c>
      <c r="AB501" s="51">
        <v>158.63999999999999</v>
      </c>
      <c r="AC501" s="51">
        <v>108.91</v>
      </c>
      <c r="AD501" s="51">
        <v>76.69</v>
      </c>
      <c r="AE501" s="51">
        <v>63.81</v>
      </c>
      <c r="AF501" s="51">
        <v>60.29</v>
      </c>
      <c r="AG501" s="51">
        <v>50.35</v>
      </c>
      <c r="AH501" s="51">
        <v>49.53</v>
      </c>
      <c r="AI501" s="51">
        <v>52.48</v>
      </c>
      <c r="AJ501" s="51">
        <v>50.17</v>
      </c>
      <c r="AK501" s="51">
        <v>44.91</v>
      </c>
      <c r="AL501" s="51">
        <v>58.38</v>
      </c>
      <c r="AM501" s="51">
        <v>106.75</v>
      </c>
      <c r="AN501" s="51">
        <v>143.69</v>
      </c>
      <c r="AO501" s="51">
        <v>120.36</v>
      </c>
      <c r="AP501" s="135">
        <v>93.35</v>
      </c>
      <c r="AQ501" s="51">
        <v>60.43</v>
      </c>
      <c r="AR501" s="51">
        <v>62.5</v>
      </c>
      <c r="AS501" s="51">
        <v>61.11</v>
      </c>
      <c r="AT501" s="51">
        <v>45.37</v>
      </c>
      <c r="AU501" s="51">
        <v>48.57</v>
      </c>
      <c r="AV501" s="51">
        <v>56.05</v>
      </c>
      <c r="AW501" s="51">
        <v>50.46</v>
      </c>
      <c r="AX501" s="51">
        <v>47.88</v>
      </c>
      <c r="AY501" s="51">
        <v>113.75</v>
      </c>
      <c r="AZ501" s="51">
        <v>202.9</v>
      </c>
      <c r="BA501" s="51">
        <v>129.15</v>
      </c>
      <c r="BB501" s="51">
        <v>75.849999999999994</v>
      </c>
      <c r="BC501" s="51">
        <v>40.15</v>
      </c>
      <c r="BD501" s="51">
        <v>29.01</v>
      </c>
      <c r="BE501" s="51">
        <v>22.41</v>
      </c>
      <c r="BF501" s="51">
        <v>25.1</v>
      </c>
      <c r="BG501" s="51">
        <v>22.35</v>
      </c>
      <c r="BH501" s="51">
        <v>21.39</v>
      </c>
      <c r="BI501" s="51">
        <v>26.33</v>
      </c>
      <c r="BJ501" s="51">
        <v>72.58</v>
      </c>
      <c r="BK501" s="51">
        <v>92.43</v>
      </c>
      <c r="BL501" s="51">
        <v>73.239999999999995</v>
      </c>
      <c r="BM501" s="51"/>
      <c r="BN501" s="9"/>
      <c r="BO501" s="62">
        <v>26.617659574468085</v>
      </c>
      <c r="BP501" s="62">
        <v>216.22</v>
      </c>
      <c r="BQ501" s="62">
        <f t="shared" si="21"/>
        <v>121.41882978723405</v>
      </c>
      <c r="BR501" s="64" t="str">
        <f t="shared" si="22"/>
        <v>YES</v>
      </c>
      <c r="BS501" s="9" t="e">
        <f t="shared" si="23"/>
        <v>#N/A</v>
      </c>
    </row>
    <row r="502" spans="1:71" x14ac:dyDescent="0.25">
      <c r="A502">
        <v>498</v>
      </c>
      <c r="B502" s="52" t="s">
        <v>827</v>
      </c>
      <c r="C502" s="48" t="s">
        <v>827</v>
      </c>
      <c r="D502" s="80">
        <v>20.65</v>
      </c>
      <c r="E502" s="98" t="s">
        <v>4988</v>
      </c>
      <c r="F502" s="84" t="s">
        <v>6</v>
      </c>
      <c r="G502" s="84">
        <v>106814476</v>
      </c>
      <c r="H502" s="87" t="s">
        <v>2076</v>
      </c>
      <c r="I502" s="196" t="s">
        <v>2076</v>
      </c>
      <c r="J502" s="87" t="s">
        <v>2076</v>
      </c>
      <c r="K502" s="47" t="s">
        <v>5</v>
      </c>
      <c r="L502" s="47" t="s">
        <v>826</v>
      </c>
      <c r="M502" s="38"/>
      <c r="N502" s="38"/>
      <c r="O502" s="50">
        <v>37.380000000000003</v>
      </c>
      <c r="P502" s="50">
        <v>133.69999999999999</v>
      </c>
      <c r="Q502" s="50">
        <v>53.26</v>
      </c>
      <c r="R502" s="50">
        <v>82.31</v>
      </c>
      <c r="S502" s="50">
        <v>20.399999999999999</v>
      </c>
      <c r="T502" s="50">
        <v>21.15</v>
      </c>
      <c r="U502" s="50">
        <v>21.41</v>
      </c>
      <c r="V502" s="51">
        <v>20.39</v>
      </c>
      <c r="W502" s="51">
        <v>20.37</v>
      </c>
      <c r="X502" s="51">
        <v>20.43</v>
      </c>
      <c r="Y502" s="51">
        <v>20.37</v>
      </c>
      <c r="Z502" s="51">
        <v>21.36</v>
      </c>
      <c r="AA502" s="51">
        <v>36.479999999999997</v>
      </c>
      <c r="AB502" s="51">
        <v>56.23</v>
      </c>
      <c r="AC502" s="51">
        <v>44.67</v>
      </c>
      <c r="AD502" s="51">
        <v>20.94</v>
      </c>
      <c r="AE502" s="51">
        <v>20.94</v>
      </c>
      <c r="AF502" s="51">
        <v>20.65</v>
      </c>
      <c r="AG502" s="51">
        <v>20.2</v>
      </c>
      <c r="AH502" s="51">
        <v>20.93</v>
      </c>
      <c r="AI502" s="51">
        <v>20.36</v>
      </c>
      <c r="AJ502" s="51">
        <v>20.39</v>
      </c>
      <c r="AK502" s="51">
        <v>20.39</v>
      </c>
      <c r="AL502" s="51">
        <v>21</v>
      </c>
      <c r="AM502" s="51">
        <v>72.069999999999993</v>
      </c>
      <c r="AN502" s="51">
        <v>67.790000000000006</v>
      </c>
      <c r="AO502" s="51">
        <v>36.71</v>
      </c>
      <c r="AP502" s="135">
        <v>21.78</v>
      </c>
      <c r="AQ502" s="51">
        <v>21.28</v>
      </c>
      <c r="AR502" s="51">
        <v>20.84</v>
      </c>
      <c r="AS502" s="51">
        <v>21.17</v>
      </c>
      <c r="AT502" s="51">
        <v>20.170000000000002</v>
      </c>
      <c r="AU502" s="51">
        <v>20.3</v>
      </c>
      <c r="AV502" s="51">
        <v>19.75</v>
      </c>
      <c r="AW502" s="51">
        <v>20.239999999999998</v>
      </c>
      <c r="AX502" s="51">
        <v>22.91</v>
      </c>
      <c r="AY502" s="51">
        <v>59.22</v>
      </c>
      <c r="AZ502" s="51">
        <v>119.79</v>
      </c>
      <c r="BA502" s="51">
        <v>71.540000000000006</v>
      </c>
      <c r="BB502" s="51">
        <v>27.48</v>
      </c>
      <c r="BC502" s="51">
        <v>20.76</v>
      </c>
      <c r="BD502" s="51">
        <v>20.95</v>
      </c>
      <c r="BE502" s="51">
        <v>19.84</v>
      </c>
      <c r="BF502" s="51">
        <v>19.96</v>
      </c>
      <c r="BG502" s="51">
        <v>20.18</v>
      </c>
      <c r="BH502" s="51">
        <v>20.02</v>
      </c>
      <c r="BI502" s="51">
        <v>24.66</v>
      </c>
      <c r="BJ502" s="51">
        <v>45.54</v>
      </c>
      <c r="BK502" s="51">
        <v>69.239999999999995</v>
      </c>
      <c r="BL502" s="51">
        <v>49.79</v>
      </c>
      <c r="BM502" s="51"/>
      <c r="BN502" s="9"/>
      <c r="BO502" s="62">
        <v>16.788</v>
      </c>
      <c r="BP502" s="62">
        <v>133.69999999999999</v>
      </c>
      <c r="BQ502" s="62">
        <f t="shared" si="21"/>
        <v>75.244</v>
      </c>
      <c r="BR502" s="64" t="str">
        <f t="shared" si="22"/>
        <v>YES</v>
      </c>
      <c r="BS502" s="9" t="e">
        <f t="shared" si="23"/>
        <v>#N/A</v>
      </c>
    </row>
    <row r="503" spans="1:71" x14ac:dyDescent="0.25">
      <c r="A503">
        <v>499</v>
      </c>
      <c r="B503" s="52" t="s">
        <v>825</v>
      </c>
      <c r="C503" s="48" t="s">
        <v>825</v>
      </c>
      <c r="D503" s="80">
        <v>24.5</v>
      </c>
      <c r="E503" s="98" t="s">
        <v>4988</v>
      </c>
      <c r="F503" s="84" t="s">
        <v>6</v>
      </c>
      <c r="G503" s="84">
        <v>106814476</v>
      </c>
      <c r="H503" s="87" t="s">
        <v>2077</v>
      </c>
      <c r="I503" s="196" t="s">
        <v>2077</v>
      </c>
      <c r="J503" s="87" t="s">
        <v>2077</v>
      </c>
      <c r="K503" s="47" t="s">
        <v>5</v>
      </c>
      <c r="L503" s="47" t="s">
        <v>824</v>
      </c>
      <c r="M503" s="38"/>
      <c r="N503" s="38"/>
      <c r="O503" s="50">
        <v>19.100000000000001</v>
      </c>
      <c r="P503" s="50">
        <v>19.100000000000001</v>
      </c>
      <c r="Q503" s="50">
        <v>19.100000000000001</v>
      </c>
      <c r="R503" s="50">
        <v>1091.27</v>
      </c>
      <c r="S503" s="50">
        <v>990.07</v>
      </c>
      <c r="T503" s="50">
        <v>29.02</v>
      </c>
      <c r="U503" s="50">
        <v>27.74</v>
      </c>
      <c r="V503" s="51">
        <v>28.76</v>
      </c>
      <c r="W503" s="51">
        <v>19.100000000000001</v>
      </c>
      <c r="X503" s="51">
        <v>19.77</v>
      </c>
      <c r="Y503" s="51">
        <v>19.100000000000001</v>
      </c>
      <c r="Z503" s="51">
        <v>19.100000000000001</v>
      </c>
      <c r="AA503" s="51">
        <v>19.100000000000001</v>
      </c>
      <c r="AB503" s="51">
        <v>19.100000000000001</v>
      </c>
      <c r="AC503" s="51">
        <v>19.100000000000001</v>
      </c>
      <c r="AD503" s="51">
        <v>73.63</v>
      </c>
      <c r="AE503" s="51">
        <v>41.15</v>
      </c>
      <c r="AF503" s="51">
        <v>24.5</v>
      </c>
      <c r="AG503" s="51">
        <v>19.649999999999999</v>
      </c>
      <c r="AH503" s="51">
        <v>19.100000000000001</v>
      </c>
      <c r="AI503" s="51">
        <v>19.100000000000001</v>
      </c>
      <c r="AJ503" s="51">
        <v>19.100000000000001</v>
      </c>
      <c r="AK503" s="51">
        <v>21.04</v>
      </c>
      <c r="AL503" s="51">
        <v>31.14</v>
      </c>
      <c r="AM503" s="51">
        <v>116.84</v>
      </c>
      <c r="AN503" s="51">
        <v>99.3</v>
      </c>
      <c r="AO503" s="51">
        <v>83.67</v>
      </c>
      <c r="AP503" s="135">
        <v>72.62</v>
      </c>
      <c r="AQ503" s="51">
        <v>29.25</v>
      </c>
      <c r="AR503" s="51">
        <v>26.8</v>
      </c>
      <c r="AS503" s="51">
        <v>21.17</v>
      </c>
      <c r="AT503" s="51">
        <v>19.100000000000001</v>
      </c>
      <c r="AU503" s="51">
        <v>19.100000000000001</v>
      </c>
      <c r="AV503" s="51">
        <v>19.100000000000001</v>
      </c>
      <c r="AW503" s="51">
        <v>19.100000000000001</v>
      </c>
      <c r="AX503" s="51">
        <v>21.27</v>
      </c>
      <c r="AY503" s="51">
        <v>37.9</v>
      </c>
      <c r="AZ503" s="51">
        <v>76.12</v>
      </c>
      <c r="BA503" s="51">
        <v>39.81</v>
      </c>
      <c r="BB503" s="51">
        <v>22.97</v>
      </c>
      <c r="BC503" s="51">
        <v>20.76</v>
      </c>
      <c r="BD503" s="51">
        <v>20.100000000000001</v>
      </c>
      <c r="BE503" s="51">
        <v>19.100000000000001</v>
      </c>
      <c r="BF503" s="51">
        <v>19.100000000000001</v>
      </c>
      <c r="BG503" s="51">
        <v>19.100000000000001</v>
      </c>
      <c r="BH503" s="51">
        <v>19.100000000000001</v>
      </c>
      <c r="BI503" s="51">
        <v>21.32</v>
      </c>
      <c r="BJ503" s="51">
        <v>31.72</v>
      </c>
      <c r="BK503" s="51">
        <v>34.770000000000003</v>
      </c>
      <c r="BL503" s="51">
        <v>39.409999999999997</v>
      </c>
      <c r="BM503" s="51"/>
      <c r="BN503" s="9"/>
      <c r="BO503" s="62">
        <v>19.100000000000001</v>
      </c>
      <c r="BP503" s="62">
        <v>1331.96</v>
      </c>
      <c r="BQ503" s="62">
        <f t="shared" si="21"/>
        <v>675.53</v>
      </c>
      <c r="BR503" s="64" t="str">
        <f t="shared" si="22"/>
        <v>YES</v>
      </c>
      <c r="BS503" s="9" t="e">
        <f t="shared" si="23"/>
        <v>#N/A</v>
      </c>
    </row>
    <row r="504" spans="1:71" x14ac:dyDescent="0.25">
      <c r="A504">
        <v>500</v>
      </c>
      <c r="B504" s="52" t="s">
        <v>823</v>
      </c>
      <c r="C504" s="48" t="s">
        <v>823</v>
      </c>
      <c r="D504" s="80">
        <v>369.52</v>
      </c>
      <c r="E504" s="98" t="s">
        <v>4988</v>
      </c>
      <c r="F504" s="84" t="s">
        <v>6</v>
      </c>
      <c r="G504" s="84">
        <v>106814476</v>
      </c>
      <c r="H504" s="87">
        <v>3001913</v>
      </c>
      <c r="I504" s="196">
        <v>3001913</v>
      </c>
      <c r="J504" s="87">
        <v>3001913</v>
      </c>
      <c r="K504" s="47" t="s">
        <v>5</v>
      </c>
      <c r="L504" s="47" t="s">
        <v>822</v>
      </c>
      <c r="M504" s="38"/>
      <c r="N504" s="38"/>
      <c r="O504" s="50">
        <v>790.25</v>
      </c>
      <c r="P504" s="50">
        <v>661.15</v>
      </c>
      <c r="Q504" s="50">
        <v>456.69</v>
      </c>
      <c r="R504" s="50">
        <v>1674.23</v>
      </c>
      <c r="S504" s="50">
        <v>1059.3699999999999</v>
      </c>
      <c r="T504" s="50">
        <v>442.17</v>
      </c>
      <c r="U504" s="50">
        <v>196.22</v>
      </c>
      <c r="V504" s="51">
        <v>106.75</v>
      </c>
      <c r="W504" s="51">
        <v>77.03</v>
      </c>
      <c r="X504" s="51">
        <v>107.52</v>
      </c>
      <c r="Y504" s="51">
        <v>90.6</v>
      </c>
      <c r="Z504" s="51">
        <v>286.5</v>
      </c>
      <c r="AA504" s="51">
        <v>253.49</v>
      </c>
      <c r="AB504" s="51">
        <v>497.36</v>
      </c>
      <c r="AC504" s="51">
        <v>353.31</v>
      </c>
      <c r="AD504" s="51">
        <v>171.29</v>
      </c>
      <c r="AE504" s="51">
        <v>501.36</v>
      </c>
      <c r="AF504" s="51">
        <v>369.52</v>
      </c>
      <c r="AG504" s="51">
        <v>212.95</v>
      </c>
      <c r="AH504" s="51">
        <v>238.43</v>
      </c>
      <c r="AI504" s="51">
        <v>78.83</v>
      </c>
      <c r="AJ504" s="51">
        <v>351.95</v>
      </c>
      <c r="AK504" s="51">
        <v>213.5</v>
      </c>
      <c r="AL504" s="51">
        <v>228.17</v>
      </c>
      <c r="AM504" s="51">
        <v>745.4</v>
      </c>
      <c r="AN504" s="51">
        <v>583.11</v>
      </c>
      <c r="AO504" s="51">
        <v>828.44</v>
      </c>
      <c r="AP504" s="135">
        <v>204.87</v>
      </c>
      <c r="AQ504" s="51">
        <v>375.74</v>
      </c>
      <c r="AR504" s="51">
        <v>997.75</v>
      </c>
      <c r="AS504" s="51">
        <v>149.37</v>
      </c>
      <c r="AT504" s="51">
        <v>44.94</v>
      </c>
      <c r="AU504" s="51">
        <v>69.680000000000007</v>
      </c>
      <c r="AV504" s="51">
        <v>134.66</v>
      </c>
      <c r="AW504" s="51">
        <v>96.78</v>
      </c>
      <c r="AX504" s="51">
        <v>101.86</v>
      </c>
      <c r="AY504" s="51">
        <v>326.08</v>
      </c>
      <c r="AZ504" s="51">
        <v>1632.81</v>
      </c>
      <c r="BA504" s="51">
        <v>205.05</v>
      </c>
      <c r="BB504" s="51">
        <v>220.42</v>
      </c>
      <c r="BC504" s="51">
        <v>124.76</v>
      </c>
      <c r="BD504" s="51">
        <v>90.32</v>
      </c>
      <c r="BE504" s="51">
        <v>74.45</v>
      </c>
      <c r="BF504" s="51">
        <v>70.47</v>
      </c>
      <c r="BG504" s="51">
        <v>87.54</v>
      </c>
      <c r="BH504" s="51">
        <v>79.2</v>
      </c>
      <c r="BI504" s="51">
        <v>102.99</v>
      </c>
      <c r="BJ504" s="51">
        <v>179.6</v>
      </c>
      <c r="BK504" s="51">
        <v>230.8</v>
      </c>
      <c r="BL504" s="51">
        <v>216.22</v>
      </c>
      <c r="BM504" s="51"/>
      <c r="BN504" s="9"/>
      <c r="BO504" s="62">
        <v>77.03</v>
      </c>
      <c r="BP504" s="62">
        <v>1674.23</v>
      </c>
      <c r="BQ504" s="62">
        <f t="shared" si="21"/>
        <v>875.63</v>
      </c>
      <c r="BR504" s="64" t="str">
        <f t="shared" si="22"/>
        <v>YES</v>
      </c>
      <c r="BS504" s="9" t="e">
        <f t="shared" si="23"/>
        <v>#N/A</v>
      </c>
    </row>
    <row r="505" spans="1:71" x14ac:dyDescent="0.25">
      <c r="A505">
        <v>501</v>
      </c>
      <c r="B505" s="52" t="s">
        <v>821</v>
      </c>
      <c r="C505" s="48" t="s">
        <v>821</v>
      </c>
      <c r="D505" s="80">
        <v>11.1</v>
      </c>
      <c r="E505" s="98" t="s">
        <v>2186</v>
      </c>
      <c r="F505" s="84" t="s">
        <v>6</v>
      </c>
      <c r="G505" s="84">
        <v>106814476</v>
      </c>
      <c r="H505" s="87" t="s">
        <v>2078</v>
      </c>
      <c r="I505" s="196" t="s">
        <v>2078</v>
      </c>
      <c r="J505" s="87" t="s">
        <v>2078</v>
      </c>
      <c r="K505" s="47" t="s">
        <v>5</v>
      </c>
      <c r="L505" s="47" t="s">
        <v>820</v>
      </c>
      <c r="M505" s="38"/>
      <c r="N505" s="38"/>
      <c r="O505" s="50">
        <v>16.13</v>
      </c>
      <c r="P505" s="50">
        <v>83.55</v>
      </c>
      <c r="Q505" s="50">
        <v>596.39</v>
      </c>
      <c r="R505" s="50">
        <v>391.16</v>
      </c>
      <c r="S505" s="50">
        <v>21.28</v>
      </c>
      <c r="T505" s="50">
        <v>16.32</v>
      </c>
      <c r="U505" s="50">
        <v>9.5500000000000007</v>
      </c>
      <c r="V505" s="51">
        <v>10.19</v>
      </c>
      <c r="W505" s="51">
        <v>9.5500000000000007</v>
      </c>
      <c r="X505" s="51">
        <v>9.5500000000000007</v>
      </c>
      <c r="Y505" s="51">
        <v>9.5500000000000007</v>
      </c>
      <c r="Z505" s="51">
        <v>9.5500000000000007</v>
      </c>
      <c r="AA505" s="51">
        <v>261.27999999999997</v>
      </c>
      <c r="AB505" s="51">
        <v>441.09</v>
      </c>
      <c r="AC505" s="51">
        <v>211.17</v>
      </c>
      <c r="AD505" s="51">
        <v>58.56</v>
      </c>
      <c r="AE505" s="51">
        <v>49.97</v>
      </c>
      <c r="AF505" s="51">
        <v>11.1</v>
      </c>
      <c r="AG505" s="51">
        <v>9.5500000000000007</v>
      </c>
      <c r="AH505" s="51">
        <v>10.16</v>
      </c>
      <c r="AI505" s="51">
        <v>9.5500000000000007</v>
      </c>
      <c r="AJ505" s="51">
        <v>9.5500000000000007</v>
      </c>
      <c r="AK505" s="51">
        <v>9.5500000000000007</v>
      </c>
      <c r="AL505" s="51">
        <v>9.5500000000000007</v>
      </c>
      <c r="AM505" s="51">
        <v>408.69</v>
      </c>
      <c r="AN505" s="51">
        <v>101.92</v>
      </c>
      <c r="AO505" s="51">
        <v>185.65</v>
      </c>
      <c r="AP505" s="135">
        <v>20.25</v>
      </c>
      <c r="AQ505" s="51">
        <v>9.5500000000000007</v>
      </c>
      <c r="AR505" s="51">
        <v>11.29</v>
      </c>
      <c r="AS505" s="51">
        <v>10.24</v>
      </c>
      <c r="AT505" s="51">
        <v>9.5500000000000007</v>
      </c>
      <c r="AU505" s="51">
        <v>10.15</v>
      </c>
      <c r="AV505" s="51">
        <v>9.5500000000000007</v>
      </c>
      <c r="AW505" s="51">
        <v>10.119999999999999</v>
      </c>
      <c r="AX505" s="51">
        <v>18.239999999999998</v>
      </c>
      <c r="AY505" s="51">
        <v>191.32</v>
      </c>
      <c r="AZ505" s="51">
        <v>462.07</v>
      </c>
      <c r="BA505" s="51">
        <v>325.45</v>
      </c>
      <c r="BB505" s="51">
        <v>86.29</v>
      </c>
      <c r="BC505" s="51">
        <v>25.61</v>
      </c>
      <c r="BD505" s="51">
        <v>10.97</v>
      </c>
      <c r="BE505" s="51">
        <v>9.92</v>
      </c>
      <c r="BF505" s="51">
        <v>9.98</v>
      </c>
      <c r="BG505" s="51">
        <v>9.5500000000000007</v>
      </c>
      <c r="BH505" s="51">
        <v>10.01</v>
      </c>
      <c r="BI505" s="51">
        <v>37.36</v>
      </c>
      <c r="BJ505" s="51">
        <v>143.55000000000001</v>
      </c>
      <c r="BK505" s="51">
        <v>273.42</v>
      </c>
      <c r="BL505" s="51">
        <v>260.44</v>
      </c>
      <c r="BM505" s="51"/>
      <c r="BN505" s="9"/>
      <c r="BO505" s="62">
        <v>9.5500000000000007</v>
      </c>
      <c r="BP505" s="62">
        <v>596.39</v>
      </c>
      <c r="BQ505" s="62">
        <f t="shared" si="21"/>
        <v>302.96999999999997</v>
      </c>
      <c r="BR505" s="64" t="str">
        <f t="shared" si="22"/>
        <v>YES</v>
      </c>
      <c r="BS505" s="9" t="e">
        <f t="shared" si="23"/>
        <v>#N/A</v>
      </c>
    </row>
    <row r="506" spans="1:71" x14ac:dyDescent="0.25">
      <c r="A506">
        <v>502</v>
      </c>
      <c r="B506" s="52" t="s">
        <v>819</v>
      </c>
      <c r="C506" s="48" t="s">
        <v>819</v>
      </c>
      <c r="D506" s="80">
        <v>43.03</v>
      </c>
      <c r="E506" s="98" t="s">
        <v>4988</v>
      </c>
      <c r="F506" s="84" t="s">
        <v>6</v>
      </c>
      <c r="G506" s="84">
        <v>106814476</v>
      </c>
      <c r="H506" s="87">
        <v>3001540</v>
      </c>
      <c r="I506" s="196">
        <v>3001540</v>
      </c>
      <c r="J506" s="87">
        <v>3001540</v>
      </c>
      <c r="K506" s="47" t="s">
        <v>5</v>
      </c>
      <c r="L506" s="47" t="s">
        <v>818</v>
      </c>
      <c r="M506" s="38"/>
      <c r="N506" s="38"/>
      <c r="O506" s="50">
        <v>53.41</v>
      </c>
      <c r="P506" s="50">
        <v>59.97</v>
      </c>
      <c r="Q506" s="50">
        <v>46.15</v>
      </c>
      <c r="R506" s="50">
        <v>49.13</v>
      </c>
      <c r="S506" s="50">
        <v>58.42</v>
      </c>
      <c r="T506" s="50">
        <v>44.64</v>
      </c>
      <c r="U506" s="50">
        <v>45.27</v>
      </c>
      <c r="V506" s="51">
        <v>50.75</v>
      </c>
      <c r="W506" s="51">
        <v>47.75</v>
      </c>
      <c r="X506" s="51">
        <v>54.2</v>
      </c>
      <c r="Y506" s="51">
        <v>47.54</v>
      </c>
      <c r="Z506" s="51">
        <v>43.46</v>
      </c>
      <c r="AA506" s="51">
        <v>55.7</v>
      </c>
      <c r="AB506" s="51">
        <v>63.56</v>
      </c>
      <c r="AC506" s="51">
        <v>49.99</v>
      </c>
      <c r="AD506" s="51">
        <v>51.21</v>
      </c>
      <c r="AE506" s="51">
        <v>54.26</v>
      </c>
      <c r="AF506" s="51">
        <v>43.03</v>
      </c>
      <c r="AG506" s="51">
        <v>33.130000000000003</v>
      </c>
      <c r="AH506" s="51">
        <v>32.68</v>
      </c>
      <c r="AI506" s="51">
        <v>33.479999999999997</v>
      </c>
      <c r="AJ506" s="51">
        <v>40.619999999999997</v>
      </c>
      <c r="AK506" s="51">
        <v>29.56</v>
      </c>
      <c r="AL506" s="51">
        <v>33.630000000000003</v>
      </c>
      <c r="AM506" s="51">
        <v>42.97</v>
      </c>
      <c r="AN506" s="51">
        <v>44.64</v>
      </c>
      <c r="AO506" s="51">
        <v>42.57</v>
      </c>
      <c r="AP506" s="135">
        <v>40.32</v>
      </c>
      <c r="AQ506" s="51">
        <v>39.28</v>
      </c>
      <c r="AR506" s="51">
        <v>42.54</v>
      </c>
      <c r="AS506" s="51">
        <v>41.23</v>
      </c>
      <c r="AT506" s="51">
        <v>29.93</v>
      </c>
      <c r="AU506" s="51">
        <v>30.6</v>
      </c>
      <c r="AV506" s="51">
        <v>37.42</v>
      </c>
      <c r="AW506" s="51">
        <v>30.64</v>
      </c>
      <c r="AX506" s="51">
        <v>35.07</v>
      </c>
      <c r="AY506" s="51">
        <v>39.64</v>
      </c>
      <c r="AZ506" s="51">
        <v>48.37</v>
      </c>
      <c r="BA506" s="51">
        <v>39.97</v>
      </c>
      <c r="BB506" s="51">
        <v>37.28</v>
      </c>
      <c r="BC506" s="51">
        <v>29.49</v>
      </c>
      <c r="BD506" s="51">
        <v>28.79</v>
      </c>
      <c r="BE506" s="51">
        <v>29.83</v>
      </c>
      <c r="BF506" s="51">
        <v>28.86</v>
      </c>
      <c r="BG506" s="51">
        <v>31.76</v>
      </c>
      <c r="BH506" s="51">
        <v>32</v>
      </c>
      <c r="BI506" s="51">
        <v>31.24</v>
      </c>
      <c r="BJ506" s="51">
        <v>38.39</v>
      </c>
      <c r="BK506" s="51">
        <v>38.380000000000003</v>
      </c>
      <c r="BL506" s="51">
        <v>34.369999999999997</v>
      </c>
      <c r="BM506" s="51"/>
      <c r="BN506" s="9"/>
      <c r="BO506" s="62">
        <v>33.630000000000003</v>
      </c>
      <c r="BP506" s="62">
        <v>127.55</v>
      </c>
      <c r="BQ506" s="62">
        <f t="shared" si="21"/>
        <v>80.59</v>
      </c>
      <c r="BR506" s="64" t="str">
        <f t="shared" si="22"/>
        <v>YES</v>
      </c>
      <c r="BS506" s="9" t="e">
        <f t="shared" si="23"/>
        <v>#N/A</v>
      </c>
    </row>
    <row r="507" spans="1:71" x14ac:dyDescent="0.25">
      <c r="A507">
        <v>503</v>
      </c>
      <c r="B507" s="52" t="s">
        <v>817</v>
      </c>
      <c r="C507" s="48" t="s">
        <v>817</v>
      </c>
      <c r="D507" s="80">
        <v>70.56</v>
      </c>
      <c r="E507" s="98" t="s">
        <v>4988</v>
      </c>
      <c r="F507" s="84" t="s">
        <v>6</v>
      </c>
      <c r="G507" s="84">
        <v>106814476</v>
      </c>
      <c r="H507" s="87">
        <v>3054613</v>
      </c>
      <c r="I507" s="196">
        <v>3054613</v>
      </c>
      <c r="J507" s="87">
        <v>3054613</v>
      </c>
      <c r="K507" s="47" t="s">
        <v>5</v>
      </c>
      <c r="L507" s="47" t="s">
        <v>816</v>
      </c>
      <c r="M507" s="38"/>
      <c r="N507" s="38"/>
      <c r="O507" s="50">
        <v>464.23</v>
      </c>
      <c r="P507" s="50">
        <v>674.24</v>
      </c>
      <c r="Q507" s="50">
        <v>410.94</v>
      </c>
      <c r="R507" s="50">
        <v>313.77999999999997</v>
      </c>
      <c r="S507" s="50">
        <v>323.64999999999998</v>
      </c>
      <c r="T507" s="50">
        <v>189.91</v>
      </c>
      <c r="U507" s="50">
        <v>192.76</v>
      </c>
      <c r="V507" s="51">
        <v>84.86</v>
      </c>
      <c r="W507" s="51">
        <v>82.12</v>
      </c>
      <c r="X507" s="51">
        <v>104.85</v>
      </c>
      <c r="Y507" s="51">
        <v>77.94</v>
      </c>
      <c r="Z507" s="51">
        <v>81.33</v>
      </c>
      <c r="AA507" s="51">
        <v>291.24</v>
      </c>
      <c r="AB507" s="51">
        <v>256.55</v>
      </c>
      <c r="AC507" s="51">
        <v>172.51</v>
      </c>
      <c r="AD507" s="51">
        <v>107.57</v>
      </c>
      <c r="AE507" s="51">
        <v>118.57</v>
      </c>
      <c r="AF507" s="51">
        <v>70.56</v>
      </c>
      <c r="AG507" s="51">
        <v>72.05</v>
      </c>
      <c r="AH507" s="51">
        <v>72.25</v>
      </c>
      <c r="AI507" s="51">
        <v>68.75</v>
      </c>
      <c r="AJ507" s="51">
        <v>79.45</v>
      </c>
      <c r="AK507" s="51">
        <v>71.510000000000005</v>
      </c>
      <c r="AL507" s="51">
        <v>72.28</v>
      </c>
      <c r="AM507" s="51">
        <v>232.13</v>
      </c>
      <c r="AN507" s="51">
        <v>206.46</v>
      </c>
      <c r="AO507" s="51">
        <v>225.28</v>
      </c>
      <c r="AP507" s="135">
        <v>113.9</v>
      </c>
      <c r="AQ507" s="51">
        <v>73.36</v>
      </c>
      <c r="AR507" s="51">
        <v>119.91</v>
      </c>
      <c r="AS507" s="51">
        <v>187.94</v>
      </c>
      <c r="AT507" s="51">
        <v>121.62</v>
      </c>
      <c r="AU507" s="51">
        <v>120.19</v>
      </c>
      <c r="AV507" s="51">
        <v>161.24</v>
      </c>
      <c r="AW507" s="51">
        <v>146.94999999999999</v>
      </c>
      <c r="AX507" s="51">
        <v>232.73</v>
      </c>
      <c r="AY507" s="51">
        <v>406.31</v>
      </c>
      <c r="AZ507" s="51">
        <v>683.48</v>
      </c>
      <c r="BA507" s="51">
        <v>341.64</v>
      </c>
      <c r="BB507" s="51">
        <v>275.87</v>
      </c>
      <c r="BC507" s="51">
        <v>232.76</v>
      </c>
      <c r="BD507" s="51">
        <v>158.63</v>
      </c>
      <c r="BE507" s="51">
        <v>118.33</v>
      </c>
      <c r="BF507" s="51">
        <v>152.41</v>
      </c>
      <c r="BG507" s="51">
        <v>136.29</v>
      </c>
      <c r="BH507" s="51">
        <v>119.07</v>
      </c>
      <c r="BI507" s="51">
        <v>155.83000000000001</v>
      </c>
      <c r="BJ507" s="51">
        <v>279.95</v>
      </c>
      <c r="BK507" s="51">
        <v>266.52999999999997</v>
      </c>
      <c r="BL507" s="51">
        <v>243.75</v>
      </c>
      <c r="BM507" s="51"/>
      <c r="BN507" s="9"/>
      <c r="BO507" s="62">
        <v>70.56</v>
      </c>
      <c r="BP507" s="62">
        <v>674.24</v>
      </c>
      <c r="BQ507" s="62">
        <f t="shared" si="21"/>
        <v>372.4</v>
      </c>
      <c r="BR507" s="64" t="str">
        <f t="shared" si="22"/>
        <v>YES</v>
      </c>
      <c r="BS507" s="9" t="e">
        <f t="shared" si="23"/>
        <v>#N/A</v>
      </c>
    </row>
    <row r="508" spans="1:71" x14ac:dyDescent="0.25">
      <c r="A508">
        <v>504</v>
      </c>
      <c r="B508" s="52" t="s">
        <v>815</v>
      </c>
      <c r="C508" s="48" t="s">
        <v>815</v>
      </c>
      <c r="D508" s="80">
        <v>14.4</v>
      </c>
      <c r="E508" s="98" t="s">
        <v>4988</v>
      </c>
      <c r="F508" s="84" t="s">
        <v>6</v>
      </c>
      <c r="G508" s="84">
        <v>106814476</v>
      </c>
      <c r="H508" s="87" t="s">
        <v>2079</v>
      </c>
      <c r="I508" s="196" t="s">
        <v>2079</v>
      </c>
      <c r="J508" s="87" t="s">
        <v>2079</v>
      </c>
      <c r="K508" s="47" t="s">
        <v>5</v>
      </c>
      <c r="L508" s="47" t="s">
        <v>814</v>
      </c>
      <c r="M508" s="38"/>
      <c r="N508" s="38"/>
      <c r="O508" s="50">
        <v>21.98</v>
      </c>
      <c r="P508" s="50">
        <v>118.26</v>
      </c>
      <c r="Q508" s="50">
        <v>49.2</v>
      </c>
      <c r="R508" s="50">
        <v>77.48</v>
      </c>
      <c r="S508" s="50">
        <v>14.11</v>
      </c>
      <c r="T508" s="50">
        <v>13.7</v>
      </c>
      <c r="U508" s="50">
        <v>12.43</v>
      </c>
      <c r="V508" s="51">
        <v>14.06</v>
      </c>
      <c r="W508" s="51">
        <v>12.73</v>
      </c>
      <c r="X508" s="51">
        <v>12.88</v>
      </c>
      <c r="Y508" s="51">
        <v>12.72</v>
      </c>
      <c r="Z508" s="51">
        <v>27.64</v>
      </c>
      <c r="AA508" s="51">
        <v>110.84</v>
      </c>
      <c r="AB508" s="51">
        <v>162.59</v>
      </c>
      <c r="AC508" s="51">
        <v>123.15</v>
      </c>
      <c r="AD508" s="51">
        <v>54.27</v>
      </c>
      <c r="AE508" s="51">
        <v>39.56</v>
      </c>
      <c r="AF508" s="51">
        <v>14.4</v>
      </c>
      <c r="AG508" s="51">
        <v>12.29</v>
      </c>
      <c r="AH508" s="51">
        <v>12.59</v>
      </c>
      <c r="AI508" s="51">
        <v>12.7</v>
      </c>
      <c r="AJ508" s="51">
        <v>13.43</v>
      </c>
      <c r="AK508" s="51">
        <v>12.78</v>
      </c>
      <c r="AL508" s="51">
        <v>12.72</v>
      </c>
      <c r="AM508" s="51">
        <v>109.81</v>
      </c>
      <c r="AN508" s="51">
        <v>95.48</v>
      </c>
      <c r="AO508" s="51">
        <v>87.33</v>
      </c>
      <c r="AP508" s="135">
        <v>37.64</v>
      </c>
      <c r="AQ508" s="51">
        <v>15.35</v>
      </c>
      <c r="AR508" s="51">
        <v>15.01</v>
      </c>
      <c r="AS508" s="51">
        <v>13.68</v>
      </c>
      <c r="AT508" s="51">
        <v>12.23</v>
      </c>
      <c r="AU508" s="51">
        <v>12.56</v>
      </c>
      <c r="AV508" s="51">
        <v>15.38</v>
      </c>
      <c r="AW508" s="51">
        <v>13.54</v>
      </c>
      <c r="AX508" s="51">
        <v>14.98</v>
      </c>
      <c r="AY508" s="51">
        <v>61.57</v>
      </c>
      <c r="AZ508" s="51">
        <v>131.47999999999999</v>
      </c>
      <c r="BA508" s="51">
        <v>9.5500000000000007</v>
      </c>
      <c r="BB508" s="51">
        <v>9.5500000000000007</v>
      </c>
      <c r="BC508" s="51">
        <v>9.5500000000000007</v>
      </c>
      <c r="BD508" s="51">
        <v>10.55</v>
      </c>
      <c r="BE508" s="51">
        <v>9.5500000000000007</v>
      </c>
      <c r="BF508" s="51">
        <v>9.5500000000000007</v>
      </c>
      <c r="BG508" s="51">
        <v>9.5500000000000007</v>
      </c>
      <c r="BH508" s="51">
        <v>9.5500000000000007</v>
      </c>
      <c r="BI508" s="51">
        <v>9.5500000000000007</v>
      </c>
      <c r="BJ508" s="51">
        <v>9.5500000000000007</v>
      </c>
      <c r="BK508" s="51">
        <v>9.5500000000000007</v>
      </c>
      <c r="BL508" s="51">
        <v>9.5500000000000007</v>
      </c>
      <c r="BM508" s="51"/>
      <c r="BN508" s="9"/>
      <c r="BO508" s="62">
        <v>9.5500000000000007</v>
      </c>
      <c r="BP508" s="62">
        <v>1197.6916666666668</v>
      </c>
      <c r="BQ508" s="62">
        <f t="shared" si="21"/>
        <v>603.62083333333339</v>
      </c>
      <c r="BR508" s="64" t="str">
        <f t="shared" si="22"/>
        <v>YES</v>
      </c>
      <c r="BS508" s="9" t="e">
        <f t="shared" si="23"/>
        <v>#N/A</v>
      </c>
    </row>
    <row r="509" spans="1:71" x14ac:dyDescent="0.25">
      <c r="A509">
        <v>505</v>
      </c>
      <c r="B509" s="52" t="s">
        <v>813</v>
      </c>
      <c r="C509" s="48" t="s">
        <v>813</v>
      </c>
      <c r="D509" s="80">
        <v>65.61</v>
      </c>
      <c r="E509" s="98" t="s">
        <v>4988</v>
      </c>
      <c r="F509" s="84" t="s">
        <v>6</v>
      </c>
      <c r="G509" s="84">
        <v>106814476</v>
      </c>
      <c r="H509" s="87" t="s">
        <v>2080</v>
      </c>
      <c r="I509" s="196" t="s">
        <v>2080</v>
      </c>
      <c r="J509" s="87" t="s">
        <v>2080</v>
      </c>
      <c r="K509" s="47" t="s">
        <v>5</v>
      </c>
      <c r="L509" s="47" t="s">
        <v>812</v>
      </c>
      <c r="M509" s="38"/>
      <c r="N509" s="38"/>
      <c r="O509" s="50">
        <v>308.52</v>
      </c>
      <c r="P509" s="50">
        <v>244.65</v>
      </c>
      <c r="Q509" s="50">
        <v>103.49</v>
      </c>
      <c r="R509" s="50">
        <v>233.44</v>
      </c>
      <c r="S509" s="50">
        <v>292.37</v>
      </c>
      <c r="T509" s="50">
        <v>135.88999999999999</v>
      </c>
      <c r="U509" s="50">
        <v>120.75</v>
      </c>
      <c r="V509" s="51">
        <v>66.19</v>
      </c>
      <c r="W509" s="51">
        <v>28.65</v>
      </c>
      <c r="X509" s="51">
        <v>42.87</v>
      </c>
      <c r="Y509" s="51">
        <v>65.28</v>
      </c>
      <c r="Z509" s="51">
        <v>20.29</v>
      </c>
      <c r="AA509" s="51">
        <v>9.5500000000000007</v>
      </c>
      <c r="AB509" s="51">
        <v>9.5500000000000007</v>
      </c>
      <c r="AC509" s="51">
        <v>9.5500000000000007</v>
      </c>
      <c r="AD509" s="51">
        <v>64.08</v>
      </c>
      <c r="AE509" s="51">
        <v>111.22</v>
      </c>
      <c r="AF509" s="51">
        <v>65.61</v>
      </c>
      <c r="AG509" s="51">
        <v>52.31</v>
      </c>
      <c r="AH509" s="51">
        <v>45.46</v>
      </c>
      <c r="AI509" s="51">
        <v>99.62</v>
      </c>
      <c r="AJ509" s="51">
        <v>161.01</v>
      </c>
      <c r="AK509" s="51">
        <v>147.66999999999999</v>
      </c>
      <c r="AL509" s="51">
        <v>178.74</v>
      </c>
      <c r="AM509" s="51">
        <v>278.16000000000003</v>
      </c>
      <c r="AN509" s="51">
        <v>230.81</v>
      </c>
      <c r="AO509" s="51">
        <v>299.39</v>
      </c>
      <c r="AP509" s="135">
        <v>278.45</v>
      </c>
      <c r="AQ509" s="51">
        <v>227.81</v>
      </c>
      <c r="AR509" s="51">
        <v>178.68</v>
      </c>
      <c r="AS509" s="51">
        <v>177.61</v>
      </c>
      <c r="AT509" s="51">
        <v>106.61</v>
      </c>
      <c r="AU509" s="51">
        <v>112.37</v>
      </c>
      <c r="AV509" s="51">
        <v>168.37</v>
      </c>
      <c r="AW509" s="51">
        <v>164.06</v>
      </c>
      <c r="AX509" s="51">
        <v>195.8</v>
      </c>
      <c r="AY509" s="51">
        <v>277.82</v>
      </c>
      <c r="AZ509" s="51">
        <v>211.55</v>
      </c>
      <c r="BA509" s="51">
        <v>254.89</v>
      </c>
      <c r="BB509" s="51">
        <v>247.5</v>
      </c>
      <c r="BC509" s="51">
        <v>181.81</v>
      </c>
      <c r="BD509" s="51">
        <v>116.62</v>
      </c>
      <c r="BE509" s="51">
        <v>74.08</v>
      </c>
      <c r="BF509" s="51">
        <v>74.760000000000005</v>
      </c>
      <c r="BG509" s="51">
        <v>87</v>
      </c>
      <c r="BH509" s="51">
        <v>91.11</v>
      </c>
      <c r="BI509" s="51">
        <v>128.02000000000001</v>
      </c>
      <c r="BJ509" s="51">
        <v>195.23</v>
      </c>
      <c r="BK509" s="51">
        <v>263.39</v>
      </c>
      <c r="BL509" s="51">
        <v>207.2</v>
      </c>
      <c r="BM509" s="51"/>
      <c r="BN509" s="9"/>
      <c r="BO509" s="62">
        <v>9.5500000000000007</v>
      </c>
      <c r="BP509" s="62">
        <v>427.3</v>
      </c>
      <c r="BQ509" s="62">
        <f t="shared" si="21"/>
        <v>218.42500000000001</v>
      </c>
      <c r="BR509" s="64" t="str">
        <f t="shared" si="22"/>
        <v>YES</v>
      </c>
      <c r="BS509" s="9" t="e">
        <f t="shared" si="23"/>
        <v>#N/A</v>
      </c>
    </row>
    <row r="510" spans="1:71" x14ac:dyDescent="0.25">
      <c r="A510">
        <v>506</v>
      </c>
      <c r="B510" s="52" t="s">
        <v>811</v>
      </c>
      <c r="C510" s="48" t="s">
        <v>811</v>
      </c>
      <c r="D510" s="80">
        <v>334.83</v>
      </c>
      <c r="E510" s="98" t="s">
        <v>4988</v>
      </c>
      <c r="F510" s="84" t="s">
        <v>6</v>
      </c>
      <c r="G510" s="84">
        <v>106814476</v>
      </c>
      <c r="H510" s="87">
        <v>3049298</v>
      </c>
      <c r="I510" s="196">
        <v>3049298</v>
      </c>
      <c r="J510" s="87">
        <v>3049298</v>
      </c>
      <c r="K510" s="47" t="s">
        <v>5</v>
      </c>
      <c r="L510" s="47" t="s">
        <v>810</v>
      </c>
      <c r="M510" s="38"/>
      <c r="N510" s="38"/>
      <c r="O510" s="50">
        <v>561.45000000000005</v>
      </c>
      <c r="P510" s="50">
        <v>1634.28</v>
      </c>
      <c r="Q510" s="50">
        <v>710.46</v>
      </c>
      <c r="R510" s="50">
        <v>857.25</v>
      </c>
      <c r="S510" s="50">
        <v>365.36</v>
      </c>
      <c r="T510" s="50">
        <v>296.38</v>
      </c>
      <c r="U510" s="50">
        <v>226.18</v>
      </c>
      <c r="V510" s="51">
        <v>273.45999999999998</v>
      </c>
      <c r="W510" s="51">
        <v>233.63</v>
      </c>
      <c r="X510" s="51">
        <v>284.12</v>
      </c>
      <c r="Y510" s="51">
        <v>317.3</v>
      </c>
      <c r="Z510" s="51">
        <v>294.98</v>
      </c>
      <c r="AA510" s="51">
        <v>391.94</v>
      </c>
      <c r="AB510" s="51">
        <v>575</v>
      </c>
      <c r="AC510" s="51">
        <v>333.68</v>
      </c>
      <c r="AD510" s="51">
        <v>303.01</v>
      </c>
      <c r="AE510" s="51">
        <v>350.08</v>
      </c>
      <c r="AF510" s="51">
        <v>334.83</v>
      </c>
      <c r="AG510" s="51">
        <v>294.64999999999998</v>
      </c>
      <c r="AH510" s="51">
        <v>320.61</v>
      </c>
      <c r="AI510" s="51">
        <v>337.7</v>
      </c>
      <c r="AJ510" s="51">
        <v>373.31</v>
      </c>
      <c r="AK510" s="51">
        <v>323.86</v>
      </c>
      <c r="AL510" s="51">
        <v>306.11</v>
      </c>
      <c r="AM510" s="51">
        <v>496.97</v>
      </c>
      <c r="AN510" s="51">
        <v>541.58000000000004</v>
      </c>
      <c r="AO510" s="51">
        <v>452.75</v>
      </c>
      <c r="AP510" s="135">
        <v>376.11</v>
      </c>
      <c r="AQ510" s="51">
        <v>372.84</v>
      </c>
      <c r="AR510" s="51">
        <v>392.93</v>
      </c>
      <c r="AS510" s="51">
        <v>437.27</v>
      </c>
      <c r="AT510" s="51">
        <v>227.26</v>
      </c>
      <c r="AU510" s="51">
        <v>265.7</v>
      </c>
      <c r="AV510" s="51">
        <v>412.11</v>
      </c>
      <c r="AW510" s="51">
        <v>282.07</v>
      </c>
      <c r="AX510" s="51">
        <v>238.16</v>
      </c>
      <c r="AY510" s="51">
        <v>421.98</v>
      </c>
      <c r="AZ510" s="51">
        <v>1249.44</v>
      </c>
      <c r="BA510" s="51">
        <v>614.16999999999996</v>
      </c>
      <c r="BB510" s="51">
        <v>330.04</v>
      </c>
      <c r="BC510" s="51">
        <v>277.07</v>
      </c>
      <c r="BD510" s="51">
        <v>234.58</v>
      </c>
      <c r="BE510" s="51">
        <v>218.99</v>
      </c>
      <c r="BF510" s="51">
        <v>235.64</v>
      </c>
      <c r="BG510" s="51">
        <v>253.82</v>
      </c>
      <c r="BH510" s="51">
        <v>258.83</v>
      </c>
      <c r="BI510" s="51">
        <v>298.22000000000003</v>
      </c>
      <c r="BJ510" s="51">
        <v>382.7</v>
      </c>
      <c r="BK510" s="51">
        <v>346.13</v>
      </c>
      <c r="BL510" s="51">
        <v>279.85000000000002</v>
      </c>
      <c r="BM510" s="51"/>
      <c r="BN510" s="9"/>
      <c r="BO510" s="62">
        <v>226.18</v>
      </c>
      <c r="BP510" s="62">
        <v>1634.28</v>
      </c>
      <c r="BQ510" s="62">
        <f t="shared" si="21"/>
        <v>930.23</v>
      </c>
      <c r="BR510" s="64" t="str">
        <f t="shared" si="22"/>
        <v>YES</v>
      </c>
      <c r="BS510" s="9" t="e">
        <f t="shared" si="23"/>
        <v>#N/A</v>
      </c>
    </row>
    <row r="511" spans="1:71" x14ac:dyDescent="0.25">
      <c r="A511">
        <v>507</v>
      </c>
      <c r="B511" s="52" t="s">
        <v>809</v>
      </c>
      <c r="C511" s="48" t="s">
        <v>809</v>
      </c>
      <c r="D511" s="80">
        <v>11.1</v>
      </c>
      <c r="E511" s="98" t="s">
        <v>4988</v>
      </c>
      <c r="F511" s="84" t="s">
        <v>6</v>
      </c>
      <c r="G511" s="84">
        <v>106814476</v>
      </c>
      <c r="H511" s="87" t="s">
        <v>2081</v>
      </c>
      <c r="I511" s="196" t="s">
        <v>2081</v>
      </c>
      <c r="J511" s="87" t="s">
        <v>2081</v>
      </c>
      <c r="K511" s="47" t="s">
        <v>5</v>
      </c>
      <c r="L511" s="47" t="s">
        <v>808</v>
      </c>
      <c r="M511" s="38"/>
      <c r="N511" s="38"/>
      <c r="O511" s="50">
        <v>10.28</v>
      </c>
      <c r="P511" s="50">
        <v>10.86</v>
      </c>
      <c r="Q511" s="50">
        <v>10.77</v>
      </c>
      <c r="R511" s="50">
        <v>11.32</v>
      </c>
      <c r="S511" s="50">
        <v>10.85</v>
      </c>
      <c r="T511" s="50">
        <v>15.27</v>
      </c>
      <c r="U511" s="50">
        <v>32.6</v>
      </c>
      <c r="V511" s="51">
        <v>12.12</v>
      </c>
      <c r="W511" s="51">
        <v>13.37</v>
      </c>
      <c r="X511" s="51">
        <v>9.5500000000000007</v>
      </c>
      <c r="Y511" s="51">
        <v>11.45</v>
      </c>
      <c r="Z511" s="51">
        <v>12.94</v>
      </c>
      <c r="AA511" s="51">
        <v>11.95</v>
      </c>
      <c r="AB511" s="51">
        <v>12.36</v>
      </c>
      <c r="AC511" s="51">
        <v>13.12</v>
      </c>
      <c r="AD511" s="51">
        <v>12.61</v>
      </c>
      <c r="AE511" s="51">
        <v>13.22</v>
      </c>
      <c r="AF511" s="51">
        <v>11.1</v>
      </c>
      <c r="AG511" s="51">
        <v>10.1</v>
      </c>
      <c r="AH511" s="51">
        <v>9.5500000000000007</v>
      </c>
      <c r="AI511" s="51">
        <v>9.5500000000000007</v>
      </c>
      <c r="AJ511" s="51">
        <v>9.5500000000000007</v>
      </c>
      <c r="AK511" s="51">
        <v>13.42</v>
      </c>
      <c r="AL511" s="51">
        <v>10.18</v>
      </c>
      <c r="AM511" s="51">
        <v>9.5500000000000007</v>
      </c>
      <c r="AN511" s="51">
        <v>13.13</v>
      </c>
      <c r="AO511" s="51">
        <v>9.5500000000000007</v>
      </c>
      <c r="AP511" s="135">
        <v>10.220000000000001</v>
      </c>
      <c r="AQ511" s="51">
        <v>12.45</v>
      </c>
      <c r="AR511" s="51">
        <v>14.27</v>
      </c>
      <c r="AS511" s="51">
        <v>9.5500000000000007</v>
      </c>
      <c r="AT511" s="51">
        <v>10.09</v>
      </c>
      <c r="AU511" s="51">
        <v>9.5500000000000007</v>
      </c>
      <c r="AV511" s="51">
        <v>13.44</v>
      </c>
      <c r="AW511" s="51">
        <v>9.5500000000000007</v>
      </c>
      <c r="AX511" s="51">
        <v>14.98</v>
      </c>
      <c r="AY511" s="51">
        <v>9.5500000000000007</v>
      </c>
      <c r="AZ511" s="51">
        <v>12.58</v>
      </c>
      <c r="BA511" s="51">
        <v>9.5500000000000007</v>
      </c>
      <c r="BB511" s="51">
        <v>9.5500000000000007</v>
      </c>
      <c r="BC511" s="51">
        <v>10.1</v>
      </c>
      <c r="BD511" s="51">
        <v>10.55</v>
      </c>
      <c r="BE511" s="51">
        <v>9.5500000000000007</v>
      </c>
      <c r="BF511" s="51">
        <v>18.559999999999999</v>
      </c>
      <c r="BG511" s="51">
        <v>9.5500000000000007</v>
      </c>
      <c r="BH511" s="51">
        <v>10.01</v>
      </c>
      <c r="BI511" s="51">
        <v>9.5500000000000007</v>
      </c>
      <c r="BJ511" s="51">
        <v>9.5500000000000007</v>
      </c>
      <c r="BK511" s="51">
        <v>9.5500000000000007</v>
      </c>
      <c r="BL511" s="51">
        <v>10.9</v>
      </c>
      <c r="BM511" s="51"/>
      <c r="BN511" s="9"/>
      <c r="BO511" s="62">
        <v>2.3716666666666666</v>
      </c>
      <c r="BP511" s="62">
        <v>120.53</v>
      </c>
      <c r="BQ511" s="62">
        <f t="shared" si="21"/>
        <v>61.450833333333335</v>
      </c>
      <c r="BR511" s="64" t="str">
        <f t="shared" si="22"/>
        <v>YES</v>
      </c>
      <c r="BS511" s="9" t="e">
        <f t="shared" si="23"/>
        <v>#N/A</v>
      </c>
    </row>
    <row r="512" spans="1:71" x14ac:dyDescent="0.25">
      <c r="A512">
        <v>508</v>
      </c>
      <c r="B512" s="52" t="s">
        <v>807</v>
      </c>
      <c r="C512" s="48" t="s">
        <v>807</v>
      </c>
      <c r="D512" s="80">
        <v>145.44</v>
      </c>
      <c r="E512" s="98" t="s">
        <v>4988</v>
      </c>
      <c r="F512" s="84" t="s">
        <v>6</v>
      </c>
      <c r="G512" s="84">
        <v>106814476</v>
      </c>
      <c r="H512" s="87" t="s">
        <v>2082</v>
      </c>
      <c r="I512" s="196" t="s">
        <v>2082</v>
      </c>
      <c r="J512" s="87" t="s">
        <v>2082</v>
      </c>
      <c r="K512" s="47" t="s">
        <v>5</v>
      </c>
      <c r="L512" s="47" t="s">
        <v>806</v>
      </c>
      <c r="M512" s="38"/>
      <c r="N512" s="38"/>
      <c r="O512" s="50">
        <v>9.5500000000000007</v>
      </c>
      <c r="P512" s="50">
        <v>9.5500000000000007</v>
      </c>
      <c r="Q512" s="50">
        <v>9.5500000000000007</v>
      </c>
      <c r="R512" s="50">
        <v>9.5500000000000007</v>
      </c>
      <c r="S512" s="50">
        <v>9.5500000000000007</v>
      </c>
      <c r="T512" s="50">
        <v>10.55</v>
      </c>
      <c r="U512" s="50">
        <v>9.5500000000000007</v>
      </c>
      <c r="V512" s="51">
        <v>9.5500000000000007</v>
      </c>
      <c r="W512" s="51">
        <v>9.5500000000000007</v>
      </c>
      <c r="X512" s="51">
        <v>56.87</v>
      </c>
      <c r="Y512" s="51">
        <v>132.4</v>
      </c>
      <c r="Z512" s="51">
        <v>170.07</v>
      </c>
      <c r="AA512" s="51">
        <v>374.55</v>
      </c>
      <c r="AB512" s="51">
        <v>377.52</v>
      </c>
      <c r="AC512" s="51">
        <v>243.88</v>
      </c>
      <c r="AD512" s="51">
        <v>230.1</v>
      </c>
      <c r="AE512" s="51">
        <v>261.89</v>
      </c>
      <c r="AF512" s="51">
        <v>145.44</v>
      </c>
      <c r="AG512" s="51">
        <v>84.11</v>
      </c>
      <c r="AH512" s="51">
        <v>76.510000000000005</v>
      </c>
      <c r="AI512" s="51">
        <v>115.99</v>
      </c>
      <c r="AJ512" s="51">
        <v>223.15</v>
      </c>
      <c r="AK512" s="51">
        <v>203.17</v>
      </c>
      <c r="AL512" s="51">
        <v>240.84</v>
      </c>
      <c r="AM512" s="51">
        <v>513.99</v>
      </c>
      <c r="AN512" s="51">
        <v>490.74</v>
      </c>
      <c r="AO512" s="51">
        <v>360.29</v>
      </c>
      <c r="AP512" s="135">
        <v>342.67</v>
      </c>
      <c r="AQ512" s="51">
        <v>356.89</v>
      </c>
      <c r="AR512" s="51">
        <v>337.14</v>
      </c>
      <c r="AS512" s="51">
        <v>281.61</v>
      </c>
      <c r="AT512" s="51">
        <v>168.28</v>
      </c>
      <c r="AU512" s="51">
        <v>171.3</v>
      </c>
      <c r="AV512" s="51">
        <v>237.73</v>
      </c>
      <c r="AW512" s="51">
        <v>230.19</v>
      </c>
      <c r="AX512" s="51">
        <v>285.39999999999998</v>
      </c>
      <c r="AY512" s="51">
        <v>442.66</v>
      </c>
      <c r="AZ512" s="51">
        <v>704.11</v>
      </c>
      <c r="BA512" s="51">
        <v>564.32000000000005</v>
      </c>
      <c r="BB512" s="51">
        <v>408.71</v>
      </c>
      <c r="BC512" s="51">
        <v>215.04</v>
      </c>
      <c r="BD512" s="51">
        <v>126.38</v>
      </c>
      <c r="BE512" s="51">
        <v>84.4</v>
      </c>
      <c r="BF512" s="51">
        <v>87.2</v>
      </c>
      <c r="BG512" s="51">
        <v>111.92</v>
      </c>
      <c r="BH512" s="51">
        <v>97.99</v>
      </c>
      <c r="BI512" s="51">
        <v>160.28</v>
      </c>
      <c r="BJ512" s="51">
        <v>370.08</v>
      </c>
      <c r="BK512" s="51">
        <v>445.78</v>
      </c>
      <c r="BL512" s="51">
        <v>344.83</v>
      </c>
      <c r="BM512" s="51"/>
      <c r="BN512" s="9"/>
      <c r="BO512" s="62">
        <v>9.5500000000000007</v>
      </c>
      <c r="BP512" s="62">
        <v>513.99</v>
      </c>
      <c r="BQ512" s="62">
        <f t="shared" si="21"/>
        <v>261.77</v>
      </c>
      <c r="BR512" s="64" t="str">
        <f t="shared" si="22"/>
        <v>YES</v>
      </c>
      <c r="BS512" s="9" t="e">
        <f t="shared" si="23"/>
        <v>#N/A</v>
      </c>
    </row>
    <row r="513" spans="1:71" x14ac:dyDescent="0.25">
      <c r="A513">
        <v>509</v>
      </c>
      <c r="B513" s="52" t="s">
        <v>805</v>
      </c>
      <c r="C513" s="48" t="s">
        <v>805</v>
      </c>
      <c r="D513" s="80">
        <v>243.44</v>
      </c>
      <c r="E513" s="98" t="s">
        <v>4988</v>
      </c>
      <c r="F513" s="84" t="s">
        <v>6</v>
      </c>
      <c r="G513" s="84">
        <v>106814476</v>
      </c>
      <c r="H513" s="87">
        <v>3082100</v>
      </c>
      <c r="I513" s="196">
        <v>3082100</v>
      </c>
      <c r="J513" s="87">
        <v>3082100</v>
      </c>
      <c r="K513" s="47" t="s">
        <v>5</v>
      </c>
      <c r="L513" s="47" t="s">
        <v>804</v>
      </c>
      <c r="M513" s="38"/>
      <c r="N513" s="38"/>
      <c r="O513" s="50">
        <v>594.34</v>
      </c>
      <c r="P513" s="50">
        <v>734.49</v>
      </c>
      <c r="Q513" s="50">
        <v>468.29</v>
      </c>
      <c r="R513" s="50">
        <v>497.49</v>
      </c>
      <c r="S513" s="50">
        <v>530.88</v>
      </c>
      <c r="T513" s="50">
        <v>319.98</v>
      </c>
      <c r="U513" s="50">
        <v>351.78</v>
      </c>
      <c r="V513" s="51">
        <v>350.71</v>
      </c>
      <c r="W513" s="51">
        <v>189.07</v>
      </c>
      <c r="X513" s="51">
        <v>221.47</v>
      </c>
      <c r="Y513" s="51">
        <v>195.72</v>
      </c>
      <c r="Z513" s="51">
        <v>212.46</v>
      </c>
      <c r="AA513" s="51">
        <v>179.77</v>
      </c>
      <c r="AB513" s="51">
        <v>570.5</v>
      </c>
      <c r="AC513" s="51">
        <v>983.73</v>
      </c>
      <c r="AD513" s="51">
        <v>582.38</v>
      </c>
      <c r="AE513" s="51">
        <v>269.24</v>
      </c>
      <c r="AF513" s="51">
        <v>243.44</v>
      </c>
      <c r="AG513" s="51">
        <v>143.87</v>
      </c>
      <c r="AH513" s="51">
        <v>137.38</v>
      </c>
      <c r="AI513" s="51">
        <v>144.34</v>
      </c>
      <c r="AJ513" s="51">
        <v>386.26</v>
      </c>
      <c r="AK513" s="51">
        <v>434.88</v>
      </c>
      <c r="AL513" s="51">
        <v>294.7</v>
      </c>
      <c r="AM513" s="51">
        <v>446.52</v>
      </c>
      <c r="AN513" s="51">
        <v>584.54</v>
      </c>
      <c r="AO513" s="51">
        <v>204.73</v>
      </c>
      <c r="AP513" s="135">
        <v>195.51</v>
      </c>
      <c r="AQ513" s="51">
        <v>204.61</v>
      </c>
      <c r="AR513" s="51">
        <v>237.45</v>
      </c>
      <c r="AS513" s="51">
        <v>400.08</v>
      </c>
      <c r="AT513" s="51">
        <v>434.25</v>
      </c>
      <c r="AU513" s="51">
        <v>786.43</v>
      </c>
      <c r="AV513" s="51">
        <v>580.65</v>
      </c>
      <c r="AW513" s="51">
        <v>609.33000000000004</v>
      </c>
      <c r="AX513" s="51">
        <v>378.8</v>
      </c>
      <c r="AY513" s="51">
        <v>245.85</v>
      </c>
      <c r="AZ513" s="51">
        <v>308</v>
      </c>
      <c r="BA513" s="51">
        <v>509.94</v>
      </c>
      <c r="BB513" s="51">
        <v>515.11</v>
      </c>
      <c r="BC513" s="51">
        <v>295.35000000000002</v>
      </c>
      <c r="BD513" s="51">
        <v>130.19999999999999</v>
      </c>
      <c r="BE513" s="51">
        <v>552.70000000000005</v>
      </c>
      <c r="BF513" s="51">
        <v>218.05</v>
      </c>
      <c r="BG513" s="51">
        <v>193.16</v>
      </c>
      <c r="BH513" s="51">
        <v>279.91000000000003</v>
      </c>
      <c r="BI513" s="51">
        <v>356.06</v>
      </c>
      <c r="BJ513" s="51">
        <v>457.81</v>
      </c>
      <c r="BK513" s="51">
        <v>306.01</v>
      </c>
      <c r="BL513" s="51">
        <v>100.25</v>
      </c>
      <c r="BM513" s="51"/>
      <c r="BN513" s="9"/>
      <c r="BO513" s="62">
        <v>179.77</v>
      </c>
      <c r="BP513" s="62">
        <v>983.73</v>
      </c>
      <c r="BQ513" s="62">
        <f t="shared" si="21"/>
        <v>581.75</v>
      </c>
      <c r="BR513" s="64" t="str">
        <f t="shared" si="22"/>
        <v>YES</v>
      </c>
      <c r="BS513" s="9" t="e">
        <f t="shared" si="23"/>
        <v>#N/A</v>
      </c>
    </row>
    <row r="514" spans="1:71" x14ac:dyDescent="0.25">
      <c r="A514">
        <v>510</v>
      </c>
      <c r="B514" s="52" t="s">
        <v>803</v>
      </c>
      <c r="C514" s="48" t="s">
        <v>803</v>
      </c>
      <c r="D514" s="80">
        <v>70.56</v>
      </c>
      <c r="E514" s="98" t="s">
        <v>4988</v>
      </c>
      <c r="F514" s="84" t="s">
        <v>6</v>
      </c>
      <c r="G514" s="84">
        <v>106814476</v>
      </c>
      <c r="H514" s="87">
        <v>3081830</v>
      </c>
      <c r="I514" s="196">
        <v>3081830</v>
      </c>
      <c r="J514" s="87">
        <v>3081830</v>
      </c>
      <c r="K514" s="47" t="s">
        <v>5</v>
      </c>
      <c r="L514" s="47" t="s">
        <v>802</v>
      </c>
      <c r="M514" s="38"/>
      <c r="N514" s="38"/>
      <c r="O514" s="50">
        <v>233.96</v>
      </c>
      <c r="P514" s="50">
        <v>433.25</v>
      </c>
      <c r="Q514" s="50">
        <v>177.92</v>
      </c>
      <c r="R514" s="50">
        <v>225.17</v>
      </c>
      <c r="S514" s="50">
        <v>46.69</v>
      </c>
      <c r="T514" s="50">
        <v>31.53</v>
      </c>
      <c r="U514" s="50">
        <v>12.43</v>
      </c>
      <c r="V514" s="51">
        <v>9.5500000000000007</v>
      </c>
      <c r="W514" s="51">
        <v>9.5500000000000007</v>
      </c>
      <c r="X514" s="51">
        <v>9.5500000000000007</v>
      </c>
      <c r="Y514" s="51">
        <v>9.5500000000000007</v>
      </c>
      <c r="Z514" s="51">
        <v>9.5500000000000007</v>
      </c>
      <c r="AA514" s="51">
        <v>90.46</v>
      </c>
      <c r="AB514" s="51">
        <v>269.49</v>
      </c>
      <c r="AC514" s="51">
        <v>246.26</v>
      </c>
      <c r="AD514" s="51">
        <v>97.16</v>
      </c>
      <c r="AE514" s="51">
        <v>83.66</v>
      </c>
      <c r="AF514" s="51">
        <v>70.56</v>
      </c>
      <c r="AG514" s="51">
        <v>18.32</v>
      </c>
      <c r="AH514" s="51">
        <v>33.29</v>
      </c>
      <c r="AI514" s="51">
        <v>22.15</v>
      </c>
      <c r="AJ514" s="51">
        <v>14.73</v>
      </c>
      <c r="AK514" s="51">
        <v>9.5500000000000007</v>
      </c>
      <c r="AL514" s="51">
        <v>12.08</v>
      </c>
      <c r="AM514" s="51">
        <v>162.77000000000001</v>
      </c>
      <c r="AN514" s="51">
        <v>178.54</v>
      </c>
      <c r="AO514" s="51">
        <v>110.81</v>
      </c>
      <c r="AP514" s="135">
        <v>66.41</v>
      </c>
      <c r="AQ514" s="51">
        <v>107.44</v>
      </c>
      <c r="AR514" s="51">
        <v>11.29</v>
      </c>
      <c r="AS514" s="51">
        <v>9.5500000000000007</v>
      </c>
      <c r="AT514" s="51">
        <v>9.5500000000000007</v>
      </c>
      <c r="AU514" s="51">
        <v>9.5500000000000007</v>
      </c>
      <c r="AV514" s="51">
        <v>9.5500000000000007</v>
      </c>
      <c r="AW514" s="51">
        <v>44.9</v>
      </c>
      <c r="AX514" s="51">
        <v>98.6</v>
      </c>
      <c r="AY514" s="51">
        <v>178.78</v>
      </c>
      <c r="AZ514" s="51">
        <v>203.06</v>
      </c>
      <c r="BA514" s="51">
        <v>173.33</v>
      </c>
      <c r="BB514" s="51">
        <v>10.84</v>
      </c>
      <c r="BC514" s="51">
        <v>9.5500000000000007</v>
      </c>
      <c r="BD514" s="51">
        <v>10.97</v>
      </c>
      <c r="BE514" s="51">
        <v>9.5500000000000007</v>
      </c>
      <c r="BF514" s="51">
        <v>10.41</v>
      </c>
      <c r="BG514" s="51">
        <v>9.5500000000000007</v>
      </c>
      <c r="BH514" s="51">
        <v>9.5500000000000007</v>
      </c>
      <c r="BI514" s="51">
        <v>19.559999999999999</v>
      </c>
      <c r="BJ514" s="51">
        <v>85.26</v>
      </c>
      <c r="BK514" s="51">
        <v>259</v>
      </c>
      <c r="BL514" s="51">
        <v>151.24</v>
      </c>
      <c r="BM514" s="51"/>
      <c r="BN514" s="9"/>
      <c r="BO514" s="62">
        <v>0.01</v>
      </c>
      <c r="BP514" s="62">
        <v>433.25</v>
      </c>
      <c r="BQ514" s="62">
        <f t="shared" si="21"/>
        <v>216.63</v>
      </c>
      <c r="BR514" s="64" t="str">
        <f t="shared" si="22"/>
        <v>YES</v>
      </c>
      <c r="BS514" s="9" t="e">
        <f t="shared" si="23"/>
        <v>#N/A</v>
      </c>
    </row>
    <row r="515" spans="1:71" x14ac:dyDescent="0.25">
      <c r="A515">
        <v>511</v>
      </c>
      <c r="B515" s="52" t="s">
        <v>801</v>
      </c>
      <c r="C515" s="48" t="s">
        <v>801</v>
      </c>
      <c r="D515" s="80">
        <v>25.97</v>
      </c>
      <c r="E515" s="98" t="s">
        <v>4988</v>
      </c>
      <c r="F515" s="84" t="s">
        <v>6</v>
      </c>
      <c r="G515" s="84">
        <v>106814476</v>
      </c>
      <c r="H515" s="87" t="s">
        <v>2083</v>
      </c>
      <c r="I515" s="196" t="s">
        <v>2083</v>
      </c>
      <c r="J515" s="87" t="s">
        <v>2083</v>
      </c>
      <c r="K515" s="47" t="s">
        <v>5</v>
      </c>
      <c r="L515" s="47" t="s">
        <v>800</v>
      </c>
      <c r="M515" s="38"/>
      <c r="N515" s="38"/>
      <c r="O515" s="50">
        <v>34.4</v>
      </c>
      <c r="P515" s="50">
        <v>35.74</v>
      </c>
      <c r="Q515" s="50">
        <v>31.51</v>
      </c>
      <c r="R515" s="50">
        <v>33.18</v>
      </c>
      <c r="S515" s="50">
        <v>37.57</v>
      </c>
      <c r="T515" s="50">
        <v>30.48</v>
      </c>
      <c r="U515" s="50">
        <v>34.9</v>
      </c>
      <c r="V515" s="51">
        <v>39.799999999999997</v>
      </c>
      <c r="W515" s="51">
        <v>36.29</v>
      </c>
      <c r="X515" s="51">
        <v>42.21</v>
      </c>
      <c r="Y515" s="51">
        <v>37.409999999999997</v>
      </c>
      <c r="Z515" s="51">
        <v>32.72</v>
      </c>
      <c r="AA515" s="51">
        <v>25.73</v>
      </c>
      <c r="AB515" s="51">
        <v>21.93</v>
      </c>
      <c r="AC515" s="51">
        <v>19.66</v>
      </c>
      <c r="AD515" s="51">
        <v>23.64</v>
      </c>
      <c r="AE515" s="51">
        <v>24.86</v>
      </c>
      <c r="AF515" s="51">
        <v>25.97</v>
      </c>
      <c r="AG515" s="51">
        <v>26</v>
      </c>
      <c r="AH515" s="51">
        <v>27.2</v>
      </c>
      <c r="AI515" s="51">
        <v>27.19</v>
      </c>
      <c r="AJ515" s="51">
        <v>30.26</v>
      </c>
      <c r="AK515" s="51">
        <v>25.04</v>
      </c>
      <c r="AL515" s="51">
        <v>24.12</v>
      </c>
      <c r="AM515" s="51">
        <v>21.53</v>
      </c>
      <c r="AN515" s="51">
        <v>18.14</v>
      </c>
      <c r="AO515" s="51">
        <v>9.5500000000000007</v>
      </c>
      <c r="AP515" s="135">
        <v>9.5500000000000007</v>
      </c>
      <c r="AQ515" s="51">
        <v>9.5500000000000007</v>
      </c>
      <c r="AR515" s="51">
        <v>9.5500000000000007</v>
      </c>
      <c r="AS515" s="51">
        <v>9.5500000000000007</v>
      </c>
      <c r="AT515" s="51">
        <v>9.5500000000000007</v>
      </c>
      <c r="AU515" s="51">
        <v>9.5500000000000007</v>
      </c>
      <c r="AV515" s="51">
        <v>9.5500000000000007</v>
      </c>
      <c r="AW515" s="51">
        <v>9.5500000000000007</v>
      </c>
      <c r="AX515" s="51">
        <v>9.5500000000000007</v>
      </c>
      <c r="AY515" s="51">
        <v>9.5500000000000007</v>
      </c>
      <c r="AZ515" s="51">
        <v>9.5500000000000007</v>
      </c>
      <c r="BA515" s="51">
        <v>9.5500000000000007</v>
      </c>
      <c r="BB515" s="51">
        <v>9.5500000000000007</v>
      </c>
      <c r="BC515" s="51">
        <v>9.5500000000000007</v>
      </c>
      <c r="BD515" s="51">
        <v>10.55</v>
      </c>
      <c r="BE515" s="51">
        <v>9.5500000000000007</v>
      </c>
      <c r="BF515" s="51">
        <v>9.5500000000000007</v>
      </c>
      <c r="BG515" s="51">
        <v>9.5500000000000007</v>
      </c>
      <c r="BH515" s="51">
        <v>9.5500000000000007</v>
      </c>
      <c r="BI515" s="51">
        <v>9.5500000000000007</v>
      </c>
      <c r="BJ515" s="51">
        <v>9.5500000000000007</v>
      </c>
      <c r="BK515" s="51">
        <v>9.5500000000000007</v>
      </c>
      <c r="BL515" s="51">
        <v>9.5500000000000007</v>
      </c>
      <c r="BM515" s="51"/>
      <c r="BN515" s="9"/>
      <c r="BO515" s="62">
        <v>9.5500000000000007</v>
      </c>
      <c r="BP515" s="62">
        <v>52.65</v>
      </c>
      <c r="BQ515" s="62">
        <f t="shared" si="21"/>
        <v>31.1</v>
      </c>
      <c r="BR515" s="64" t="str">
        <f t="shared" si="22"/>
        <v>YES</v>
      </c>
      <c r="BS515" s="9" t="e">
        <f t="shared" si="23"/>
        <v>#N/A</v>
      </c>
    </row>
    <row r="516" spans="1:71" x14ac:dyDescent="0.25">
      <c r="A516">
        <v>512</v>
      </c>
      <c r="B516" s="52" t="s">
        <v>799</v>
      </c>
      <c r="C516" s="48" t="s">
        <v>799</v>
      </c>
      <c r="D516" s="80">
        <v>28.17</v>
      </c>
      <c r="E516" s="98" t="s">
        <v>2186</v>
      </c>
      <c r="F516" s="84" t="s">
        <v>6</v>
      </c>
      <c r="G516" s="84">
        <v>106814476</v>
      </c>
      <c r="H516" s="87" t="s">
        <v>2084</v>
      </c>
      <c r="I516" s="196" t="s">
        <v>2084</v>
      </c>
      <c r="J516" s="87">
        <v>5029685</v>
      </c>
      <c r="K516" s="47" t="s">
        <v>5</v>
      </c>
      <c r="L516" s="47" t="s">
        <v>483</v>
      </c>
      <c r="M516" s="38"/>
      <c r="N516" s="38"/>
      <c r="O516" s="50">
        <v>299.02</v>
      </c>
      <c r="P516" s="50">
        <v>1015.43</v>
      </c>
      <c r="Q516" s="50">
        <v>352.99</v>
      </c>
      <c r="R516" s="50">
        <v>432.51</v>
      </c>
      <c r="S516" s="50">
        <v>103.39</v>
      </c>
      <c r="T516" s="50">
        <v>26.28</v>
      </c>
      <c r="U516" s="50">
        <v>27.41</v>
      </c>
      <c r="V516" s="51">
        <v>19.850000000000001</v>
      </c>
      <c r="W516" s="51">
        <v>17.829999999999998</v>
      </c>
      <c r="X516" s="51">
        <v>18.21</v>
      </c>
      <c r="Y516" s="51">
        <v>18.420000000000002</v>
      </c>
      <c r="Z516" s="51">
        <v>20.29</v>
      </c>
      <c r="AA516" s="51">
        <v>146.19999999999999</v>
      </c>
      <c r="AB516" s="51">
        <v>164.28</v>
      </c>
      <c r="AC516" s="51">
        <v>397.32</v>
      </c>
      <c r="AD516" s="51">
        <v>55.5</v>
      </c>
      <c r="AE516" s="51">
        <v>38.950000000000003</v>
      </c>
      <c r="AF516" s="51">
        <v>28.17</v>
      </c>
      <c r="AG516" s="51">
        <v>28.19</v>
      </c>
      <c r="AH516" s="51">
        <v>25.38</v>
      </c>
      <c r="AI516" s="51">
        <v>25.93</v>
      </c>
      <c r="AJ516" s="51">
        <v>31.56</v>
      </c>
      <c r="AK516" s="51">
        <v>28.91</v>
      </c>
      <c r="AL516" s="51">
        <v>30.46</v>
      </c>
      <c r="AM516" s="51">
        <v>128.72</v>
      </c>
      <c r="AN516" s="51">
        <v>305.27999999999997</v>
      </c>
      <c r="AO516" s="51">
        <v>64.58</v>
      </c>
      <c r="AP516" s="135">
        <v>46.34</v>
      </c>
      <c r="AQ516" s="51">
        <v>32.75</v>
      </c>
      <c r="AR516" s="51">
        <v>33.61</v>
      </c>
      <c r="AS516" s="51">
        <v>31.59</v>
      </c>
      <c r="AT516" s="51">
        <v>24.03</v>
      </c>
      <c r="AU516" s="51">
        <v>25.79</v>
      </c>
      <c r="AV516" s="51">
        <v>29</v>
      </c>
      <c r="AW516" s="51">
        <v>26.08</v>
      </c>
      <c r="AX516" s="51">
        <v>31.27</v>
      </c>
      <c r="AY516" s="51">
        <v>67.209999999999994</v>
      </c>
      <c r="AZ516" s="51">
        <v>568.23</v>
      </c>
      <c r="BA516" s="51">
        <v>348.76</v>
      </c>
      <c r="BB516" s="51">
        <v>304.25</v>
      </c>
      <c r="BC516" s="51">
        <v>128.08000000000001</v>
      </c>
      <c r="BD516" s="51">
        <v>23.7</v>
      </c>
      <c r="BE516" s="51">
        <v>20.98</v>
      </c>
      <c r="BF516" s="51">
        <v>22.42</v>
      </c>
      <c r="BG516" s="51">
        <v>25.8</v>
      </c>
      <c r="BH516" s="51">
        <v>24.67</v>
      </c>
      <c r="BI516" s="51">
        <v>28.46</v>
      </c>
      <c r="BJ516" s="51">
        <v>187.41</v>
      </c>
      <c r="BK516" s="51">
        <v>787.37</v>
      </c>
      <c r="BL516" s="51">
        <v>566.39</v>
      </c>
      <c r="BM516" s="51"/>
      <c r="BN516" s="9"/>
      <c r="BO516" s="62">
        <v>17.829999999999998</v>
      </c>
      <c r="BP516" s="62">
        <v>1015.43</v>
      </c>
      <c r="BQ516" s="62">
        <f t="shared" si="21"/>
        <v>516.63</v>
      </c>
      <c r="BR516" s="64" t="str">
        <f t="shared" si="22"/>
        <v>YES</v>
      </c>
      <c r="BS516" s="9" t="e">
        <f t="shared" si="23"/>
        <v>#N/A</v>
      </c>
    </row>
    <row r="517" spans="1:71" x14ac:dyDescent="0.25">
      <c r="A517">
        <v>513</v>
      </c>
      <c r="B517" s="52" t="s">
        <v>798</v>
      </c>
      <c r="C517" s="48" t="s">
        <v>798</v>
      </c>
      <c r="D517" s="80">
        <v>20.100000000000001</v>
      </c>
      <c r="E517" s="98" t="s">
        <v>4988</v>
      </c>
      <c r="F517" s="84" t="s">
        <v>6</v>
      </c>
      <c r="G517" s="84">
        <v>106814476</v>
      </c>
      <c r="H517" s="87" t="s">
        <v>2085</v>
      </c>
      <c r="I517" s="196" t="s">
        <v>2085</v>
      </c>
      <c r="J517" s="87" t="s">
        <v>2085</v>
      </c>
      <c r="K517" s="47" t="s">
        <v>5</v>
      </c>
      <c r="L517" s="47" t="s">
        <v>481</v>
      </c>
      <c r="M517" s="38"/>
      <c r="N517" s="38"/>
      <c r="O517" s="50">
        <v>19.100000000000001</v>
      </c>
      <c r="P517" s="50">
        <v>19.100000000000001</v>
      </c>
      <c r="Q517" s="50">
        <v>19.100000000000001</v>
      </c>
      <c r="R517" s="50">
        <v>19.100000000000001</v>
      </c>
      <c r="S517" s="50">
        <v>19.100000000000001</v>
      </c>
      <c r="T517" s="50">
        <v>20.100000000000001</v>
      </c>
      <c r="U517" s="50">
        <v>19.100000000000001</v>
      </c>
      <c r="V517" s="51">
        <v>19.100000000000001</v>
      </c>
      <c r="W517" s="51">
        <v>19.100000000000001</v>
      </c>
      <c r="X517" s="51">
        <v>19.100000000000001</v>
      </c>
      <c r="Y517" s="51">
        <v>19.100000000000001</v>
      </c>
      <c r="Z517" s="51">
        <v>19.100000000000001</v>
      </c>
      <c r="AA517" s="51">
        <v>19.100000000000001</v>
      </c>
      <c r="AB517" s="51">
        <v>19.100000000000001</v>
      </c>
      <c r="AC517" s="51">
        <v>19.100000000000001</v>
      </c>
      <c r="AD517" s="51">
        <v>19.100000000000001</v>
      </c>
      <c r="AE517" s="51">
        <v>19.100000000000001</v>
      </c>
      <c r="AF517" s="51">
        <v>20.100000000000001</v>
      </c>
      <c r="AG517" s="51">
        <v>19.100000000000001</v>
      </c>
      <c r="AH517" s="51">
        <v>19.100000000000001</v>
      </c>
      <c r="AI517" s="51">
        <v>19.100000000000001</v>
      </c>
      <c r="AJ517" s="51">
        <v>19.100000000000001</v>
      </c>
      <c r="AK517" s="51">
        <v>19.100000000000001</v>
      </c>
      <c r="AL517" s="51">
        <v>19.100000000000001</v>
      </c>
      <c r="AM517" s="51">
        <v>19.100000000000001</v>
      </c>
      <c r="AN517" s="51">
        <v>19.100000000000001</v>
      </c>
      <c r="AO517" s="51">
        <v>19.100000000000001</v>
      </c>
      <c r="AP517" s="135">
        <v>19.100000000000001</v>
      </c>
      <c r="AQ517" s="51">
        <v>19.100000000000001</v>
      </c>
      <c r="AR517" s="51">
        <v>20.100000000000001</v>
      </c>
      <c r="AS517" s="51">
        <v>19.100000000000001</v>
      </c>
      <c r="AT517" s="51">
        <v>19.100000000000001</v>
      </c>
      <c r="AU517" s="51">
        <v>19.100000000000001</v>
      </c>
      <c r="AV517" s="51">
        <v>19.100000000000001</v>
      </c>
      <c r="AW517" s="51">
        <v>19.100000000000001</v>
      </c>
      <c r="AX517" s="51">
        <v>19.100000000000001</v>
      </c>
      <c r="AY517" s="51">
        <v>19.100000000000001</v>
      </c>
      <c r="AZ517" s="51">
        <v>19.100000000000001</v>
      </c>
      <c r="BA517" s="51">
        <v>19.100000000000001</v>
      </c>
      <c r="BB517" s="51">
        <v>19.100000000000001</v>
      </c>
      <c r="BC517" s="51">
        <v>19.100000000000001</v>
      </c>
      <c r="BD517" s="51">
        <v>20.100000000000001</v>
      </c>
      <c r="BE517" s="51">
        <v>19.100000000000001</v>
      </c>
      <c r="BF517" s="51">
        <v>19.100000000000001</v>
      </c>
      <c r="BG517" s="51">
        <v>19.100000000000001</v>
      </c>
      <c r="BH517" s="51">
        <v>19.100000000000001</v>
      </c>
      <c r="BI517" s="51">
        <v>19.100000000000001</v>
      </c>
      <c r="BJ517" s="51">
        <v>19.100000000000001</v>
      </c>
      <c r="BK517" s="51">
        <v>19.100000000000001</v>
      </c>
      <c r="BL517" s="51">
        <v>19.100000000000001</v>
      </c>
      <c r="BM517" s="51"/>
      <c r="BN517" s="9"/>
      <c r="BO517" s="62">
        <v>19.100000000000001</v>
      </c>
      <c r="BP517" s="62">
        <v>38.840000000000003</v>
      </c>
      <c r="BQ517" s="62">
        <f t="shared" ref="BQ517:BQ580" si="24">AVERAGE(BO517:BP517)</f>
        <v>28.970000000000002</v>
      </c>
      <c r="BR517" s="64" t="str">
        <f t="shared" ref="BR517:BR580" si="25">IF(AND(INDEX($A$5:$BL$967,MATCH(A517,$A$5:$A$967,0),MATCH($BR$1,$A$4:$BL$4,0))&gt;=BO517,INDEX($A$5:$BL$967,MATCH(A517,$A$5:$A$967,0),MATCH($BR$1,$A$4:$BL$4,0))&lt;=BP517),"YES","NO")</f>
        <v>YES</v>
      </c>
      <c r="BS517" s="9" t="e">
        <f t="shared" ref="BS517:BS580" si="26">IF(INDEX($A$5:$AO$967,MATCH(A517,$A$5:$A$967,0),MATCH($BR$1,$A$4:$AO$4,0))&lt;BO517,"Latest cost is lower than expected",IF(INDEX($A$5:$AO$967,MATCH(A517,$A$5:$A$967,0),MATCH($BR$1,$A$4:$AO$4,0))&gt;BP517,"Latest cost is higher than expected",""))</f>
        <v>#N/A</v>
      </c>
    </row>
    <row r="518" spans="1:71" x14ac:dyDescent="0.25">
      <c r="A518">
        <v>514</v>
      </c>
      <c r="B518" s="52" t="s">
        <v>797</v>
      </c>
      <c r="C518" s="48" t="s">
        <v>797</v>
      </c>
      <c r="D518" s="80">
        <v>792.9</v>
      </c>
      <c r="E518" s="98" t="s">
        <v>4988</v>
      </c>
      <c r="F518" s="84" t="s">
        <v>6</v>
      </c>
      <c r="G518" s="84">
        <v>106814476</v>
      </c>
      <c r="H518" s="87" t="s">
        <v>2086</v>
      </c>
      <c r="I518" s="196" t="s">
        <v>2086</v>
      </c>
      <c r="J518" s="87" t="s">
        <v>2086</v>
      </c>
      <c r="K518" s="47" t="s">
        <v>5</v>
      </c>
      <c r="L518" s="47" t="s">
        <v>609</v>
      </c>
      <c r="M518" s="38"/>
      <c r="N518" s="38"/>
      <c r="O518" s="50">
        <v>1910.12</v>
      </c>
      <c r="P518" s="50">
        <v>2522.94</v>
      </c>
      <c r="Q518" s="50">
        <v>1768.24</v>
      </c>
      <c r="R518" s="50">
        <v>1945.37</v>
      </c>
      <c r="S518" s="50">
        <v>942.73</v>
      </c>
      <c r="T518" s="50">
        <v>369.8</v>
      </c>
      <c r="U518" s="50">
        <v>54.49</v>
      </c>
      <c r="V518" s="51">
        <v>263.81</v>
      </c>
      <c r="W518" s="51">
        <v>527.74</v>
      </c>
      <c r="X518" s="51">
        <v>695.97</v>
      </c>
      <c r="Y518" s="51">
        <v>845.43</v>
      </c>
      <c r="Z518" s="51">
        <v>740.37</v>
      </c>
      <c r="AA518" s="51">
        <v>1380.26</v>
      </c>
      <c r="AB518" s="51">
        <v>1878.64</v>
      </c>
      <c r="AC518" s="51">
        <v>1381.62</v>
      </c>
      <c r="AD518" s="51">
        <v>1214.6300000000001</v>
      </c>
      <c r="AE518" s="51">
        <v>1233.27</v>
      </c>
      <c r="AF518" s="51">
        <v>792.9</v>
      </c>
      <c r="AG518" s="51">
        <v>655.4</v>
      </c>
      <c r="AH518" s="51">
        <v>41.2</v>
      </c>
      <c r="AI518" s="51">
        <v>634.98</v>
      </c>
      <c r="AJ518" s="51">
        <v>781.73</v>
      </c>
      <c r="AK518" s="51">
        <v>679.49</v>
      </c>
      <c r="AL518" s="51">
        <v>960.69</v>
      </c>
      <c r="AM518" s="51">
        <v>1579.62</v>
      </c>
      <c r="AN518" s="51">
        <v>1640</v>
      </c>
      <c r="AO518" s="51">
        <v>1438.93</v>
      </c>
      <c r="AP518" s="135">
        <v>1353.39</v>
      </c>
      <c r="AQ518" s="51">
        <v>968.9</v>
      </c>
      <c r="AR518" s="51">
        <v>758.2</v>
      </c>
      <c r="AS518" s="51">
        <v>795.43</v>
      </c>
      <c r="AT518" s="51">
        <v>485.19</v>
      </c>
      <c r="AU518" s="51">
        <v>508.63</v>
      </c>
      <c r="AV518" s="51">
        <v>797.81</v>
      </c>
      <c r="AW518" s="51">
        <v>964.52</v>
      </c>
      <c r="AX518" s="51">
        <v>1269.8800000000001</v>
      </c>
      <c r="AY518" s="51">
        <v>1494.42</v>
      </c>
      <c r="AZ518" s="51">
        <v>1922.16</v>
      </c>
      <c r="BA518" s="51">
        <v>1881.66</v>
      </c>
      <c r="BB518" s="51">
        <v>1532.69</v>
      </c>
      <c r="BC518" s="51">
        <v>1168.82</v>
      </c>
      <c r="BD518" s="51">
        <v>819.69</v>
      </c>
      <c r="BE518" s="51">
        <v>553.07000000000005</v>
      </c>
      <c r="BF518" s="51">
        <v>552.26</v>
      </c>
      <c r="BG518" s="51">
        <v>427.68</v>
      </c>
      <c r="BH518" s="51">
        <v>475.57</v>
      </c>
      <c r="BI518" s="51">
        <v>769.88</v>
      </c>
      <c r="BJ518" s="51">
        <v>1315.28</v>
      </c>
      <c r="BK518" s="51">
        <v>372.45</v>
      </c>
      <c r="BL518" s="51">
        <v>969.81</v>
      </c>
      <c r="BM518" s="51"/>
      <c r="BN518" s="9"/>
      <c r="BO518" s="62">
        <v>54.49</v>
      </c>
      <c r="BP518" s="62">
        <v>2522.94</v>
      </c>
      <c r="BQ518" s="62">
        <f t="shared" si="24"/>
        <v>1288.7149999999999</v>
      </c>
      <c r="BR518" s="64" t="str">
        <f t="shared" si="25"/>
        <v>YES</v>
      </c>
      <c r="BS518" s="9" t="e">
        <f t="shared" si="26"/>
        <v>#N/A</v>
      </c>
    </row>
    <row r="519" spans="1:71" x14ac:dyDescent="0.25">
      <c r="A519">
        <v>515</v>
      </c>
      <c r="B519" s="52" t="s">
        <v>796</v>
      </c>
      <c r="C519" s="48" t="s">
        <v>796</v>
      </c>
      <c r="D519" s="80">
        <v>33.67</v>
      </c>
      <c r="E519" s="98" t="s">
        <v>4988</v>
      </c>
      <c r="F519" s="84" t="s">
        <v>6</v>
      </c>
      <c r="G519" s="84">
        <v>106814476</v>
      </c>
      <c r="H519" s="87" t="s">
        <v>2087</v>
      </c>
      <c r="I519" s="196" t="s">
        <v>2087</v>
      </c>
      <c r="J519" s="87" t="s">
        <v>2087</v>
      </c>
      <c r="K519" s="47" t="s">
        <v>5</v>
      </c>
      <c r="L519" s="47" t="s">
        <v>795</v>
      </c>
      <c r="M519" s="38"/>
      <c r="N519" s="38"/>
      <c r="O519" s="50">
        <v>233.96</v>
      </c>
      <c r="P519" s="50">
        <v>1363.17</v>
      </c>
      <c r="Q519" s="50">
        <v>639.09</v>
      </c>
      <c r="R519" s="50">
        <v>853.7</v>
      </c>
      <c r="S519" s="50">
        <v>121.64</v>
      </c>
      <c r="T519" s="50">
        <v>33.630000000000003</v>
      </c>
      <c r="U519" s="50">
        <v>41.24</v>
      </c>
      <c r="V519" s="51">
        <v>31.44</v>
      </c>
      <c r="W519" s="51">
        <v>35.01</v>
      </c>
      <c r="X519" s="51">
        <v>38.21</v>
      </c>
      <c r="Y519" s="51">
        <v>34.25</v>
      </c>
      <c r="Z519" s="51">
        <v>35.549999999999997</v>
      </c>
      <c r="AA519" s="51">
        <v>248.69</v>
      </c>
      <c r="AB519" s="51">
        <v>632.96</v>
      </c>
      <c r="AC519" s="51">
        <v>374.72</v>
      </c>
      <c r="AD519" s="51">
        <v>81.84</v>
      </c>
      <c r="AE519" s="51">
        <v>83.05</v>
      </c>
      <c r="AF519" s="51">
        <v>33.67</v>
      </c>
      <c r="AG519" s="51">
        <v>33.67</v>
      </c>
      <c r="AH519" s="51">
        <v>34.51</v>
      </c>
      <c r="AI519" s="51">
        <v>34.11</v>
      </c>
      <c r="AJ519" s="51">
        <v>39.32</v>
      </c>
      <c r="AK519" s="51">
        <v>35.369999999999997</v>
      </c>
      <c r="AL519" s="51">
        <v>37.43</v>
      </c>
      <c r="AM519" s="51">
        <v>609.83000000000004</v>
      </c>
      <c r="AN519" s="51">
        <v>924.66</v>
      </c>
      <c r="AO519" s="51">
        <v>333.14</v>
      </c>
      <c r="AP519" s="135">
        <v>176.78</v>
      </c>
      <c r="AQ519" s="51">
        <v>58.13</v>
      </c>
      <c r="AR519" s="51">
        <v>41.05</v>
      </c>
      <c r="AS519" s="51">
        <v>46.05</v>
      </c>
      <c r="AT519" s="51">
        <v>35.83</v>
      </c>
      <c r="AU519" s="51">
        <v>36.61</v>
      </c>
      <c r="AV519" s="51">
        <v>42.61</v>
      </c>
      <c r="AW519" s="51">
        <v>35.78</v>
      </c>
      <c r="AX519" s="51">
        <v>68.2</v>
      </c>
      <c r="AY519" s="51">
        <v>443.29</v>
      </c>
      <c r="AZ519" s="51">
        <v>1028.6400000000001</v>
      </c>
      <c r="BA519" s="51">
        <v>462.04</v>
      </c>
      <c r="BB519" s="51">
        <v>124.33</v>
      </c>
      <c r="BC519" s="51">
        <v>76.569999999999993</v>
      </c>
      <c r="BD519" s="51">
        <v>37.71</v>
      </c>
      <c r="BE519" s="51">
        <v>29.83</v>
      </c>
      <c r="BF519" s="51">
        <v>31.43</v>
      </c>
      <c r="BG519" s="51">
        <v>35.549999999999997</v>
      </c>
      <c r="BH519" s="51">
        <v>26.5</v>
      </c>
      <c r="BI519" s="51">
        <v>85.75</v>
      </c>
      <c r="BJ519" s="51">
        <v>465.02</v>
      </c>
      <c r="BK519" s="51">
        <v>568.63</v>
      </c>
      <c r="BL519" s="51">
        <v>551.5</v>
      </c>
      <c r="BM519" s="51"/>
      <c r="BN519" s="9"/>
      <c r="BO519" s="62">
        <v>31.44</v>
      </c>
      <c r="BP519" s="62">
        <v>1363.17</v>
      </c>
      <c r="BQ519" s="62">
        <f t="shared" si="24"/>
        <v>697.30500000000006</v>
      </c>
      <c r="BR519" s="64" t="str">
        <f t="shared" si="25"/>
        <v>YES</v>
      </c>
      <c r="BS519" s="9" t="e">
        <f t="shared" si="26"/>
        <v>#N/A</v>
      </c>
    </row>
    <row r="520" spans="1:71" x14ac:dyDescent="0.25">
      <c r="A520">
        <v>516</v>
      </c>
      <c r="B520" s="52" t="s">
        <v>794</v>
      </c>
      <c r="C520" s="48" t="s">
        <v>794</v>
      </c>
      <c r="D520" s="80">
        <v>10.55</v>
      </c>
      <c r="E520" s="98" t="s">
        <v>4988</v>
      </c>
      <c r="F520" s="84" t="s">
        <v>6</v>
      </c>
      <c r="G520" s="84">
        <v>106814476</v>
      </c>
      <c r="H520" s="87" t="s">
        <v>2088</v>
      </c>
      <c r="I520" s="196" t="s">
        <v>2088</v>
      </c>
      <c r="J520" s="87" t="s">
        <v>2088</v>
      </c>
      <c r="K520" s="47" t="s">
        <v>5</v>
      </c>
      <c r="L520" s="47" t="s">
        <v>475</v>
      </c>
      <c r="M520" s="38"/>
      <c r="N520" s="38"/>
      <c r="O520" s="50">
        <v>9.5500000000000007</v>
      </c>
      <c r="P520" s="50">
        <v>9.5500000000000007</v>
      </c>
      <c r="Q520" s="50">
        <v>9.5500000000000007</v>
      </c>
      <c r="R520" s="50">
        <v>9.5500000000000007</v>
      </c>
      <c r="S520" s="50">
        <v>9.5500000000000007</v>
      </c>
      <c r="T520" s="50">
        <v>10.55</v>
      </c>
      <c r="U520" s="50">
        <v>9.5500000000000007</v>
      </c>
      <c r="V520" s="51">
        <v>9.5500000000000007</v>
      </c>
      <c r="W520" s="51">
        <v>9.5500000000000007</v>
      </c>
      <c r="X520" s="51">
        <v>9.5500000000000007</v>
      </c>
      <c r="Y520" s="51">
        <v>9.5500000000000007</v>
      </c>
      <c r="Z520" s="51">
        <v>9.5500000000000007</v>
      </c>
      <c r="AA520" s="51">
        <v>9.5500000000000007</v>
      </c>
      <c r="AB520" s="51">
        <v>9.5500000000000007</v>
      </c>
      <c r="AC520" s="51">
        <v>9.5500000000000007</v>
      </c>
      <c r="AD520" s="51">
        <v>9.5500000000000007</v>
      </c>
      <c r="AE520" s="51">
        <v>9.5500000000000007</v>
      </c>
      <c r="AF520" s="51">
        <v>10.55</v>
      </c>
      <c r="AG520" s="51">
        <v>9.5500000000000007</v>
      </c>
      <c r="AH520" s="51">
        <v>9.5500000000000007</v>
      </c>
      <c r="AI520" s="51">
        <v>9.5500000000000007</v>
      </c>
      <c r="AJ520" s="51">
        <v>9.5500000000000007</v>
      </c>
      <c r="AK520" s="51">
        <v>9.5500000000000007</v>
      </c>
      <c r="AL520" s="51">
        <v>9.5500000000000007</v>
      </c>
      <c r="AM520" s="51">
        <v>9.5500000000000007</v>
      </c>
      <c r="AN520" s="51">
        <v>9.5500000000000007</v>
      </c>
      <c r="AO520" s="51">
        <v>9.5500000000000007</v>
      </c>
      <c r="AP520" s="135">
        <v>9.5500000000000007</v>
      </c>
      <c r="AQ520" s="51">
        <v>9.5500000000000007</v>
      </c>
      <c r="AR520" s="51">
        <v>10.55</v>
      </c>
      <c r="AS520" s="51">
        <v>9.5500000000000007</v>
      </c>
      <c r="AT520" s="51">
        <v>9.5500000000000007</v>
      </c>
      <c r="AU520" s="51">
        <v>9.5500000000000007</v>
      </c>
      <c r="AV520" s="51">
        <v>9.5500000000000007</v>
      </c>
      <c r="AW520" s="51">
        <v>9.5500000000000007</v>
      </c>
      <c r="AX520" s="51">
        <v>9.5500000000000007</v>
      </c>
      <c r="AY520" s="51">
        <v>9.5500000000000007</v>
      </c>
      <c r="AZ520" s="51">
        <v>9.5500000000000007</v>
      </c>
      <c r="BA520" s="51">
        <v>9.5500000000000007</v>
      </c>
      <c r="BB520" s="51">
        <v>9.5500000000000007</v>
      </c>
      <c r="BC520" s="51">
        <v>9.5500000000000007</v>
      </c>
      <c r="BD520" s="51">
        <v>10.55</v>
      </c>
      <c r="BE520" s="51">
        <v>9.5500000000000007</v>
      </c>
      <c r="BF520" s="51">
        <v>9.5500000000000007</v>
      </c>
      <c r="BG520" s="51">
        <v>9.5500000000000007</v>
      </c>
      <c r="BH520" s="51">
        <v>9.5500000000000007</v>
      </c>
      <c r="BI520" s="51">
        <v>9.5500000000000007</v>
      </c>
      <c r="BJ520" s="51">
        <v>9.5500000000000007</v>
      </c>
      <c r="BK520" s="51">
        <v>9.5500000000000007</v>
      </c>
      <c r="BL520" s="51">
        <v>9.5500000000000007</v>
      </c>
      <c r="BM520" s="51"/>
      <c r="BN520" s="9"/>
      <c r="BO520" s="62">
        <v>9.5500000000000007</v>
      </c>
      <c r="BP520" s="62">
        <v>19.420000000000002</v>
      </c>
      <c r="BQ520" s="62">
        <f t="shared" si="24"/>
        <v>14.485000000000001</v>
      </c>
      <c r="BR520" s="64" t="str">
        <f t="shared" si="25"/>
        <v>YES</v>
      </c>
      <c r="BS520" s="9" t="e">
        <f t="shared" si="26"/>
        <v>#N/A</v>
      </c>
    </row>
    <row r="521" spans="1:71" x14ac:dyDescent="0.25">
      <c r="A521">
        <v>517</v>
      </c>
      <c r="B521" s="52" t="s">
        <v>793</v>
      </c>
      <c r="C521" s="48" t="s">
        <v>793</v>
      </c>
      <c r="D521" s="80">
        <v>27.26</v>
      </c>
      <c r="E521" s="98" t="s">
        <v>4988</v>
      </c>
      <c r="F521" s="84" t="s">
        <v>6</v>
      </c>
      <c r="G521" s="84">
        <v>106814476</v>
      </c>
      <c r="H521" s="87" t="s">
        <v>2089</v>
      </c>
      <c r="I521" s="196" t="s">
        <v>2089</v>
      </c>
      <c r="J521" s="87" t="s">
        <v>2089</v>
      </c>
      <c r="K521" s="47" t="s">
        <v>5</v>
      </c>
      <c r="L521" s="47" t="s">
        <v>410</v>
      </c>
      <c r="M521" s="38"/>
      <c r="N521" s="38"/>
      <c r="O521" s="50">
        <v>212.08</v>
      </c>
      <c r="P521" s="50">
        <v>472.27</v>
      </c>
      <c r="Q521" s="50">
        <v>253.35</v>
      </c>
      <c r="R521" s="50">
        <v>251.85</v>
      </c>
      <c r="S521" s="50">
        <v>29.52</v>
      </c>
      <c r="T521" s="50">
        <v>26.39</v>
      </c>
      <c r="U521" s="50">
        <v>24.86</v>
      </c>
      <c r="V521" s="51">
        <v>26.18</v>
      </c>
      <c r="W521" s="51">
        <v>24.83</v>
      </c>
      <c r="X521" s="51">
        <v>23.77</v>
      </c>
      <c r="Y521" s="51">
        <v>22.9</v>
      </c>
      <c r="Z521" s="51">
        <v>24.19</v>
      </c>
      <c r="AA521" s="51">
        <v>25.69</v>
      </c>
      <c r="AB521" s="51">
        <v>26.41</v>
      </c>
      <c r="AC521" s="51">
        <v>25.05</v>
      </c>
      <c r="AD521" s="51">
        <v>25.23</v>
      </c>
      <c r="AE521" s="51">
        <v>26.45</v>
      </c>
      <c r="AF521" s="51">
        <v>27.26</v>
      </c>
      <c r="AG521" s="51">
        <v>25.68</v>
      </c>
      <c r="AH521" s="51">
        <v>25.19</v>
      </c>
      <c r="AI521" s="51">
        <v>24.77</v>
      </c>
      <c r="AJ521" s="51">
        <v>27.52</v>
      </c>
      <c r="AK521" s="51">
        <v>26.2</v>
      </c>
      <c r="AL521" s="51">
        <v>45.71</v>
      </c>
      <c r="AM521" s="51">
        <v>121.25</v>
      </c>
      <c r="AN521" s="51">
        <v>125.79</v>
      </c>
      <c r="AO521" s="51">
        <v>96.15</v>
      </c>
      <c r="AP521" s="135">
        <v>21.11</v>
      </c>
      <c r="AQ521" s="51">
        <v>19.100000000000001</v>
      </c>
      <c r="AR521" s="51">
        <v>20.84</v>
      </c>
      <c r="AS521" s="51">
        <v>19.100000000000001</v>
      </c>
      <c r="AT521" s="51">
        <v>19.64</v>
      </c>
      <c r="AU521" s="51">
        <v>19.7</v>
      </c>
      <c r="AV521" s="51">
        <v>19.100000000000001</v>
      </c>
      <c r="AW521" s="51">
        <v>19.100000000000001</v>
      </c>
      <c r="AX521" s="51">
        <v>28.87</v>
      </c>
      <c r="AY521" s="51">
        <v>40.409999999999997</v>
      </c>
      <c r="AZ521" s="51">
        <v>119.8</v>
      </c>
      <c r="BA521" s="51">
        <v>101.31</v>
      </c>
      <c r="BB521" s="51">
        <v>98.42</v>
      </c>
      <c r="BC521" s="51">
        <v>49.56</v>
      </c>
      <c r="BD521" s="51">
        <v>20.52</v>
      </c>
      <c r="BE521" s="51">
        <v>19.47</v>
      </c>
      <c r="BF521" s="51">
        <v>19.100000000000001</v>
      </c>
      <c r="BG521" s="51">
        <v>19.100000000000001</v>
      </c>
      <c r="BH521" s="51">
        <v>19.559999999999999</v>
      </c>
      <c r="BI521" s="51">
        <v>19.100000000000001</v>
      </c>
      <c r="BJ521" s="51">
        <v>20.3</v>
      </c>
      <c r="BK521" s="51">
        <v>19.73</v>
      </c>
      <c r="BL521" s="51">
        <v>39.86</v>
      </c>
      <c r="BM521" s="51"/>
      <c r="BN521" s="9"/>
      <c r="BO521" s="62">
        <v>22.9</v>
      </c>
      <c r="BP521" s="62">
        <v>472.27</v>
      </c>
      <c r="BQ521" s="62">
        <f t="shared" si="24"/>
        <v>247.58499999999998</v>
      </c>
      <c r="BR521" s="64" t="str">
        <f t="shared" si="25"/>
        <v>NO</v>
      </c>
      <c r="BS521" s="9" t="e">
        <f t="shared" si="26"/>
        <v>#N/A</v>
      </c>
    </row>
    <row r="522" spans="1:71" x14ac:dyDescent="0.25">
      <c r="A522">
        <v>518</v>
      </c>
      <c r="B522" s="52" t="s">
        <v>792</v>
      </c>
      <c r="C522" s="48" t="s">
        <v>792</v>
      </c>
      <c r="D522" s="80">
        <v>10.55</v>
      </c>
      <c r="E522" s="98" t="s">
        <v>4988</v>
      </c>
      <c r="F522" s="84" t="s">
        <v>6</v>
      </c>
      <c r="G522" s="84">
        <v>106814476</v>
      </c>
      <c r="H522" s="87" t="s">
        <v>2090</v>
      </c>
      <c r="I522" s="196" t="s">
        <v>2090</v>
      </c>
      <c r="J522" s="87" t="s">
        <v>2090</v>
      </c>
      <c r="K522" s="47" t="s">
        <v>5</v>
      </c>
      <c r="L522" s="47" t="s">
        <v>791</v>
      </c>
      <c r="M522" s="38"/>
      <c r="N522" s="38"/>
      <c r="O522" s="50">
        <v>9.5500000000000007</v>
      </c>
      <c r="P522" s="50">
        <v>9.5500000000000007</v>
      </c>
      <c r="Q522" s="50">
        <v>9.5500000000000007</v>
      </c>
      <c r="R522" s="50">
        <v>9.5500000000000007</v>
      </c>
      <c r="S522" s="50">
        <v>9.5500000000000007</v>
      </c>
      <c r="T522" s="50">
        <v>10.55</v>
      </c>
      <c r="U522" s="50">
        <v>9.5500000000000007</v>
      </c>
      <c r="V522" s="51">
        <v>9.5500000000000007</v>
      </c>
      <c r="W522" s="51">
        <v>9.5500000000000007</v>
      </c>
      <c r="X522" s="51">
        <v>9.5500000000000007</v>
      </c>
      <c r="Y522" s="51">
        <v>9.5500000000000007</v>
      </c>
      <c r="Z522" s="51">
        <v>9.5500000000000007</v>
      </c>
      <c r="AA522" s="51">
        <v>9.5500000000000007</v>
      </c>
      <c r="AB522" s="51">
        <v>9.5500000000000007</v>
      </c>
      <c r="AC522" s="51">
        <v>9.5500000000000007</v>
      </c>
      <c r="AD522" s="51">
        <v>9.5500000000000007</v>
      </c>
      <c r="AE522" s="51">
        <v>9.5500000000000007</v>
      </c>
      <c r="AF522" s="51">
        <v>10.55</v>
      </c>
      <c r="AG522" s="51">
        <v>9.5500000000000007</v>
      </c>
      <c r="AH522" s="51">
        <v>9.5500000000000007</v>
      </c>
      <c r="AI522" s="51">
        <v>9.5500000000000007</v>
      </c>
      <c r="AJ522" s="51">
        <v>9.5500000000000007</v>
      </c>
      <c r="AK522" s="51">
        <v>9.5500000000000007</v>
      </c>
      <c r="AL522" s="51">
        <v>9.5500000000000007</v>
      </c>
      <c r="AM522" s="51">
        <v>9.5500000000000007</v>
      </c>
      <c r="AN522" s="51">
        <v>9.5500000000000007</v>
      </c>
      <c r="AO522" s="51">
        <v>9.5500000000000007</v>
      </c>
      <c r="AP522" s="135">
        <v>9.5500000000000007</v>
      </c>
      <c r="AQ522" s="51">
        <v>9.5500000000000007</v>
      </c>
      <c r="AR522" s="51">
        <v>10.55</v>
      </c>
      <c r="AS522" s="51">
        <v>9.5500000000000007</v>
      </c>
      <c r="AT522" s="51">
        <v>9.5500000000000007</v>
      </c>
      <c r="AU522" s="51">
        <v>9.5500000000000007</v>
      </c>
      <c r="AV522" s="51">
        <v>9.5500000000000007</v>
      </c>
      <c r="AW522" s="51">
        <v>9.5500000000000007</v>
      </c>
      <c r="AX522" s="51">
        <v>9.5500000000000007</v>
      </c>
      <c r="AY522" s="51">
        <v>9.5500000000000007</v>
      </c>
      <c r="AZ522" s="51">
        <v>9.5500000000000007</v>
      </c>
      <c r="BA522" s="51">
        <v>9.5500000000000007</v>
      </c>
      <c r="BB522" s="51">
        <v>9.5500000000000007</v>
      </c>
      <c r="BC522" s="51">
        <v>9.5500000000000007</v>
      </c>
      <c r="BD522" s="51">
        <v>10.55</v>
      </c>
      <c r="BE522" s="51">
        <v>9.5500000000000007</v>
      </c>
      <c r="BF522" s="51">
        <v>9.5500000000000007</v>
      </c>
      <c r="BG522" s="51">
        <v>9.5500000000000007</v>
      </c>
      <c r="BH522" s="51">
        <v>9.5500000000000007</v>
      </c>
      <c r="BI522" s="51">
        <v>9.5500000000000007</v>
      </c>
      <c r="BJ522" s="51">
        <v>9.5500000000000007</v>
      </c>
      <c r="BK522" s="51">
        <v>9.5500000000000007</v>
      </c>
      <c r="BL522" s="51">
        <v>9.5500000000000007</v>
      </c>
      <c r="BM522" s="51"/>
      <c r="BN522" s="9"/>
      <c r="BO522" s="62">
        <v>9.5500000000000007</v>
      </c>
      <c r="BP522" s="62">
        <v>19.100000000000001</v>
      </c>
      <c r="BQ522" s="62">
        <f t="shared" si="24"/>
        <v>14.325000000000001</v>
      </c>
      <c r="BR522" s="64" t="str">
        <f t="shared" si="25"/>
        <v>YES</v>
      </c>
      <c r="BS522" s="9" t="e">
        <f t="shared" si="26"/>
        <v>#N/A</v>
      </c>
    </row>
    <row r="523" spans="1:71" x14ac:dyDescent="0.25">
      <c r="A523">
        <v>519</v>
      </c>
      <c r="B523" s="52" t="s">
        <v>790</v>
      </c>
      <c r="C523" s="48" t="s">
        <v>790</v>
      </c>
      <c r="D523" s="80">
        <v>13.85</v>
      </c>
      <c r="E523" s="98" t="s">
        <v>4988</v>
      </c>
      <c r="F523" s="84" t="s">
        <v>6</v>
      </c>
      <c r="G523" s="84">
        <v>106814476</v>
      </c>
      <c r="H523" s="87" t="s">
        <v>2091</v>
      </c>
      <c r="I523" s="196" t="s">
        <v>2091</v>
      </c>
      <c r="J523" s="87">
        <v>5029333</v>
      </c>
      <c r="K523" s="47" t="s">
        <v>5</v>
      </c>
      <c r="L523" s="47" t="s">
        <v>789</v>
      </c>
      <c r="M523" s="38"/>
      <c r="N523" s="38"/>
      <c r="O523" s="50">
        <v>36.6</v>
      </c>
      <c r="P523" s="50">
        <v>178.51</v>
      </c>
      <c r="Q523" s="50">
        <v>78.48</v>
      </c>
      <c r="R523" s="50">
        <v>111.75</v>
      </c>
      <c r="S523" s="50">
        <v>14.76</v>
      </c>
      <c r="T523" s="50">
        <v>11.6</v>
      </c>
      <c r="U523" s="50">
        <v>10.130000000000001</v>
      </c>
      <c r="V523" s="51">
        <v>9.5500000000000007</v>
      </c>
      <c r="W523" s="51">
        <v>9.5500000000000007</v>
      </c>
      <c r="X523" s="51">
        <v>9.5500000000000007</v>
      </c>
      <c r="Y523" s="51">
        <v>10.18</v>
      </c>
      <c r="Z523" s="51">
        <v>10.68</v>
      </c>
      <c r="AA523" s="51">
        <v>56.9</v>
      </c>
      <c r="AB523" s="51">
        <v>99.57</v>
      </c>
      <c r="AC523" s="51">
        <v>73.78</v>
      </c>
      <c r="AD523" s="51">
        <v>29.15</v>
      </c>
      <c r="AE523" s="51">
        <v>13.84</v>
      </c>
      <c r="AF523" s="51">
        <v>13.85</v>
      </c>
      <c r="AG523" s="51">
        <v>10.1</v>
      </c>
      <c r="AH523" s="51">
        <v>9.5500000000000007</v>
      </c>
      <c r="AI523" s="51">
        <v>9.5500000000000007</v>
      </c>
      <c r="AJ523" s="51">
        <v>10.84</v>
      </c>
      <c r="AK523" s="51">
        <v>9.5500000000000007</v>
      </c>
      <c r="AL523" s="51">
        <v>10.82</v>
      </c>
      <c r="AM523" s="51">
        <v>97.2</v>
      </c>
      <c r="AN523" s="51">
        <v>83.3</v>
      </c>
      <c r="AO523" s="51">
        <v>65.319999999999993</v>
      </c>
      <c r="AP523" s="135">
        <v>34.299999999999997</v>
      </c>
      <c r="AQ523" s="51">
        <v>12.45</v>
      </c>
      <c r="AR523" s="51">
        <v>13.53</v>
      </c>
      <c r="AS523" s="51">
        <v>10.24</v>
      </c>
      <c r="AT523" s="51">
        <v>9.5500000000000007</v>
      </c>
      <c r="AU523" s="51">
        <v>9.5500000000000007</v>
      </c>
      <c r="AV523" s="51">
        <v>9.5500000000000007</v>
      </c>
      <c r="AW523" s="51">
        <v>10.119999999999999</v>
      </c>
      <c r="AX523" s="51">
        <v>25.3</v>
      </c>
      <c r="AY523" s="51">
        <v>77.87</v>
      </c>
      <c r="AZ523" s="51">
        <v>163.63</v>
      </c>
      <c r="BA523" s="51">
        <v>109.89</v>
      </c>
      <c r="BB523" s="51">
        <v>37.92</v>
      </c>
      <c r="BC523" s="51">
        <v>17.3</v>
      </c>
      <c r="BD523" s="51">
        <v>11.4</v>
      </c>
      <c r="BE523" s="51">
        <v>9.5500000000000007</v>
      </c>
      <c r="BF523" s="51">
        <v>9.5500000000000007</v>
      </c>
      <c r="BG523" s="51">
        <v>9.5500000000000007</v>
      </c>
      <c r="BH523" s="51">
        <v>9.5500000000000007</v>
      </c>
      <c r="BI523" s="51">
        <v>19.010000000000002</v>
      </c>
      <c r="BJ523" s="51">
        <v>60.63</v>
      </c>
      <c r="BK523" s="51">
        <v>83.51</v>
      </c>
      <c r="BL523" s="51">
        <v>91.23</v>
      </c>
      <c r="BM523" s="51"/>
      <c r="BN523" s="9"/>
      <c r="BO523" s="62">
        <v>0.01</v>
      </c>
      <c r="BP523" s="62">
        <v>178.51</v>
      </c>
      <c r="BQ523" s="62">
        <f t="shared" si="24"/>
        <v>89.259999999999991</v>
      </c>
      <c r="BR523" s="64" t="str">
        <f t="shared" si="25"/>
        <v>YES</v>
      </c>
      <c r="BS523" s="9" t="e">
        <f t="shared" si="26"/>
        <v>#N/A</v>
      </c>
    </row>
    <row r="524" spans="1:71" x14ac:dyDescent="0.25">
      <c r="A524">
        <v>520</v>
      </c>
      <c r="B524" s="52" t="s">
        <v>788</v>
      </c>
      <c r="C524" s="48" t="s">
        <v>788</v>
      </c>
      <c r="D524" s="80">
        <v>10.55</v>
      </c>
      <c r="E524" s="98" t="s">
        <v>4988</v>
      </c>
      <c r="F524" s="84" t="s">
        <v>6</v>
      </c>
      <c r="G524" s="84">
        <v>106814476</v>
      </c>
      <c r="H524" s="87">
        <v>3048733</v>
      </c>
      <c r="I524" s="196">
        <v>3048733</v>
      </c>
      <c r="J524" s="87">
        <v>3048733</v>
      </c>
      <c r="K524" s="47" t="s">
        <v>5</v>
      </c>
      <c r="L524" s="47" t="s">
        <v>787</v>
      </c>
      <c r="M524" s="38"/>
      <c r="N524" s="38"/>
      <c r="O524" s="50">
        <v>9.5500000000000007</v>
      </c>
      <c r="P524" s="50">
        <v>682.76</v>
      </c>
      <c r="Q524" s="50">
        <v>478.05</v>
      </c>
      <c r="R524" s="50">
        <v>276.56</v>
      </c>
      <c r="S524" s="50">
        <v>16.72</v>
      </c>
      <c r="T524" s="50">
        <v>10.55</v>
      </c>
      <c r="U524" s="50">
        <v>9.5500000000000007</v>
      </c>
      <c r="V524" s="51">
        <v>9.5500000000000007</v>
      </c>
      <c r="W524" s="51">
        <v>9.5500000000000007</v>
      </c>
      <c r="X524" s="51">
        <v>9.5500000000000007</v>
      </c>
      <c r="Y524" s="51">
        <v>9.5500000000000007</v>
      </c>
      <c r="Z524" s="51">
        <v>9.5500000000000007</v>
      </c>
      <c r="AA524" s="51">
        <v>40.72</v>
      </c>
      <c r="AB524" s="51">
        <v>84.94</v>
      </c>
      <c r="AC524" s="51">
        <v>155.86000000000001</v>
      </c>
      <c r="AD524" s="51">
        <v>13.23</v>
      </c>
      <c r="AE524" s="51">
        <v>9.5500000000000007</v>
      </c>
      <c r="AF524" s="51">
        <v>10.55</v>
      </c>
      <c r="AG524" s="51">
        <v>9.5500000000000007</v>
      </c>
      <c r="AH524" s="51">
        <v>9.5500000000000007</v>
      </c>
      <c r="AI524" s="51">
        <v>9.5500000000000007</v>
      </c>
      <c r="AJ524" s="51">
        <v>9.5500000000000007</v>
      </c>
      <c r="AK524" s="51">
        <v>11.49</v>
      </c>
      <c r="AL524" s="51">
        <v>50.1</v>
      </c>
      <c r="AM524" s="51">
        <v>288.25</v>
      </c>
      <c r="AN524" s="51">
        <v>223.65</v>
      </c>
      <c r="AO524" s="51">
        <v>129.15</v>
      </c>
      <c r="AP524" s="135">
        <v>11.56</v>
      </c>
      <c r="AQ524" s="51">
        <v>9.5500000000000007</v>
      </c>
      <c r="AR524" s="51">
        <v>10.55</v>
      </c>
      <c r="AS524" s="51">
        <v>9.5500000000000007</v>
      </c>
      <c r="AT524" s="51">
        <v>9.5500000000000007</v>
      </c>
      <c r="AU524" s="51">
        <v>9.5500000000000007</v>
      </c>
      <c r="AV524" s="51">
        <v>9.5500000000000007</v>
      </c>
      <c r="AW524" s="51">
        <v>9.5500000000000007</v>
      </c>
      <c r="AX524" s="51">
        <v>9.5500000000000007</v>
      </c>
      <c r="AY524" s="51">
        <v>9.5500000000000007</v>
      </c>
      <c r="AZ524" s="51">
        <v>221.25</v>
      </c>
      <c r="BA524" s="51">
        <v>95</v>
      </c>
      <c r="BB524" s="51">
        <v>92.74</v>
      </c>
      <c r="BC524" s="51">
        <v>19.52</v>
      </c>
      <c r="BD524" s="51">
        <v>10.55</v>
      </c>
      <c r="BE524" s="51">
        <v>9.5500000000000007</v>
      </c>
      <c r="BF524" s="51">
        <v>9.5500000000000007</v>
      </c>
      <c r="BG524" s="51">
        <v>9.5500000000000007</v>
      </c>
      <c r="BH524" s="51">
        <v>9.5500000000000007</v>
      </c>
      <c r="BI524" s="51">
        <v>9.5500000000000007</v>
      </c>
      <c r="BJ524" s="51">
        <v>9.5500000000000007</v>
      </c>
      <c r="BK524" s="51">
        <v>9.5500000000000007</v>
      </c>
      <c r="BL524" s="51">
        <v>66.41</v>
      </c>
      <c r="BM524" s="51"/>
      <c r="BN524" s="9"/>
      <c r="BO524" s="62">
        <v>9.5500000000000007</v>
      </c>
      <c r="BP524" s="62">
        <v>682.76</v>
      </c>
      <c r="BQ524" s="62">
        <f t="shared" si="24"/>
        <v>346.15499999999997</v>
      </c>
      <c r="BR524" s="64" t="str">
        <f t="shared" si="25"/>
        <v>YES</v>
      </c>
      <c r="BS524" s="9" t="e">
        <f t="shared" si="26"/>
        <v>#N/A</v>
      </c>
    </row>
    <row r="525" spans="1:71" x14ac:dyDescent="0.25">
      <c r="A525">
        <v>521</v>
      </c>
      <c r="B525" s="52" t="s">
        <v>786</v>
      </c>
      <c r="C525" s="48" t="s">
        <v>786</v>
      </c>
      <c r="D525" s="80">
        <v>11.65</v>
      </c>
      <c r="E525" s="98" t="s">
        <v>4988</v>
      </c>
      <c r="F525" s="84" t="s">
        <v>6</v>
      </c>
      <c r="G525" s="84">
        <v>106814476</v>
      </c>
      <c r="H525" s="87" t="s">
        <v>2092</v>
      </c>
      <c r="I525" s="196" t="s">
        <v>2092</v>
      </c>
      <c r="J525" s="87" t="s">
        <v>2092</v>
      </c>
      <c r="K525" s="47" t="s">
        <v>5</v>
      </c>
      <c r="L525" s="47" t="s">
        <v>404</v>
      </c>
      <c r="M525" s="38"/>
      <c r="N525" s="38"/>
      <c r="O525" s="50">
        <v>11.01</v>
      </c>
      <c r="P525" s="50">
        <v>11.51</v>
      </c>
      <c r="Q525" s="50">
        <v>11.38</v>
      </c>
      <c r="R525" s="50">
        <v>10.73</v>
      </c>
      <c r="S525" s="50">
        <v>11.5</v>
      </c>
      <c r="T525" s="50">
        <v>11.6</v>
      </c>
      <c r="U525" s="50">
        <v>11.28</v>
      </c>
      <c r="V525" s="51">
        <v>10.84</v>
      </c>
      <c r="W525" s="51">
        <v>11.46</v>
      </c>
      <c r="X525" s="51">
        <v>11.55</v>
      </c>
      <c r="Y525" s="51">
        <v>10.82</v>
      </c>
      <c r="Z525" s="51">
        <v>11.25</v>
      </c>
      <c r="AA525" s="51">
        <v>11.35</v>
      </c>
      <c r="AB525" s="51">
        <v>10.68</v>
      </c>
      <c r="AC525" s="51">
        <v>11.33</v>
      </c>
      <c r="AD525" s="51">
        <v>10.78</v>
      </c>
      <c r="AE525" s="51">
        <v>11.39</v>
      </c>
      <c r="AF525" s="51">
        <v>11.65</v>
      </c>
      <c r="AG525" s="51">
        <v>11.19</v>
      </c>
      <c r="AH525" s="51">
        <v>11.38</v>
      </c>
      <c r="AI525" s="51">
        <v>10.81</v>
      </c>
      <c r="AJ525" s="51">
        <v>11.49</v>
      </c>
      <c r="AK525" s="51">
        <v>11.49</v>
      </c>
      <c r="AL525" s="51">
        <v>10.82</v>
      </c>
      <c r="AM525" s="51">
        <v>11.44</v>
      </c>
      <c r="AN525" s="51">
        <v>11.7</v>
      </c>
      <c r="AO525" s="51">
        <v>13.22</v>
      </c>
      <c r="AP525" s="135">
        <v>12.23</v>
      </c>
      <c r="AQ525" s="51">
        <v>11.73</v>
      </c>
      <c r="AR525" s="51">
        <v>13.53</v>
      </c>
      <c r="AS525" s="51">
        <v>12.31</v>
      </c>
      <c r="AT525" s="51">
        <v>11.16</v>
      </c>
      <c r="AU525" s="51">
        <v>11.96</v>
      </c>
      <c r="AV525" s="51">
        <v>12.79</v>
      </c>
      <c r="AW525" s="51">
        <v>12.97</v>
      </c>
      <c r="AX525" s="51">
        <v>12.27</v>
      </c>
      <c r="AY525" s="51">
        <v>13.31</v>
      </c>
      <c r="AZ525" s="51">
        <v>13.19</v>
      </c>
      <c r="BA525" s="51">
        <v>12.79</v>
      </c>
      <c r="BB525" s="51">
        <v>12.77</v>
      </c>
      <c r="BC525" s="51">
        <v>11.77</v>
      </c>
      <c r="BD525" s="51">
        <v>13.1</v>
      </c>
      <c r="BE525" s="51">
        <v>11.39</v>
      </c>
      <c r="BF525" s="51">
        <v>11.27</v>
      </c>
      <c r="BG525" s="51">
        <v>12.26</v>
      </c>
      <c r="BH525" s="51">
        <v>11.38</v>
      </c>
      <c r="BI525" s="51">
        <v>11.22</v>
      </c>
      <c r="BJ525" s="51">
        <v>11.95</v>
      </c>
      <c r="BK525" s="51">
        <v>12.06</v>
      </c>
      <c r="BL525" s="51">
        <v>11.81</v>
      </c>
      <c r="BM525" s="51"/>
      <c r="BN525" s="9"/>
      <c r="BO525" s="62">
        <v>10.68</v>
      </c>
      <c r="BP525" s="62">
        <v>23.94</v>
      </c>
      <c r="BQ525" s="62">
        <f t="shared" si="24"/>
        <v>17.310000000000002</v>
      </c>
      <c r="BR525" s="64" t="str">
        <f t="shared" si="25"/>
        <v>YES</v>
      </c>
      <c r="BS525" s="9" t="e">
        <f t="shared" si="26"/>
        <v>#N/A</v>
      </c>
    </row>
    <row r="526" spans="1:71" x14ac:dyDescent="0.25">
      <c r="A526">
        <v>522</v>
      </c>
      <c r="B526" s="52" t="s">
        <v>785</v>
      </c>
      <c r="C526" s="48" t="s">
        <v>785</v>
      </c>
      <c r="D526" s="80">
        <v>12.2</v>
      </c>
      <c r="E526" s="98" t="s">
        <v>2186</v>
      </c>
      <c r="F526" s="84" t="s">
        <v>6</v>
      </c>
      <c r="G526" s="84">
        <v>106814476</v>
      </c>
      <c r="H526" s="87" t="s">
        <v>2093</v>
      </c>
      <c r="I526" s="196" t="s">
        <v>2093</v>
      </c>
      <c r="J526" s="87">
        <v>5009647</v>
      </c>
      <c r="K526" s="47" t="s">
        <v>5</v>
      </c>
      <c r="L526" s="47" t="s">
        <v>784</v>
      </c>
      <c r="M526" s="38"/>
      <c r="N526" s="38"/>
      <c r="O526" s="50">
        <v>11.74</v>
      </c>
      <c r="P526" s="50">
        <v>12.82</v>
      </c>
      <c r="Q526" s="50">
        <v>12.6</v>
      </c>
      <c r="R526" s="50">
        <v>11.91</v>
      </c>
      <c r="S526" s="50">
        <v>12.81</v>
      </c>
      <c r="T526" s="50">
        <v>11.6</v>
      </c>
      <c r="U526" s="50">
        <v>11.28</v>
      </c>
      <c r="V526" s="51">
        <v>11.48</v>
      </c>
      <c r="W526" s="51">
        <v>11.46</v>
      </c>
      <c r="X526" s="51">
        <v>10.88</v>
      </c>
      <c r="Y526" s="51">
        <v>11.45</v>
      </c>
      <c r="Z526" s="51">
        <v>11.25</v>
      </c>
      <c r="AA526" s="51">
        <v>11.95</v>
      </c>
      <c r="AB526" s="51">
        <v>12.93</v>
      </c>
      <c r="AC526" s="51">
        <v>12.52</v>
      </c>
      <c r="AD526" s="51">
        <v>12</v>
      </c>
      <c r="AE526" s="51">
        <v>12</v>
      </c>
      <c r="AF526" s="51">
        <v>12.2</v>
      </c>
      <c r="AG526" s="51">
        <v>11.19</v>
      </c>
      <c r="AH526" s="51">
        <v>10.77</v>
      </c>
      <c r="AI526" s="51">
        <v>11.44</v>
      </c>
      <c r="AJ526" s="51">
        <v>10.84</v>
      </c>
      <c r="AK526" s="51">
        <v>11.49</v>
      </c>
      <c r="AL526" s="51">
        <v>10.82</v>
      </c>
      <c r="AM526" s="51">
        <v>12.7</v>
      </c>
      <c r="AN526" s="51">
        <v>13.13</v>
      </c>
      <c r="AO526" s="51">
        <v>12.49</v>
      </c>
      <c r="AP526" s="135">
        <v>12.23</v>
      </c>
      <c r="AQ526" s="51">
        <v>11</v>
      </c>
      <c r="AR526" s="51">
        <v>12.78</v>
      </c>
      <c r="AS526" s="51">
        <v>11.62</v>
      </c>
      <c r="AT526" s="51">
        <v>10.62</v>
      </c>
      <c r="AU526" s="51">
        <v>11.35</v>
      </c>
      <c r="AV526" s="51">
        <v>10.85</v>
      </c>
      <c r="AW526" s="51">
        <v>11.26</v>
      </c>
      <c r="AX526" s="51">
        <v>11.18</v>
      </c>
      <c r="AY526" s="51">
        <v>12.68</v>
      </c>
      <c r="AZ526" s="51">
        <v>13.19</v>
      </c>
      <c r="BA526" s="51">
        <v>12.79</v>
      </c>
      <c r="BB526" s="51">
        <v>12.13</v>
      </c>
      <c r="BC526" s="51">
        <v>11.21</v>
      </c>
      <c r="BD526" s="51">
        <v>11.82</v>
      </c>
      <c r="BE526" s="51">
        <v>10.29</v>
      </c>
      <c r="BF526" s="51">
        <v>10.84</v>
      </c>
      <c r="BG526" s="51">
        <v>11.17</v>
      </c>
      <c r="BH526" s="51">
        <v>10.47</v>
      </c>
      <c r="BI526" s="51">
        <v>11.22</v>
      </c>
      <c r="BJ526" s="51">
        <v>11.95</v>
      </c>
      <c r="BK526" s="51">
        <v>12.68</v>
      </c>
      <c r="BL526" s="51">
        <v>12.26</v>
      </c>
      <c r="BM526" s="51"/>
      <c r="BN526" s="9"/>
      <c r="BO526" s="62">
        <v>10.581428571428573</v>
      </c>
      <c r="BP526" s="62">
        <v>24.69</v>
      </c>
      <c r="BQ526" s="62">
        <f t="shared" si="24"/>
        <v>17.635714285714286</v>
      </c>
      <c r="BR526" s="64" t="str">
        <f t="shared" si="25"/>
        <v>YES</v>
      </c>
      <c r="BS526" s="9" t="e">
        <f t="shared" si="26"/>
        <v>#N/A</v>
      </c>
    </row>
    <row r="527" spans="1:71" x14ac:dyDescent="0.25">
      <c r="A527">
        <v>523</v>
      </c>
      <c r="B527" s="52" t="s">
        <v>783</v>
      </c>
      <c r="C527" s="48" t="s">
        <v>783</v>
      </c>
      <c r="D527" s="80">
        <v>10.55</v>
      </c>
      <c r="E527" s="98" t="s">
        <v>4988</v>
      </c>
      <c r="F527" s="84" t="s">
        <v>6</v>
      </c>
      <c r="G527" s="84">
        <v>106814476</v>
      </c>
      <c r="H527" s="87" t="s">
        <v>2094</v>
      </c>
      <c r="I527" s="196" t="s">
        <v>2094</v>
      </c>
      <c r="J527" s="87" t="s">
        <v>2094</v>
      </c>
      <c r="K527" s="47" t="s">
        <v>5</v>
      </c>
      <c r="L527" s="47" t="s">
        <v>402</v>
      </c>
      <c r="M527" s="38"/>
      <c r="N527" s="38"/>
      <c r="O527" s="50">
        <v>9.5500000000000007</v>
      </c>
      <c r="P527" s="50">
        <v>9.5500000000000007</v>
      </c>
      <c r="Q527" s="50">
        <v>9.5500000000000007</v>
      </c>
      <c r="R527" s="50">
        <v>9.5500000000000007</v>
      </c>
      <c r="S527" s="50">
        <v>9.5500000000000007</v>
      </c>
      <c r="T527" s="50">
        <v>10.55</v>
      </c>
      <c r="U527" s="50">
        <v>9.5500000000000007</v>
      </c>
      <c r="V527" s="51">
        <v>9.5500000000000007</v>
      </c>
      <c r="W527" s="51">
        <v>9.5500000000000007</v>
      </c>
      <c r="X527" s="51">
        <v>9.5500000000000007</v>
      </c>
      <c r="Y527" s="51">
        <v>9.5500000000000007</v>
      </c>
      <c r="Z527" s="51">
        <v>9.5500000000000007</v>
      </c>
      <c r="AA527" s="51">
        <v>9.5500000000000007</v>
      </c>
      <c r="AB527" s="51">
        <v>9.5500000000000007</v>
      </c>
      <c r="AC527" s="51">
        <v>9.5500000000000007</v>
      </c>
      <c r="AD527" s="51">
        <v>9.5500000000000007</v>
      </c>
      <c r="AE527" s="51">
        <v>9.5500000000000007</v>
      </c>
      <c r="AF527" s="51">
        <v>10.55</v>
      </c>
      <c r="AG527" s="51">
        <v>9.5500000000000007</v>
      </c>
      <c r="AH527" s="51">
        <v>9.5500000000000007</v>
      </c>
      <c r="AI527" s="51">
        <v>9.5500000000000007</v>
      </c>
      <c r="AJ527" s="51">
        <v>9.5500000000000007</v>
      </c>
      <c r="AK527" s="51">
        <v>9.5500000000000007</v>
      </c>
      <c r="AL527" s="51">
        <v>9.5500000000000007</v>
      </c>
      <c r="AM527" s="51">
        <v>9.5500000000000007</v>
      </c>
      <c r="AN527" s="51">
        <v>9.5500000000000007</v>
      </c>
      <c r="AO527" s="51">
        <v>9.5500000000000007</v>
      </c>
      <c r="AP527" s="135">
        <v>9.5500000000000007</v>
      </c>
      <c r="AQ527" s="51">
        <v>9.5500000000000007</v>
      </c>
      <c r="AR527" s="51">
        <v>10.55</v>
      </c>
      <c r="AS527" s="51">
        <v>9.5500000000000007</v>
      </c>
      <c r="AT527" s="51">
        <v>9.5500000000000007</v>
      </c>
      <c r="AU527" s="51">
        <v>9.5500000000000007</v>
      </c>
      <c r="AV527" s="51">
        <v>9.5500000000000007</v>
      </c>
      <c r="AW527" s="51">
        <v>9.5500000000000007</v>
      </c>
      <c r="AX527" s="51">
        <v>9.5500000000000007</v>
      </c>
      <c r="AY527" s="51">
        <v>9.5500000000000007</v>
      </c>
      <c r="AZ527" s="51">
        <v>9.5500000000000007</v>
      </c>
      <c r="BA527" s="51">
        <v>9.5500000000000007</v>
      </c>
      <c r="BB527" s="51">
        <v>9.5500000000000007</v>
      </c>
      <c r="BC527" s="51">
        <v>9.5500000000000007</v>
      </c>
      <c r="BD527" s="51">
        <v>10.55</v>
      </c>
      <c r="BE527" s="51">
        <v>9.5500000000000007</v>
      </c>
      <c r="BF527" s="51">
        <v>9.5500000000000007</v>
      </c>
      <c r="BG527" s="51">
        <v>9.5500000000000007</v>
      </c>
      <c r="BH527" s="51">
        <v>9.5500000000000007</v>
      </c>
      <c r="BI527" s="51">
        <v>9.5500000000000007</v>
      </c>
      <c r="BJ527" s="51">
        <v>9.5500000000000007</v>
      </c>
      <c r="BK527" s="51">
        <v>9.5500000000000007</v>
      </c>
      <c r="BL527" s="51">
        <v>9.5500000000000007</v>
      </c>
      <c r="BM527" s="51"/>
      <c r="BN527" s="9"/>
      <c r="BO527" s="62">
        <v>9.5500000000000007</v>
      </c>
      <c r="BP527" s="62">
        <v>19.420000000000002</v>
      </c>
      <c r="BQ527" s="62">
        <f t="shared" si="24"/>
        <v>14.485000000000001</v>
      </c>
      <c r="BR527" s="64" t="str">
        <f t="shared" si="25"/>
        <v>YES</v>
      </c>
      <c r="BS527" s="9" t="e">
        <f t="shared" si="26"/>
        <v>#N/A</v>
      </c>
    </row>
    <row r="528" spans="1:71" x14ac:dyDescent="0.25">
      <c r="A528">
        <v>524</v>
      </c>
      <c r="B528" s="52" t="s">
        <v>782</v>
      </c>
      <c r="C528" s="48" t="s">
        <v>782</v>
      </c>
      <c r="D528" s="80">
        <v>10.55</v>
      </c>
      <c r="E528" s="98" t="s">
        <v>4988</v>
      </c>
      <c r="F528" s="84" t="s">
        <v>6</v>
      </c>
      <c r="G528" s="84">
        <v>106814476</v>
      </c>
      <c r="H528" s="87" t="s">
        <v>2095</v>
      </c>
      <c r="I528" s="196" t="s">
        <v>2095</v>
      </c>
      <c r="J528" s="87" t="s">
        <v>2095</v>
      </c>
      <c r="K528" s="47" t="s">
        <v>5</v>
      </c>
      <c r="L528" s="47" t="s">
        <v>781</v>
      </c>
      <c r="M528" s="38"/>
      <c r="N528" s="38"/>
      <c r="O528" s="50">
        <v>9.5500000000000007</v>
      </c>
      <c r="P528" s="50">
        <v>9.5500000000000007</v>
      </c>
      <c r="Q528" s="50">
        <v>9.5500000000000007</v>
      </c>
      <c r="R528" s="50">
        <v>9.5500000000000007</v>
      </c>
      <c r="S528" s="50">
        <v>9.5500000000000007</v>
      </c>
      <c r="T528" s="50">
        <v>10.55</v>
      </c>
      <c r="U528" s="50">
        <v>9.5500000000000007</v>
      </c>
      <c r="V528" s="51">
        <v>9.5500000000000007</v>
      </c>
      <c r="W528" s="51">
        <v>9.5500000000000007</v>
      </c>
      <c r="X528" s="51">
        <v>10.220000000000001</v>
      </c>
      <c r="Y528" s="51">
        <v>9.5500000000000007</v>
      </c>
      <c r="Z528" s="51">
        <v>9.5500000000000007</v>
      </c>
      <c r="AA528" s="51">
        <v>9.5500000000000007</v>
      </c>
      <c r="AB528" s="51">
        <v>9.5500000000000007</v>
      </c>
      <c r="AC528" s="51">
        <v>9.5500000000000007</v>
      </c>
      <c r="AD528" s="51">
        <v>9.5500000000000007</v>
      </c>
      <c r="AE528" s="51">
        <v>9.5500000000000007</v>
      </c>
      <c r="AF528" s="51">
        <v>10.55</v>
      </c>
      <c r="AG528" s="51">
        <v>9.5500000000000007</v>
      </c>
      <c r="AH528" s="51">
        <v>9.5500000000000007</v>
      </c>
      <c r="AI528" s="51">
        <v>9.5500000000000007</v>
      </c>
      <c r="AJ528" s="51">
        <v>9.5500000000000007</v>
      </c>
      <c r="AK528" s="51">
        <v>9.5500000000000007</v>
      </c>
      <c r="AL528" s="51">
        <v>9.5500000000000007</v>
      </c>
      <c r="AM528" s="51">
        <v>9.5500000000000007</v>
      </c>
      <c r="AN528" s="51">
        <v>9.5500000000000007</v>
      </c>
      <c r="AO528" s="51">
        <v>9.5500000000000007</v>
      </c>
      <c r="AP528" s="135">
        <v>9.5500000000000007</v>
      </c>
      <c r="AQ528" s="51">
        <v>9.5500000000000007</v>
      </c>
      <c r="AR528" s="51">
        <v>10.55</v>
      </c>
      <c r="AS528" s="51">
        <v>9.5500000000000007</v>
      </c>
      <c r="AT528" s="51">
        <v>9.5500000000000007</v>
      </c>
      <c r="AU528" s="51">
        <v>9.5500000000000007</v>
      </c>
      <c r="AV528" s="51">
        <v>9.5500000000000007</v>
      </c>
      <c r="AW528" s="51">
        <v>9.5500000000000007</v>
      </c>
      <c r="AX528" s="51">
        <v>9.5500000000000007</v>
      </c>
      <c r="AY528" s="51">
        <v>9.5500000000000007</v>
      </c>
      <c r="AZ528" s="51">
        <v>9.5500000000000007</v>
      </c>
      <c r="BA528" s="51">
        <v>9.5500000000000007</v>
      </c>
      <c r="BB528" s="51">
        <v>9.5500000000000007</v>
      </c>
      <c r="BC528" s="51">
        <v>9.5500000000000007</v>
      </c>
      <c r="BD528" s="51">
        <v>10.55</v>
      </c>
      <c r="BE528" s="51">
        <v>9.5500000000000007</v>
      </c>
      <c r="BF528" s="51">
        <v>9.5500000000000007</v>
      </c>
      <c r="BG528" s="51">
        <v>9.5500000000000007</v>
      </c>
      <c r="BH528" s="51">
        <v>9.5500000000000007</v>
      </c>
      <c r="BI528" s="51">
        <v>9.5500000000000007</v>
      </c>
      <c r="BJ528" s="51">
        <v>9.5500000000000007</v>
      </c>
      <c r="BK528" s="51">
        <v>9.5500000000000007</v>
      </c>
      <c r="BL528" s="51">
        <v>9.5500000000000007</v>
      </c>
      <c r="BM528" s="51"/>
      <c r="BN528" s="9"/>
      <c r="BO528" s="62">
        <v>9.5500000000000007</v>
      </c>
      <c r="BP528" s="62">
        <v>34.92</v>
      </c>
      <c r="BQ528" s="62">
        <f t="shared" si="24"/>
        <v>22.234999999999999</v>
      </c>
      <c r="BR528" s="64" t="str">
        <f t="shared" si="25"/>
        <v>YES</v>
      </c>
      <c r="BS528" s="9" t="e">
        <f t="shared" si="26"/>
        <v>#N/A</v>
      </c>
    </row>
    <row r="529" spans="1:71" x14ac:dyDescent="0.25">
      <c r="A529">
        <v>525</v>
      </c>
      <c r="B529" s="52" t="s">
        <v>780</v>
      </c>
      <c r="C529" s="48" t="s">
        <v>780</v>
      </c>
      <c r="D529" s="80">
        <v>61.75</v>
      </c>
      <c r="E529" s="98" t="s">
        <v>4988</v>
      </c>
      <c r="F529" s="84" t="s">
        <v>6</v>
      </c>
      <c r="G529" s="84">
        <v>106814476</v>
      </c>
      <c r="H529" s="87" t="s">
        <v>2096</v>
      </c>
      <c r="I529" s="196" t="s">
        <v>2096</v>
      </c>
      <c r="J529" s="87">
        <v>5029334</v>
      </c>
      <c r="K529" s="47" t="s">
        <v>5</v>
      </c>
      <c r="L529" s="47" t="s">
        <v>390</v>
      </c>
      <c r="M529" s="38"/>
      <c r="N529" s="38"/>
      <c r="O529" s="50">
        <v>212.77</v>
      </c>
      <c r="P529" s="50">
        <v>323.23</v>
      </c>
      <c r="Q529" s="50">
        <v>223.67</v>
      </c>
      <c r="R529" s="50">
        <v>218.67</v>
      </c>
      <c r="S529" s="50">
        <v>38.869999999999997</v>
      </c>
      <c r="T529" s="50">
        <v>31.53</v>
      </c>
      <c r="U529" s="50">
        <v>30.29</v>
      </c>
      <c r="V529" s="51">
        <v>35.299999999999997</v>
      </c>
      <c r="W529" s="51">
        <v>31.83</v>
      </c>
      <c r="X529" s="51">
        <v>34.869999999999997</v>
      </c>
      <c r="Y529" s="51">
        <v>33.61</v>
      </c>
      <c r="Z529" s="51">
        <v>31.59</v>
      </c>
      <c r="AA529" s="51">
        <v>53.9</v>
      </c>
      <c r="AB529" s="51">
        <v>237.98</v>
      </c>
      <c r="AC529" s="51">
        <v>88.65</v>
      </c>
      <c r="AD529" s="51">
        <v>72.040000000000006</v>
      </c>
      <c r="AE529" s="51">
        <v>73.86</v>
      </c>
      <c r="AF529" s="51">
        <v>61.75</v>
      </c>
      <c r="AG529" s="51">
        <v>58.35</v>
      </c>
      <c r="AH529" s="51">
        <v>53.38</v>
      </c>
      <c r="AI529" s="51">
        <v>59.94</v>
      </c>
      <c r="AJ529" s="51">
        <v>59.39</v>
      </c>
      <c r="AK529" s="51">
        <v>61.18</v>
      </c>
      <c r="AL529" s="51">
        <v>58.98</v>
      </c>
      <c r="AM529" s="51">
        <v>70.08</v>
      </c>
      <c r="AN529" s="51">
        <v>46.78</v>
      </c>
      <c r="AO529" s="51">
        <v>21.29</v>
      </c>
      <c r="AP529" s="135">
        <v>18.91</v>
      </c>
      <c r="AQ529" s="51">
        <v>19.7</v>
      </c>
      <c r="AR529" s="51">
        <v>19.48</v>
      </c>
      <c r="AS529" s="51">
        <v>17.13</v>
      </c>
      <c r="AT529" s="51">
        <v>15.98</v>
      </c>
      <c r="AU529" s="51">
        <v>15.56</v>
      </c>
      <c r="AV529" s="51">
        <v>18.63</v>
      </c>
      <c r="AW529" s="51">
        <v>16.96</v>
      </c>
      <c r="AX529" s="51">
        <v>16.07</v>
      </c>
      <c r="AY529" s="51">
        <v>17.07</v>
      </c>
      <c r="AZ529" s="51">
        <v>19.260000000000002</v>
      </c>
      <c r="BA529" s="51">
        <v>14.08</v>
      </c>
      <c r="BB529" s="51">
        <v>21.8</v>
      </c>
      <c r="BC529" s="51">
        <v>22.84</v>
      </c>
      <c r="BD529" s="51">
        <v>22.01</v>
      </c>
      <c r="BE529" s="51">
        <v>19.14</v>
      </c>
      <c r="BF529" s="51">
        <v>13.84</v>
      </c>
      <c r="BG529" s="51">
        <v>13.88</v>
      </c>
      <c r="BH529" s="51">
        <v>12.76</v>
      </c>
      <c r="BI529" s="51">
        <v>15.67</v>
      </c>
      <c r="BJ529" s="51">
        <v>28.18</v>
      </c>
      <c r="BK529" s="51">
        <v>59.06</v>
      </c>
      <c r="BL529" s="51">
        <v>116.95</v>
      </c>
      <c r="BM529" s="51"/>
      <c r="BN529" s="9"/>
      <c r="BO529" s="62">
        <v>17.07</v>
      </c>
      <c r="BP529" s="62">
        <v>323.23</v>
      </c>
      <c r="BQ529" s="62">
        <f t="shared" si="24"/>
        <v>170.15</v>
      </c>
      <c r="BR529" s="64" t="str">
        <f t="shared" si="25"/>
        <v>YES</v>
      </c>
      <c r="BS529" s="9" t="e">
        <f t="shared" si="26"/>
        <v>#N/A</v>
      </c>
    </row>
    <row r="530" spans="1:71" x14ac:dyDescent="0.25">
      <c r="A530">
        <v>526</v>
      </c>
      <c r="B530" s="52" t="s">
        <v>779</v>
      </c>
      <c r="C530" s="48" t="s">
        <v>779</v>
      </c>
      <c r="D530" s="80">
        <v>13.3</v>
      </c>
      <c r="E530" s="98" t="s">
        <v>4988</v>
      </c>
      <c r="F530" s="84" t="s">
        <v>6</v>
      </c>
      <c r="G530" s="84">
        <v>106814476</v>
      </c>
      <c r="H530" s="87" t="s">
        <v>2097</v>
      </c>
      <c r="I530" s="196" t="s">
        <v>2097</v>
      </c>
      <c r="J530" s="87" t="s">
        <v>2097</v>
      </c>
      <c r="K530" s="47" t="s">
        <v>5</v>
      </c>
      <c r="L530" s="47" t="s">
        <v>388</v>
      </c>
      <c r="M530" s="38"/>
      <c r="N530" s="38"/>
      <c r="O530" s="50">
        <v>37.33</v>
      </c>
      <c r="P530" s="50">
        <v>80.930000000000007</v>
      </c>
      <c r="Q530" s="50">
        <v>35.78</v>
      </c>
      <c r="R530" s="50">
        <v>72.760000000000005</v>
      </c>
      <c r="S530" s="50">
        <v>13.46</v>
      </c>
      <c r="T530" s="50">
        <v>14.22</v>
      </c>
      <c r="U530" s="50">
        <v>12.43</v>
      </c>
      <c r="V530" s="51">
        <v>12.12</v>
      </c>
      <c r="W530" s="51">
        <v>12.1</v>
      </c>
      <c r="X530" s="51">
        <v>12.22</v>
      </c>
      <c r="Y530" s="51">
        <v>12.08</v>
      </c>
      <c r="Z530" s="51">
        <v>11.81</v>
      </c>
      <c r="AA530" s="51">
        <v>36.520000000000003</v>
      </c>
      <c r="AB530" s="51">
        <v>72</v>
      </c>
      <c r="AC530" s="51">
        <v>37.5</v>
      </c>
      <c r="AD530" s="51">
        <v>21.19</v>
      </c>
      <c r="AE530" s="51">
        <v>13.22</v>
      </c>
      <c r="AF530" s="51">
        <v>13.3</v>
      </c>
      <c r="AG530" s="51">
        <v>12.29</v>
      </c>
      <c r="AH530" s="51">
        <v>11.98</v>
      </c>
      <c r="AI530" s="51">
        <v>12.07</v>
      </c>
      <c r="AJ530" s="51">
        <v>12.14</v>
      </c>
      <c r="AK530" s="51">
        <v>11.49</v>
      </c>
      <c r="AL530" s="51">
        <v>12.08</v>
      </c>
      <c r="AM530" s="51">
        <v>13.33</v>
      </c>
      <c r="AN530" s="51">
        <v>13.13</v>
      </c>
      <c r="AO530" s="51">
        <v>13.22</v>
      </c>
      <c r="AP530" s="135">
        <v>12.23</v>
      </c>
      <c r="AQ530" s="51">
        <v>11.73</v>
      </c>
      <c r="AR530" s="51">
        <v>14.27</v>
      </c>
      <c r="AS530" s="51">
        <v>12.99</v>
      </c>
      <c r="AT530" s="51">
        <v>11.16</v>
      </c>
      <c r="AU530" s="51">
        <v>11.35</v>
      </c>
      <c r="AV530" s="51">
        <v>12.79</v>
      </c>
      <c r="AW530" s="51">
        <v>11.83</v>
      </c>
      <c r="AX530" s="51">
        <v>12.27</v>
      </c>
      <c r="AY530" s="51">
        <v>56.56</v>
      </c>
      <c r="AZ530" s="51">
        <v>105.39</v>
      </c>
      <c r="BA530" s="51">
        <v>71.05</v>
      </c>
      <c r="BB530" s="51">
        <v>40.5</v>
      </c>
      <c r="BC530" s="51">
        <v>16.75</v>
      </c>
      <c r="BD530" s="51">
        <v>13.1</v>
      </c>
      <c r="BE530" s="51">
        <v>11.39</v>
      </c>
      <c r="BF530" s="51">
        <v>11.27</v>
      </c>
      <c r="BG530" s="51">
        <v>11.17</v>
      </c>
      <c r="BH530" s="51">
        <v>10.92</v>
      </c>
      <c r="BI530" s="51">
        <v>12.33</v>
      </c>
      <c r="BJ530" s="51">
        <v>22.17</v>
      </c>
      <c r="BK530" s="51">
        <v>26.47</v>
      </c>
      <c r="BL530" s="51">
        <v>33.92</v>
      </c>
      <c r="BM530" s="51"/>
      <c r="BN530" s="9"/>
      <c r="BO530" s="62">
        <v>11.81</v>
      </c>
      <c r="BP530" s="62">
        <v>80.930000000000007</v>
      </c>
      <c r="BQ530" s="62">
        <f t="shared" si="24"/>
        <v>46.370000000000005</v>
      </c>
      <c r="BR530" s="64" t="str">
        <f t="shared" si="25"/>
        <v>YES</v>
      </c>
      <c r="BS530" s="9" t="e">
        <f t="shared" si="26"/>
        <v>#N/A</v>
      </c>
    </row>
    <row r="531" spans="1:71" x14ac:dyDescent="0.25">
      <c r="A531">
        <v>527</v>
      </c>
      <c r="B531" s="52" t="s">
        <v>778</v>
      </c>
      <c r="C531" s="48" t="s">
        <v>778</v>
      </c>
      <c r="D531" s="80">
        <v>2448.4299999999998</v>
      </c>
      <c r="E531" s="98" t="s">
        <v>4988</v>
      </c>
      <c r="F531" s="84" t="s">
        <v>6</v>
      </c>
      <c r="G531" s="84">
        <v>106814476</v>
      </c>
      <c r="H531" s="87">
        <v>3054664</v>
      </c>
      <c r="I531" s="196">
        <v>3054664</v>
      </c>
      <c r="J531" s="87">
        <v>3054664</v>
      </c>
      <c r="K531" s="47" t="s">
        <v>5</v>
      </c>
      <c r="L531" s="47" t="s">
        <v>777</v>
      </c>
      <c r="M531" s="38"/>
      <c r="N531" s="38"/>
      <c r="O531" s="50">
        <v>7934.21</v>
      </c>
      <c r="P531" s="50">
        <v>9972.09</v>
      </c>
      <c r="Q531" s="50">
        <v>6788.7</v>
      </c>
      <c r="R531" s="50">
        <v>7848.54</v>
      </c>
      <c r="S531" s="50">
        <v>6224.43</v>
      </c>
      <c r="T531" s="50">
        <v>2029.16</v>
      </c>
      <c r="U531" s="50">
        <v>353.51</v>
      </c>
      <c r="V531" s="51">
        <v>61.05</v>
      </c>
      <c r="W531" s="51">
        <v>49.02</v>
      </c>
      <c r="X531" s="51">
        <v>42.87</v>
      </c>
      <c r="Y531" s="51">
        <v>66.540000000000006</v>
      </c>
      <c r="Z531" s="51">
        <v>36.68</v>
      </c>
      <c r="AA531" s="51">
        <v>5170.55</v>
      </c>
      <c r="AB531" s="51">
        <v>5702.34</v>
      </c>
      <c r="AC531" s="51">
        <v>6909.13</v>
      </c>
      <c r="AD531" s="51">
        <v>5449.27</v>
      </c>
      <c r="AE531" s="51">
        <v>6038.7</v>
      </c>
      <c r="AF531" s="51">
        <v>2448.4299999999998</v>
      </c>
      <c r="AG531" s="51">
        <v>790.82</v>
      </c>
      <c r="AH531" s="51">
        <v>41.81</v>
      </c>
      <c r="AI531" s="51">
        <v>34.74</v>
      </c>
      <c r="AJ531" s="51">
        <v>48.39</v>
      </c>
      <c r="AK531" s="51">
        <v>1414.61</v>
      </c>
      <c r="AL531" s="51">
        <v>3309.7</v>
      </c>
      <c r="AM531" s="51">
        <v>8908.5</v>
      </c>
      <c r="AN531" s="51">
        <v>8509.7800000000007</v>
      </c>
      <c r="AO531" s="51">
        <v>8260.7900000000009</v>
      </c>
      <c r="AP531" s="135">
        <v>6699.99</v>
      </c>
      <c r="AQ531" s="51">
        <v>5634.38</v>
      </c>
      <c r="AR531" s="51">
        <v>4147.54</v>
      </c>
      <c r="AS531" s="51">
        <v>1199.73</v>
      </c>
      <c r="AT531" s="51">
        <v>83.01</v>
      </c>
      <c r="AU531" s="51">
        <v>69.680000000000007</v>
      </c>
      <c r="AV531" s="51">
        <v>1000.71</v>
      </c>
      <c r="AW531" s="51">
        <v>1580.83</v>
      </c>
      <c r="AX531" s="51">
        <v>3705.82</v>
      </c>
      <c r="AY531" s="51">
        <v>9507.93</v>
      </c>
      <c r="AZ531" s="51">
        <v>11450.03</v>
      </c>
      <c r="BA531" s="51">
        <v>9155.82</v>
      </c>
      <c r="BB531" s="51">
        <v>6809.49</v>
      </c>
      <c r="BC531" s="51">
        <v>4445.57</v>
      </c>
      <c r="BD531" s="51">
        <v>1485.42</v>
      </c>
      <c r="BE531" s="51">
        <v>123.86</v>
      </c>
      <c r="BF531" s="51">
        <v>144.69</v>
      </c>
      <c r="BG531" s="51">
        <v>45.3</v>
      </c>
      <c r="BH531" s="51">
        <v>35.67</v>
      </c>
      <c r="BI531" s="51">
        <v>1307.1600000000001</v>
      </c>
      <c r="BJ531" s="51">
        <v>6284.64</v>
      </c>
      <c r="BK531" s="51">
        <v>5155.33</v>
      </c>
      <c r="BL531" s="51">
        <v>4316.28</v>
      </c>
      <c r="BM531" s="51"/>
      <c r="BN531" s="9"/>
      <c r="BO531" s="62">
        <v>36.68</v>
      </c>
      <c r="BP531" s="62">
        <v>9972.09</v>
      </c>
      <c r="BQ531" s="62">
        <f t="shared" si="24"/>
        <v>5004.3850000000002</v>
      </c>
      <c r="BR531" s="64" t="str">
        <f t="shared" si="25"/>
        <v>YES</v>
      </c>
      <c r="BS531" s="9" t="e">
        <f t="shared" si="26"/>
        <v>#N/A</v>
      </c>
    </row>
    <row r="532" spans="1:71" x14ac:dyDescent="0.25">
      <c r="A532">
        <v>528</v>
      </c>
      <c r="B532" s="52" t="s">
        <v>776</v>
      </c>
      <c r="C532" s="48" t="s">
        <v>776</v>
      </c>
      <c r="D532" s="80">
        <v>10.55</v>
      </c>
      <c r="E532" s="98" t="s">
        <v>4988</v>
      </c>
      <c r="F532" s="84" t="s">
        <v>6</v>
      </c>
      <c r="G532" s="84">
        <v>106814476</v>
      </c>
      <c r="H532" s="87" t="s">
        <v>2098</v>
      </c>
      <c r="I532" s="196" t="s">
        <v>2098</v>
      </c>
      <c r="J532" s="87" t="s">
        <v>2098</v>
      </c>
      <c r="K532" s="47" t="s">
        <v>5</v>
      </c>
      <c r="L532" s="47" t="s">
        <v>374</v>
      </c>
      <c r="M532" s="38"/>
      <c r="N532" s="38"/>
      <c r="O532" s="50">
        <v>9.5500000000000007</v>
      </c>
      <c r="P532" s="50">
        <v>9.5500000000000007</v>
      </c>
      <c r="Q532" s="50">
        <v>9.5500000000000007</v>
      </c>
      <c r="R532" s="50">
        <v>9.5500000000000007</v>
      </c>
      <c r="S532" s="50">
        <v>9.5500000000000007</v>
      </c>
      <c r="T532" s="50">
        <v>10.55</v>
      </c>
      <c r="U532" s="50">
        <v>9.5500000000000007</v>
      </c>
      <c r="V532" s="51">
        <v>9.5500000000000007</v>
      </c>
      <c r="W532" s="51">
        <v>9.5500000000000007</v>
      </c>
      <c r="X532" s="51">
        <v>9.5500000000000007</v>
      </c>
      <c r="Y532" s="51">
        <v>9.5500000000000007</v>
      </c>
      <c r="Z532" s="51">
        <v>9.5500000000000007</v>
      </c>
      <c r="AA532" s="51">
        <v>9.5500000000000007</v>
      </c>
      <c r="AB532" s="51">
        <v>9.5500000000000007</v>
      </c>
      <c r="AC532" s="51">
        <v>9.5500000000000007</v>
      </c>
      <c r="AD532" s="51">
        <v>9.5500000000000007</v>
      </c>
      <c r="AE532" s="51">
        <v>9.5500000000000007</v>
      </c>
      <c r="AF532" s="51">
        <v>10.55</v>
      </c>
      <c r="AG532" s="51">
        <v>9.5500000000000007</v>
      </c>
      <c r="AH532" s="51">
        <v>9.5500000000000007</v>
      </c>
      <c r="AI532" s="51">
        <v>9.5500000000000007</v>
      </c>
      <c r="AJ532" s="51">
        <v>9.5500000000000007</v>
      </c>
      <c r="AK532" s="51">
        <v>9.5500000000000007</v>
      </c>
      <c r="AL532" s="51">
        <v>9.5500000000000007</v>
      </c>
      <c r="AM532" s="51">
        <v>9.5500000000000007</v>
      </c>
      <c r="AN532" s="51">
        <v>9.5500000000000007</v>
      </c>
      <c r="AO532" s="51">
        <v>9.5500000000000007</v>
      </c>
      <c r="AP532" s="135">
        <v>9.5500000000000007</v>
      </c>
      <c r="AQ532" s="51">
        <v>9.5500000000000007</v>
      </c>
      <c r="AR532" s="51">
        <v>10.55</v>
      </c>
      <c r="AS532" s="51">
        <v>9.5500000000000007</v>
      </c>
      <c r="AT532" s="51">
        <v>9.5500000000000007</v>
      </c>
      <c r="AU532" s="51">
        <v>9.5500000000000007</v>
      </c>
      <c r="AV532" s="51">
        <v>9.5500000000000007</v>
      </c>
      <c r="AW532" s="51">
        <v>9.5500000000000007</v>
      </c>
      <c r="AX532" s="51">
        <v>9.5500000000000007</v>
      </c>
      <c r="AY532" s="51">
        <v>9.5500000000000007</v>
      </c>
      <c r="AZ532" s="51">
        <v>9.5500000000000007</v>
      </c>
      <c r="BA532" s="51">
        <v>9.5500000000000007</v>
      </c>
      <c r="BB532" s="51">
        <v>9.5500000000000007</v>
      </c>
      <c r="BC532" s="51">
        <v>9.5500000000000007</v>
      </c>
      <c r="BD532" s="51">
        <v>10.55</v>
      </c>
      <c r="BE532" s="51">
        <v>39.79</v>
      </c>
      <c r="BF532" s="51">
        <v>15.99</v>
      </c>
      <c r="BG532" s="51">
        <v>15.51</v>
      </c>
      <c r="BH532" s="51">
        <v>15.51</v>
      </c>
      <c r="BI532" s="51">
        <v>21.79</v>
      </c>
      <c r="BJ532" s="51">
        <v>31.18</v>
      </c>
      <c r="BK532" s="51">
        <v>31.49</v>
      </c>
      <c r="BL532" s="51">
        <v>29.86</v>
      </c>
      <c r="BM532" s="51"/>
      <c r="BN532" s="9"/>
      <c r="BO532" s="62">
        <v>9.5500000000000007</v>
      </c>
      <c r="BP532" s="62">
        <v>19.420000000000002</v>
      </c>
      <c r="BQ532" s="62">
        <f t="shared" si="24"/>
        <v>14.485000000000001</v>
      </c>
      <c r="BR532" s="64" t="str">
        <f t="shared" si="25"/>
        <v>NO</v>
      </c>
      <c r="BS532" s="9" t="e">
        <f t="shared" si="26"/>
        <v>#N/A</v>
      </c>
    </row>
    <row r="533" spans="1:71" x14ac:dyDescent="0.25">
      <c r="A533">
        <v>529</v>
      </c>
      <c r="B533" s="52" t="s">
        <v>775</v>
      </c>
      <c r="C533" s="48" t="s">
        <v>775</v>
      </c>
      <c r="D533" s="80">
        <v>12.75</v>
      </c>
      <c r="E533" s="98" t="s">
        <v>4988</v>
      </c>
      <c r="F533" s="84" t="s">
        <v>6</v>
      </c>
      <c r="G533" s="84">
        <v>106814476</v>
      </c>
      <c r="H533" s="87" t="s">
        <v>2099</v>
      </c>
      <c r="I533" s="196" t="s">
        <v>2099</v>
      </c>
      <c r="J533" s="87" t="s">
        <v>2099</v>
      </c>
      <c r="K533" s="47" t="s">
        <v>5</v>
      </c>
      <c r="L533" s="47" t="s">
        <v>774</v>
      </c>
      <c r="M533" s="38"/>
      <c r="N533" s="38"/>
      <c r="O533" s="50">
        <v>599.46</v>
      </c>
      <c r="P533" s="50">
        <v>1007.57</v>
      </c>
      <c r="Q533" s="50">
        <v>1108.2</v>
      </c>
      <c r="R533" s="50">
        <v>782.22</v>
      </c>
      <c r="S533" s="50">
        <v>347.11</v>
      </c>
      <c r="T533" s="50">
        <v>154.77000000000001</v>
      </c>
      <c r="U533" s="50">
        <v>10.7</v>
      </c>
      <c r="V533" s="51">
        <v>12.12</v>
      </c>
      <c r="W533" s="51">
        <v>10.82</v>
      </c>
      <c r="X533" s="51">
        <v>11.55</v>
      </c>
      <c r="Y533" s="51">
        <v>11.45</v>
      </c>
      <c r="Z533" s="51">
        <v>11.81</v>
      </c>
      <c r="AA533" s="51">
        <v>11.95</v>
      </c>
      <c r="AB533" s="51">
        <v>13.49</v>
      </c>
      <c r="AC533" s="51">
        <v>12.52</v>
      </c>
      <c r="AD533" s="51">
        <v>12</v>
      </c>
      <c r="AE533" s="51">
        <v>12</v>
      </c>
      <c r="AF533" s="51">
        <v>12.75</v>
      </c>
      <c r="AG533" s="51">
        <v>11.19</v>
      </c>
      <c r="AH533" s="51">
        <v>11.98</v>
      </c>
      <c r="AI533" s="51">
        <v>11.44</v>
      </c>
      <c r="AJ533" s="51">
        <v>11.49</v>
      </c>
      <c r="AK533" s="51">
        <v>12.13</v>
      </c>
      <c r="AL533" s="51">
        <v>12.08</v>
      </c>
      <c r="AM533" s="51">
        <v>328.61</v>
      </c>
      <c r="AN533" s="51">
        <v>517.23</v>
      </c>
      <c r="AO533" s="51">
        <v>406.52</v>
      </c>
      <c r="AP533" s="135">
        <v>121.93</v>
      </c>
      <c r="AQ533" s="51">
        <v>12.45</v>
      </c>
      <c r="AR533" s="51">
        <v>12.78</v>
      </c>
      <c r="AS533" s="51">
        <v>12.31</v>
      </c>
      <c r="AT533" s="51">
        <v>11.16</v>
      </c>
      <c r="AU533" s="51">
        <v>11.35</v>
      </c>
      <c r="AV533" s="51">
        <v>11.49</v>
      </c>
      <c r="AW533" s="51">
        <v>11.26</v>
      </c>
      <c r="AX533" s="51">
        <v>12.27</v>
      </c>
      <c r="AY533" s="51">
        <v>62.83</v>
      </c>
      <c r="AZ533" s="51">
        <v>272.20999999999998</v>
      </c>
      <c r="BA533" s="51">
        <v>153.91</v>
      </c>
      <c r="BB533" s="51">
        <v>195.27</v>
      </c>
      <c r="BC533" s="51">
        <v>180.15</v>
      </c>
      <c r="BD533" s="51">
        <v>209.97</v>
      </c>
      <c r="BE533" s="51">
        <v>195.76</v>
      </c>
      <c r="BF533" s="51">
        <v>213.76</v>
      </c>
      <c r="BG533" s="51">
        <v>272.24</v>
      </c>
      <c r="BH533" s="51">
        <v>241.41</v>
      </c>
      <c r="BI533" s="51">
        <v>375.53</v>
      </c>
      <c r="BJ533" s="51">
        <v>647.70000000000005</v>
      </c>
      <c r="BK533" s="51">
        <v>372.45</v>
      </c>
      <c r="BL533" s="51">
        <v>230.66</v>
      </c>
      <c r="BM533" s="51"/>
      <c r="BN533" s="9"/>
      <c r="BO533" s="62">
        <v>10.581428571428573</v>
      </c>
      <c r="BP533" s="62">
        <v>1108.2</v>
      </c>
      <c r="BQ533" s="62">
        <f t="shared" si="24"/>
        <v>559.39071428571435</v>
      </c>
      <c r="BR533" s="64" t="str">
        <f t="shared" si="25"/>
        <v>YES</v>
      </c>
      <c r="BS533" s="9" t="e">
        <f t="shared" si="26"/>
        <v>#N/A</v>
      </c>
    </row>
    <row r="534" spans="1:71" x14ac:dyDescent="0.25">
      <c r="A534">
        <v>530</v>
      </c>
      <c r="B534" s="52" t="s">
        <v>773</v>
      </c>
      <c r="C534" s="48" t="s">
        <v>773</v>
      </c>
      <c r="D534" s="80">
        <v>10.55</v>
      </c>
      <c r="E534" s="98" t="s">
        <v>4988</v>
      </c>
      <c r="F534" s="84" t="s">
        <v>6</v>
      </c>
      <c r="G534" s="84">
        <v>106814476</v>
      </c>
      <c r="H534" s="87" t="s">
        <v>2100</v>
      </c>
      <c r="I534" s="196" t="s">
        <v>2100</v>
      </c>
      <c r="J534" s="87">
        <v>3021131</v>
      </c>
      <c r="K534" s="47" t="s">
        <v>5</v>
      </c>
      <c r="L534" s="47" t="s">
        <v>772</v>
      </c>
      <c r="M534" s="38"/>
      <c r="N534" s="38"/>
      <c r="O534" s="50">
        <v>534.4</v>
      </c>
      <c r="P534" s="50">
        <v>866.77</v>
      </c>
      <c r="Q534" s="50">
        <v>594.55999999999995</v>
      </c>
      <c r="R534" s="50">
        <v>648.72</v>
      </c>
      <c r="S534" s="50">
        <v>313.22000000000003</v>
      </c>
      <c r="T534" s="50">
        <v>47.26</v>
      </c>
      <c r="U534" s="50">
        <v>21.07</v>
      </c>
      <c r="V534" s="51">
        <v>21.14</v>
      </c>
      <c r="W534" s="51">
        <v>19.739999999999998</v>
      </c>
      <c r="X534" s="51">
        <v>22.88</v>
      </c>
      <c r="Y534" s="51">
        <v>20.95</v>
      </c>
      <c r="Z534" s="51">
        <v>150.85</v>
      </c>
      <c r="AA534" s="51">
        <v>649.05999999999995</v>
      </c>
      <c r="AB534" s="51">
        <v>155.84</v>
      </c>
      <c r="AC534" s="51">
        <v>9.5500000000000007</v>
      </c>
      <c r="AD534" s="51">
        <v>9.5500000000000007</v>
      </c>
      <c r="AE534" s="51">
        <v>9.5500000000000007</v>
      </c>
      <c r="AF534" s="51">
        <v>10.55</v>
      </c>
      <c r="AG534" s="51">
        <v>9.5500000000000007</v>
      </c>
      <c r="AH534" s="51">
        <v>9.5500000000000007</v>
      </c>
      <c r="AI534" s="51">
        <v>9.5500000000000007</v>
      </c>
      <c r="AJ534" s="51">
        <v>17.32</v>
      </c>
      <c r="AK534" s="51">
        <v>19.23</v>
      </c>
      <c r="AL534" s="51">
        <v>22.22</v>
      </c>
      <c r="AM534" s="51">
        <v>310.32</v>
      </c>
      <c r="AN534" s="51">
        <v>266.61</v>
      </c>
      <c r="AO534" s="51">
        <v>379.37</v>
      </c>
      <c r="AP534" s="135">
        <v>139.99</v>
      </c>
      <c r="AQ534" s="51">
        <v>52.33</v>
      </c>
      <c r="AR534" s="51">
        <v>55.93</v>
      </c>
      <c r="AS534" s="51">
        <v>24.7</v>
      </c>
      <c r="AT534" s="51">
        <v>20.81</v>
      </c>
      <c r="AU534" s="51">
        <v>17.37</v>
      </c>
      <c r="AV534" s="51">
        <v>19.27</v>
      </c>
      <c r="AW534" s="51">
        <v>18.100000000000001</v>
      </c>
      <c r="AX534" s="51">
        <v>17.7</v>
      </c>
      <c r="AY534" s="51">
        <v>372.46</v>
      </c>
      <c r="AZ534" s="51">
        <v>561.55999999999995</v>
      </c>
      <c r="BA534" s="51">
        <v>389.54</v>
      </c>
      <c r="BB534" s="51">
        <v>154.63999999999999</v>
      </c>
      <c r="BC534" s="51">
        <v>81.55</v>
      </c>
      <c r="BD534" s="51">
        <v>19.04</v>
      </c>
      <c r="BE534" s="51">
        <v>14.71</v>
      </c>
      <c r="BF534" s="51">
        <v>13.84</v>
      </c>
      <c r="BG534" s="51">
        <v>15.51</v>
      </c>
      <c r="BH534" s="51">
        <v>14.59</v>
      </c>
      <c r="BI534" s="51">
        <v>74.069999999999993</v>
      </c>
      <c r="BJ534" s="51">
        <v>279.35000000000002</v>
      </c>
      <c r="BK534" s="51">
        <v>465.21</v>
      </c>
      <c r="BL534" s="51">
        <v>398.98</v>
      </c>
      <c r="BM534" s="51"/>
      <c r="BN534" s="9"/>
      <c r="BO534" s="62">
        <v>9.5500000000000007</v>
      </c>
      <c r="BP534" s="62">
        <v>1035.83</v>
      </c>
      <c r="BQ534" s="62">
        <f t="shared" si="24"/>
        <v>522.68999999999994</v>
      </c>
      <c r="BR534" s="64" t="str">
        <f t="shared" si="25"/>
        <v>YES</v>
      </c>
      <c r="BS534" s="9" t="e">
        <f t="shared" si="26"/>
        <v>#N/A</v>
      </c>
    </row>
    <row r="535" spans="1:71" x14ac:dyDescent="0.25">
      <c r="A535">
        <v>531</v>
      </c>
      <c r="B535" s="52" t="s">
        <v>771</v>
      </c>
      <c r="C535" s="48" t="s">
        <v>771</v>
      </c>
      <c r="D535" s="80">
        <v>19.91</v>
      </c>
      <c r="E535" s="98" t="s">
        <v>4988</v>
      </c>
      <c r="F535" s="84" t="s">
        <v>6</v>
      </c>
      <c r="G535" s="84">
        <v>106814476</v>
      </c>
      <c r="H535" s="87" t="s">
        <v>2101</v>
      </c>
      <c r="I535" s="196" t="s">
        <v>2101</v>
      </c>
      <c r="J535" s="87" t="s">
        <v>2101</v>
      </c>
      <c r="K535" s="47" t="s">
        <v>5</v>
      </c>
      <c r="L535" s="47" t="s">
        <v>770</v>
      </c>
      <c r="M535" s="38"/>
      <c r="N535" s="38"/>
      <c r="O535" s="50">
        <v>49.02</v>
      </c>
      <c r="P535" s="50">
        <v>152.31</v>
      </c>
      <c r="Q535" s="50">
        <v>159.61000000000001</v>
      </c>
      <c r="R535" s="50">
        <v>231.66</v>
      </c>
      <c r="S535" s="50">
        <v>413.58</v>
      </c>
      <c r="T535" s="50">
        <v>268.58</v>
      </c>
      <c r="U535" s="50">
        <v>247.5</v>
      </c>
      <c r="V535" s="51">
        <v>102.89</v>
      </c>
      <c r="W535" s="51">
        <v>19.739999999999998</v>
      </c>
      <c r="X535" s="51">
        <v>20.21</v>
      </c>
      <c r="Y535" s="51">
        <v>19.68</v>
      </c>
      <c r="Z535" s="51">
        <v>18.59</v>
      </c>
      <c r="AA535" s="51">
        <v>20.94</v>
      </c>
      <c r="AB535" s="51">
        <v>78.19</v>
      </c>
      <c r="AC535" s="51">
        <v>20.260000000000002</v>
      </c>
      <c r="AD535" s="51">
        <v>20.58</v>
      </c>
      <c r="AE535" s="51">
        <v>21.8</v>
      </c>
      <c r="AF535" s="51">
        <v>19.91</v>
      </c>
      <c r="AG535" s="51">
        <v>19.420000000000002</v>
      </c>
      <c r="AH535" s="51">
        <v>19.29</v>
      </c>
      <c r="AI535" s="51">
        <v>19.63</v>
      </c>
      <c r="AJ535" s="51">
        <v>21.2</v>
      </c>
      <c r="AK535" s="51">
        <v>20.52</v>
      </c>
      <c r="AL535" s="51">
        <v>20.32</v>
      </c>
      <c r="AM535" s="51">
        <v>122.42</v>
      </c>
      <c r="AN535" s="51">
        <v>53.95</v>
      </c>
      <c r="AO535" s="51">
        <v>26.43</v>
      </c>
      <c r="AP535" s="135">
        <v>36.31</v>
      </c>
      <c r="AQ535" s="51">
        <v>21.15</v>
      </c>
      <c r="AR535" s="51">
        <v>24.68</v>
      </c>
      <c r="AS535" s="51">
        <v>178.98</v>
      </c>
      <c r="AT535" s="51">
        <v>58.35</v>
      </c>
      <c r="AU535" s="51">
        <v>20.97</v>
      </c>
      <c r="AV535" s="51">
        <v>21.22</v>
      </c>
      <c r="AW535" s="51">
        <v>19.239999999999998</v>
      </c>
      <c r="AX535" s="51">
        <v>18.78</v>
      </c>
      <c r="AY535" s="51">
        <v>116.1</v>
      </c>
      <c r="AZ535" s="51">
        <v>400.81</v>
      </c>
      <c r="BA535" s="51">
        <v>151.32</v>
      </c>
      <c r="BB535" s="51">
        <v>50.18</v>
      </c>
      <c r="BC535" s="51">
        <v>18.97</v>
      </c>
      <c r="BD535" s="51">
        <v>17.34</v>
      </c>
      <c r="BE535" s="51">
        <v>43.84</v>
      </c>
      <c r="BF535" s="51">
        <v>15.99</v>
      </c>
      <c r="BG535" s="51">
        <v>52.88</v>
      </c>
      <c r="BH535" s="51">
        <v>17.34</v>
      </c>
      <c r="BI535" s="51">
        <v>17.89</v>
      </c>
      <c r="BJ535" s="51">
        <v>21.57</v>
      </c>
      <c r="BK535" s="51">
        <v>22.71</v>
      </c>
      <c r="BL535" s="51">
        <v>30.31</v>
      </c>
      <c r="BM535" s="51"/>
      <c r="BN535" s="9"/>
      <c r="BO535" s="62">
        <v>18.59</v>
      </c>
      <c r="BP535" s="62">
        <v>748.88</v>
      </c>
      <c r="BQ535" s="62">
        <f t="shared" si="24"/>
        <v>383.73500000000001</v>
      </c>
      <c r="BR535" s="64" t="str">
        <f t="shared" si="25"/>
        <v>YES</v>
      </c>
      <c r="BS535" s="9" t="e">
        <f t="shared" si="26"/>
        <v>#N/A</v>
      </c>
    </row>
    <row r="536" spans="1:71" x14ac:dyDescent="0.25">
      <c r="A536">
        <v>532</v>
      </c>
      <c r="B536" s="52" t="s">
        <v>769</v>
      </c>
      <c r="C536" s="48" t="s">
        <v>769</v>
      </c>
      <c r="D536" s="80">
        <v>23.76</v>
      </c>
      <c r="E536" s="98" t="s">
        <v>2186</v>
      </c>
      <c r="F536" s="84" t="s">
        <v>6</v>
      </c>
      <c r="G536" s="84">
        <v>106814476</v>
      </c>
      <c r="H536" s="87" t="s">
        <v>2102</v>
      </c>
      <c r="I536" s="196" t="s">
        <v>2102</v>
      </c>
      <c r="J536" s="87" t="s">
        <v>2102</v>
      </c>
      <c r="K536" s="47" t="s">
        <v>5</v>
      </c>
      <c r="L536" s="47" t="s">
        <v>366</v>
      </c>
      <c r="M536" s="38"/>
      <c r="N536" s="38"/>
      <c r="O536" s="50">
        <v>225.92</v>
      </c>
      <c r="P536" s="50">
        <v>751.52</v>
      </c>
      <c r="Q536" s="50">
        <v>265.76</v>
      </c>
      <c r="R536" s="50">
        <v>424.24</v>
      </c>
      <c r="S536" s="50">
        <v>10.85</v>
      </c>
      <c r="T536" s="50">
        <v>13.7</v>
      </c>
      <c r="U536" s="50">
        <v>13.58</v>
      </c>
      <c r="V536" s="51">
        <v>12.77</v>
      </c>
      <c r="W536" s="51">
        <v>12.73</v>
      </c>
      <c r="X536" s="51">
        <v>12.22</v>
      </c>
      <c r="Y536" s="51">
        <v>12.72</v>
      </c>
      <c r="Z536" s="51">
        <v>12.94</v>
      </c>
      <c r="AA536" s="51">
        <v>171.37</v>
      </c>
      <c r="AB536" s="51">
        <v>529.99</v>
      </c>
      <c r="AC536" s="51">
        <v>353.31</v>
      </c>
      <c r="AD536" s="51">
        <v>101.45</v>
      </c>
      <c r="AE536" s="51">
        <v>68.959999999999994</v>
      </c>
      <c r="AF536" s="51">
        <v>23.76</v>
      </c>
      <c r="AG536" s="51">
        <v>13.39</v>
      </c>
      <c r="AH536" s="51">
        <v>12.59</v>
      </c>
      <c r="AI536" s="51">
        <v>13.33</v>
      </c>
      <c r="AJ536" s="51">
        <v>12.79</v>
      </c>
      <c r="AK536" s="51">
        <v>13.42</v>
      </c>
      <c r="AL536" s="51">
        <v>13.99</v>
      </c>
      <c r="AM536" s="51">
        <v>186.1</v>
      </c>
      <c r="AN536" s="51">
        <v>184.27</v>
      </c>
      <c r="AO536" s="51">
        <v>65.319999999999993</v>
      </c>
      <c r="AP536" s="135">
        <v>38.979999999999997</v>
      </c>
      <c r="AQ536" s="51">
        <v>10.28</v>
      </c>
      <c r="AR536" s="51">
        <v>10.55</v>
      </c>
      <c r="AS536" s="51">
        <v>9.5500000000000007</v>
      </c>
      <c r="AT536" s="51">
        <v>9.5500000000000007</v>
      </c>
      <c r="AU536" s="51">
        <v>13.16</v>
      </c>
      <c r="AV536" s="51">
        <v>13.44</v>
      </c>
      <c r="AW536" s="51">
        <v>13.54</v>
      </c>
      <c r="AX536" s="51">
        <v>13.35</v>
      </c>
      <c r="AY536" s="51">
        <v>175.02</v>
      </c>
      <c r="AZ536" s="51">
        <v>366.84</v>
      </c>
      <c r="BA536" s="51">
        <v>117.01</v>
      </c>
      <c r="BB536" s="51">
        <v>87.58</v>
      </c>
      <c r="BC536" s="51">
        <v>11.77</v>
      </c>
      <c r="BD536" s="51">
        <v>12.25</v>
      </c>
      <c r="BE536" s="51">
        <v>11.02</v>
      </c>
      <c r="BF536" s="51">
        <v>10.41</v>
      </c>
      <c r="BG536" s="51">
        <v>11.17</v>
      </c>
      <c r="BH536" s="51">
        <v>10.47</v>
      </c>
      <c r="BI536" s="51">
        <v>42.37</v>
      </c>
      <c r="BJ536" s="51">
        <v>216.26</v>
      </c>
      <c r="BK536" s="51">
        <v>366.18</v>
      </c>
      <c r="BL536" s="51">
        <v>322.27</v>
      </c>
      <c r="BM536" s="51"/>
      <c r="BN536" s="9"/>
      <c r="BO536" s="62">
        <v>10.85</v>
      </c>
      <c r="BP536" s="62">
        <v>751.52</v>
      </c>
      <c r="BQ536" s="62">
        <f t="shared" si="24"/>
        <v>381.185</v>
      </c>
      <c r="BR536" s="64" t="str">
        <f t="shared" si="25"/>
        <v>YES</v>
      </c>
      <c r="BS536" s="9" t="e">
        <f t="shared" si="26"/>
        <v>#N/A</v>
      </c>
    </row>
    <row r="537" spans="1:71" x14ac:dyDescent="0.25">
      <c r="A537">
        <v>533</v>
      </c>
      <c r="B537" s="52" t="s">
        <v>768</v>
      </c>
      <c r="C537" s="48" t="s">
        <v>768</v>
      </c>
      <c r="D537" s="80">
        <v>65.06</v>
      </c>
      <c r="E537" s="98" t="s">
        <v>2186</v>
      </c>
      <c r="F537" s="84" t="s">
        <v>6</v>
      </c>
      <c r="G537" s="84">
        <v>106814476</v>
      </c>
      <c r="H537" s="87" t="s">
        <v>2103</v>
      </c>
      <c r="I537" s="196" t="s">
        <v>2103</v>
      </c>
      <c r="J537" s="87">
        <v>3001818</v>
      </c>
      <c r="K537" s="47" t="s">
        <v>5</v>
      </c>
      <c r="L537" s="47" t="s">
        <v>364</v>
      </c>
      <c r="M537" s="38"/>
      <c r="N537" s="38"/>
      <c r="O537" s="50">
        <v>215.69</v>
      </c>
      <c r="P537" s="50">
        <v>854.33</v>
      </c>
      <c r="Q537" s="50">
        <v>287.72000000000003</v>
      </c>
      <c r="R537" s="50">
        <v>471.5</v>
      </c>
      <c r="S537" s="50">
        <v>82.54</v>
      </c>
      <c r="T537" s="50">
        <v>63</v>
      </c>
      <c r="U537" s="50">
        <v>63.13</v>
      </c>
      <c r="V537" s="51">
        <v>68.77</v>
      </c>
      <c r="W537" s="51">
        <v>61.75</v>
      </c>
      <c r="X537" s="51">
        <v>70.86</v>
      </c>
      <c r="Y537" s="51">
        <v>67.81</v>
      </c>
      <c r="Z537" s="51">
        <v>66.069999999999993</v>
      </c>
      <c r="AA537" s="51">
        <v>502.82</v>
      </c>
      <c r="AB537" s="51">
        <v>788.24</v>
      </c>
      <c r="AC537" s="51">
        <v>257.56</v>
      </c>
      <c r="AD537" s="51">
        <v>87.97</v>
      </c>
      <c r="AE537" s="51">
        <v>97.75</v>
      </c>
      <c r="AF537" s="51">
        <v>65.06</v>
      </c>
      <c r="AG537" s="51">
        <v>59.44</v>
      </c>
      <c r="AH537" s="51">
        <v>56.42</v>
      </c>
      <c r="AI537" s="51">
        <v>56.16</v>
      </c>
      <c r="AJ537" s="51">
        <v>67.8</v>
      </c>
      <c r="AK537" s="51">
        <v>62.47</v>
      </c>
      <c r="AL537" s="51">
        <v>64.05</v>
      </c>
      <c r="AM537" s="51">
        <v>515.88</v>
      </c>
      <c r="AN537" s="51">
        <v>482.14</v>
      </c>
      <c r="AO537" s="51">
        <v>377.9</v>
      </c>
      <c r="AP537" s="135">
        <v>119.92</v>
      </c>
      <c r="AQ537" s="51">
        <v>76.260000000000005</v>
      </c>
      <c r="AR537" s="51">
        <v>87.17</v>
      </c>
      <c r="AS537" s="51">
        <v>77.739999999999995</v>
      </c>
      <c r="AT537" s="51">
        <v>55.13</v>
      </c>
      <c r="AU537" s="51">
        <v>58.26</v>
      </c>
      <c r="AV537" s="51">
        <v>73.73</v>
      </c>
      <c r="AW537" s="51">
        <v>65.989999999999995</v>
      </c>
      <c r="AX537" s="51">
        <v>177.34</v>
      </c>
      <c r="AY537" s="51">
        <v>703.41</v>
      </c>
      <c r="AZ537" s="51">
        <v>1064.43</v>
      </c>
      <c r="BA537" s="51">
        <v>524.19000000000005</v>
      </c>
      <c r="BB537" s="51">
        <v>160.44</v>
      </c>
      <c r="BC537" s="51">
        <v>70.48</v>
      </c>
      <c r="BD537" s="51">
        <v>53.83</v>
      </c>
      <c r="BE537" s="51">
        <v>48.64</v>
      </c>
      <c r="BF537" s="51">
        <v>50.31</v>
      </c>
      <c r="BG537" s="51">
        <v>58.3</v>
      </c>
      <c r="BH537" s="51">
        <v>57.21</v>
      </c>
      <c r="BI537" s="51">
        <v>145.26</v>
      </c>
      <c r="BJ537" s="51">
        <v>460.82</v>
      </c>
      <c r="BK537" s="51">
        <v>557.97</v>
      </c>
      <c r="BL537" s="51">
        <v>351.15</v>
      </c>
      <c r="BM537" s="51"/>
      <c r="BN537" s="9"/>
      <c r="BO537" s="62">
        <v>61.75</v>
      </c>
      <c r="BP537" s="62">
        <v>854.33</v>
      </c>
      <c r="BQ537" s="62">
        <f t="shared" si="24"/>
        <v>458.04</v>
      </c>
      <c r="BR537" s="64" t="str">
        <f t="shared" si="25"/>
        <v>YES</v>
      </c>
      <c r="BS537" s="9" t="e">
        <f t="shared" si="26"/>
        <v>#N/A</v>
      </c>
    </row>
    <row r="538" spans="1:71" x14ac:dyDescent="0.25">
      <c r="A538">
        <v>534</v>
      </c>
      <c r="B538" s="52" t="s">
        <v>766</v>
      </c>
      <c r="C538" s="48" t="s">
        <v>766</v>
      </c>
      <c r="D538" s="80">
        <v>13.3</v>
      </c>
      <c r="E538" s="98" t="s">
        <v>2186</v>
      </c>
      <c r="F538" s="84" t="s">
        <v>6</v>
      </c>
      <c r="G538" s="84">
        <v>106814476</v>
      </c>
      <c r="H538" s="87" t="s">
        <v>2104</v>
      </c>
      <c r="I538" s="196" t="s">
        <v>2104</v>
      </c>
      <c r="J538" s="87">
        <v>5029281</v>
      </c>
      <c r="K538" s="47" t="s">
        <v>5</v>
      </c>
      <c r="L538" s="47" t="s">
        <v>765</v>
      </c>
      <c r="M538" s="38"/>
      <c r="N538" s="38"/>
      <c r="O538" s="50">
        <v>14.67</v>
      </c>
      <c r="P538" s="50">
        <v>203.39</v>
      </c>
      <c r="Q538" s="50">
        <v>53.47</v>
      </c>
      <c r="R538" s="50">
        <v>114.7</v>
      </c>
      <c r="S538" s="50">
        <v>12.81</v>
      </c>
      <c r="T538" s="50">
        <v>13.17</v>
      </c>
      <c r="U538" s="50">
        <v>11.85</v>
      </c>
      <c r="V538" s="51">
        <v>12.77</v>
      </c>
      <c r="W538" s="51">
        <v>12.73</v>
      </c>
      <c r="X538" s="51">
        <v>12.88</v>
      </c>
      <c r="Y538" s="51">
        <v>12.08</v>
      </c>
      <c r="Z538" s="51">
        <v>11.81</v>
      </c>
      <c r="AA538" s="51">
        <v>40.72</v>
      </c>
      <c r="AB538" s="51">
        <v>100.7</v>
      </c>
      <c r="AC538" s="51">
        <v>57.13</v>
      </c>
      <c r="AD538" s="51">
        <v>18.13</v>
      </c>
      <c r="AE538" s="51">
        <v>23.02</v>
      </c>
      <c r="AF538" s="51">
        <v>13.3</v>
      </c>
      <c r="AG538" s="51">
        <v>12.29</v>
      </c>
      <c r="AH538" s="51">
        <v>12.59</v>
      </c>
      <c r="AI538" s="51">
        <v>12.07</v>
      </c>
      <c r="AJ538" s="51">
        <v>12.79</v>
      </c>
      <c r="AK538" s="51">
        <v>12.78</v>
      </c>
      <c r="AL538" s="51">
        <v>12.08</v>
      </c>
      <c r="AM538" s="51">
        <v>61.89</v>
      </c>
      <c r="AN538" s="51">
        <v>71.13</v>
      </c>
      <c r="AO538" s="51">
        <v>13.22</v>
      </c>
      <c r="AP538" s="135">
        <v>12.89</v>
      </c>
      <c r="AQ538" s="51">
        <v>12.45</v>
      </c>
      <c r="AR538" s="51">
        <v>14.27</v>
      </c>
      <c r="AS538" s="51">
        <v>12.99</v>
      </c>
      <c r="AT538" s="51">
        <v>11.69</v>
      </c>
      <c r="AU538" s="51">
        <v>11.96</v>
      </c>
      <c r="AV538" s="51">
        <v>13.44</v>
      </c>
      <c r="AW538" s="51">
        <v>11.83</v>
      </c>
      <c r="AX538" s="51">
        <v>11.72</v>
      </c>
      <c r="AY538" s="51">
        <v>74.739999999999995</v>
      </c>
      <c r="AZ538" s="51">
        <v>242.48</v>
      </c>
      <c r="BA538" s="51">
        <v>144.84</v>
      </c>
      <c r="BB538" s="51">
        <v>22.45</v>
      </c>
      <c r="BC538" s="51">
        <v>12.32</v>
      </c>
      <c r="BD538" s="51">
        <v>12.25</v>
      </c>
      <c r="BE538" s="51">
        <v>11.39</v>
      </c>
      <c r="BF538" s="51">
        <v>11.7</v>
      </c>
      <c r="BG538" s="51">
        <v>12.26</v>
      </c>
      <c r="BH538" s="51">
        <v>11.38</v>
      </c>
      <c r="BI538" s="51">
        <v>12.33</v>
      </c>
      <c r="BJ538" s="51">
        <v>39.590000000000003</v>
      </c>
      <c r="BK538" s="51">
        <v>28.98</v>
      </c>
      <c r="BL538" s="51">
        <v>23.99</v>
      </c>
      <c r="BM538" s="51"/>
      <c r="BN538" s="9"/>
      <c r="BO538" s="62">
        <v>9.3800000000000008</v>
      </c>
      <c r="BP538" s="62">
        <v>203.39</v>
      </c>
      <c r="BQ538" s="62">
        <f t="shared" si="24"/>
        <v>106.38499999999999</v>
      </c>
      <c r="BR538" s="64" t="str">
        <f t="shared" si="25"/>
        <v>YES</v>
      </c>
      <c r="BS538" s="9" t="e">
        <f t="shared" si="26"/>
        <v>#N/A</v>
      </c>
    </row>
    <row r="539" spans="1:71" x14ac:dyDescent="0.25">
      <c r="A539">
        <v>535</v>
      </c>
      <c r="B539" s="52" t="s">
        <v>764</v>
      </c>
      <c r="C539" s="48" t="s">
        <v>764</v>
      </c>
      <c r="D539" s="80">
        <v>50.19</v>
      </c>
      <c r="E539" s="98" t="s">
        <v>2186</v>
      </c>
      <c r="F539" s="84" t="s">
        <v>6</v>
      </c>
      <c r="G539" s="84">
        <v>106814476</v>
      </c>
      <c r="H539" s="87" t="s">
        <v>2105</v>
      </c>
      <c r="I539" s="196" t="s">
        <v>2105</v>
      </c>
      <c r="J539" s="87" t="e">
        <v>#N/A</v>
      </c>
      <c r="K539" s="47" t="s">
        <v>5</v>
      </c>
      <c r="L539" s="47" t="s">
        <v>763</v>
      </c>
      <c r="M539" s="38"/>
      <c r="N539" s="38"/>
      <c r="O539" s="50">
        <v>143.32</v>
      </c>
      <c r="P539" s="50">
        <v>483.02</v>
      </c>
      <c r="Q539" s="50">
        <v>168.16</v>
      </c>
      <c r="R539" s="50">
        <v>346.86</v>
      </c>
      <c r="S539" s="50">
        <v>16.07</v>
      </c>
      <c r="T539" s="50">
        <v>15.79</v>
      </c>
      <c r="U539" s="50">
        <v>15.89</v>
      </c>
      <c r="V539" s="51">
        <v>17.920000000000002</v>
      </c>
      <c r="W539" s="51">
        <v>16.55</v>
      </c>
      <c r="X539" s="51">
        <v>16.21</v>
      </c>
      <c r="Y539" s="51">
        <v>14.62</v>
      </c>
      <c r="Z539" s="51">
        <v>18.59</v>
      </c>
      <c r="AA539" s="51">
        <v>377.55</v>
      </c>
      <c r="AB539" s="51">
        <v>21.37</v>
      </c>
      <c r="AC539" s="51">
        <v>1791.39</v>
      </c>
      <c r="AD539" s="51">
        <v>261.35000000000002</v>
      </c>
      <c r="AE539" s="51">
        <v>269.85000000000002</v>
      </c>
      <c r="AF539" s="51">
        <v>50.19</v>
      </c>
      <c r="AG539" s="51">
        <v>18.32</v>
      </c>
      <c r="AH539" s="51">
        <v>16.25</v>
      </c>
      <c r="AI539" s="51">
        <v>14.59</v>
      </c>
      <c r="AJ539" s="51">
        <v>15.38</v>
      </c>
      <c r="AK539" s="51">
        <v>14.07</v>
      </c>
      <c r="AL539" s="51">
        <v>12.72</v>
      </c>
      <c r="AM539" s="51">
        <v>416.89</v>
      </c>
      <c r="AN539" s="51">
        <v>23.15</v>
      </c>
      <c r="AO539" s="51">
        <v>1000.87</v>
      </c>
      <c r="AP539" s="135">
        <v>163.4</v>
      </c>
      <c r="AQ539" s="51">
        <v>76.260000000000005</v>
      </c>
      <c r="AR539" s="51">
        <v>16.5</v>
      </c>
      <c r="AS539" s="51">
        <v>17.13</v>
      </c>
      <c r="AT539" s="51">
        <v>14.38</v>
      </c>
      <c r="AU539" s="51">
        <v>14.36</v>
      </c>
      <c r="AV539" s="51">
        <v>14.09</v>
      </c>
      <c r="AW539" s="51">
        <v>13.54</v>
      </c>
      <c r="AX539" s="51">
        <v>29.64</v>
      </c>
      <c r="AY539" s="51">
        <v>1009.28</v>
      </c>
      <c r="AZ539" s="51">
        <v>1037.74</v>
      </c>
      <c r="BA539" s="51">
        <v>735.87</v>
      </c>
      <c r="BB539" s="51">
        <v>480.29</v>
      </c>
      <c r="BC539" s="51">
        <v>58.85</v>
      </c>
      <c r="BD539" s="51">
        <v>13.52</v>
      </c>
      <c r="BE539" s="51">
        <v>13.24</v>
      </c>
      <c r="BF539" s="51">
        <v>12.55</v>
      </c>
      <c r="BG539" s="51">
        <v>14.42</v>
      </c>
      <c r="BH539" s="51">
        <v>12.3</v>
      </c>
      <c r="BI539" s="51">
        <v>32.35</v>
      </c>
      <c r="BJ539" s="51">
        <v>218.06</v>
      </c>
      <c r="BK539" s="51">
        <v>444.53</v>
      </c>
      <c r="BL539" s="51">
        <v>373.26</v>
      </c>
      <c r="BM539" s="51"/>
      <c r="BN539" s="9"/>
      <c r="BO539" s="62">
        <v>12.72</v>
      </c>
      <c r="BP539" s="62">
        <v>483.02</v>
      </c>
      <c r="BQ539" s="62">
        <f t="shared" si="24"/>
        <v>247.87</v>
      </c>
      <c r="BR539" s="64" t="str">
        <f t="shared" si="25"/>
        <v>YES</v>
      </c>
      <c r="BS539" s="9" t="e">
        <f t="shared" si="26"/>
        <v>#N/A</v>
      </c>
    </row>
    <row r="540" spans="1:71" x14ac:dyDescent="0.25">
      <c r="A540">
        <v>536</v>
      </c>
      <c r="B540" s="52" t="s">
        <v>762</v>
      </c>
      <c r="C540" s="48" t="s">
        <v>762</v>
      </c>
      <c r="D540" s="80">
        <v>21.01</v>
      </c>
      <c r="E540" s="98" t="s">
        <v>4988</v>
      </c>
      <c r="F540" s="84" t="s">
        <v>6</v>
      </c>
      <c r="G540" s="84">
        <v>106814476</v>
      </c>
      <c r="H540" s="87" t="s">
        <v>2106</v>
      </c>
      <c r="I540" s="196" t="s">
        <v>2106</v>
      </c>
      <c r="J540" s="87" t="s">
        <v>2106</v>
      </c>
      <c r="K540" s="47" t="s">
        <v>5</v>
      </c>
      <c r="L540" s="47" t="s">
        <v>761</v>
      </c>
      <c r="M540" s="38"/>
      <c r="N540" s="38"/>
      <c r="O540" s="50">
        <v>2011</v>
      </c>
      <c r="P540" s="50">
        <v>2663.08</v>
      </c>
      <c r="Q540" s="50">
        <v>1621.83</v>
      </c>
      <c r="R540" s="50">
        <v>1007.88</v>
      </c>
      <c r="S540" s="50">
        <v>26.49</v>
      </c>
      <c r="T540" s="50">
        <v>29.95</v>
      </c>
      <c r="U540" s="50">
        <v>22.23</v>
      </c>
      <c r="V540" s="51">
        <v>23.07</v>
      </c>
      <c r="W540" s="51">
        <v>22.28</v>
      </c>
      <c r="X540" s="51">
        <v>23.55</v>
      </c>
      <c r="Y540" s="51">
        <v>20.95</v>
      </c>
      <c r="Z540" s="51">
        <v>19.16</v>
      </c>
      <c r="AA540" s="51">
        <v>482.44</v>
      </c>
      <c r="AB540" s="51">
        <v>757.86</v>
      </c>
      <c r="AC540" s="51">
        <v>851.11</v>
      </c>
      <c r="AD540" s="51">
        <v>62.85</v>
      </c>
      <c r="AE540" s="51">
        <v>59.16</v>
      </c>
      <c r="AF540" s="51">
        <v>21.01</v>
      </c>
      <c r="AG540" s="51">
        <v>20.52</v>
      </c>
      <c r="AH540" s="51">
        <v>20.51</v>
      </c>
      <c r="AI540" s="51">
        <v>19.63</v>
      </c>
      <c r="AJ540" s="51">
        <v>21.85</v>
      </c>
      <c r="AK540" s="51">
        <v>19.23</v>
      </c>
      <c r="AL540" s="51">
        <v>18.420000000000002</v>
      </c>
      <c r="AM540" s="51">
        <v>510.21</v>
      </c>
      <c r="AN540" s="51">
        <v>337.5</v>
      </c>
      <c r="AO540" s="51">
        <v>63.85</v>
      </c>
      <c r="AP540" s="135">
        <v>21.59</v>
      </c>
      <c r="AQ540" s="51">
        <v>15.35</v>
      </c>
      <c r="AR540" s="51">
        <v>15.76</v>
      </c>
      <c r="AS540" s="51">
        <v>13.68</v>
      </c>
      <c r="AT540" s="51">
        <v>12.23</v>
      </c>
      <c r="AU540" s="51">
        <v>12.56</v>
      </c>
      <c r="AV540" s="51">
        <v>12.14</v>
      </c>
      <c r="AW540" s="51">
        <v>11.83</v>
      </c>
      <c r="AX540" s="51">
        <v>25.3</v>
      </c>
      <c r="AY540" s="51">
        <v>638.85</v>
      </c>
      <c r="AZ540" s="51">
        <v>1942.78</v>
      </c>
      <c r="BA540" s="51">
        <v>1137.22</v>
      </c>
      <c r="BB540" s="51">
        <v>316.5</v>
      </c>
      <c r="BC540" s="51">
        <v>23.4</v>
      </c>
      <c r="BD540" s="51">
        <v>19.46</v>
      </c>
      <c r="BE540" s="51">
        <v>16.559999999999999</v>
      </c>
      <c r="BF540" s="51">
        <v>15.99</v>
      </c>
      <c r="BG540" s="51">
        <v>16.59</v>
      </c>
      <c r="BH540" s="51">
        <v>14.59</v>
      </c>
      <c r="BI540" s="51">
        <v>216.46</v>
      </c>
      <c r="BJ540" s="51">
        <v>447.6</v>
      </c>
      <c r="BK540" s="51">
        <v>1483.09</v>
      </c>
      <c r="BL540" s="51">
        <v>939.12</v>
      </c>
      <c r="BM540" s="51"/>
      <c r="BN540" s="9"/>
      <c r="BO540" s="62">
        <v>18.420000000000002</v>
      </c>
      <c r="BP540" s="62">
        <v>2663.08</v>
      </c>
      <c r="BQ540" s="62">
        <f t="shared" si="24"/>
        <v>1340.75</v>
      </c>
      <c r="BR540" s="64" t="str">
        <f t="shared" si="25"/>
        <v>YES</v>
      </c>
      <c r="BS540" s="9" t="e">
        <f t="shared" si="26"/>
        <v>#N/A</v>
      </c>
    </row>
    <row r="541" spans="1:71" x14ac:dyDescent="0.25">
      <c r="A541">
        <v>537</v>
      </c>
      <c r="B541" s="52" t="s">
        <v>760</v>
      </c>
      <c r="C541" s="48" t="s">
        <v>760</v>
      </c>
      <c r="D541" s="80">
        <v>18.809999999999999</v>
      </c>
      <c r="E541" s="98" t="s">
        <v>4988</v>
      </c>
      <c r="F541" s="84" t="s">
        <v>6</v>
      </c>
      <c r="G541" s="84">
        <v>106814476</v>
      </c>
      <c r="H541" s="87" t="s">
        <v>2107</v>
      </c>
      <c r="I541" s="196" t="s">
        <v>2107</v>
      </c>
      <c r="J541" s="87" t="s">
        <v>2107</v>
      </c>
      <c r="K541" s="47" t="s">
        <v>5</v>
      </c>
      <c r="L541" s="47" t="s">
        <v>759</v>
      </c>
      <c r="M541" s="38"/>
      <c r="N541" s="38"/>
      <c r="O541" s="50">
        <v>422.56</v>
      </c>
      <c r="P541" s="50">
        <v>1221.71</v>
      </c>
      <c r="Q541" s="50">
        <v>644.58000000000004</v>
      </c>
      <c r="R541" s="50">
        <v>358.08</v>
      </c>
      <c r="S541" s="50">
        <v>100.13</v>
      </c>
      <c r="T541" s="50">
        <v>45.69</v>
      </c>
      <c r="U541" s="50">
        <v>23.38</v>
      </c>
      <c r="V541" s="51">
        <v>27.57</v>
      </c>
      <c r="W541" s="51">
        <v>25.47</v>
      </c>
      <c r="X541" s="51">
        <v>24.88</v>
      </c>
      <c r="Y541" s="51">
        <v>23.48</v>
      </c>
      <c r="Z541" s="51">
        <v>93.2</v>
      </c>
      <c r="AA541" s="51">
        <v>340.99</v>
      </c>
      <c r="AB541" s="51">
        <v>762.36</v>
      </c>
      <c r="AC541" s="51">
        <v>227.22</v>
      </c>
      <c r="AD541" s="51">
        <v>35.89</v>
      </c>
      <c r="AE541" s="51">
        <v>29.76</v>
      </c>
      <c r="AF541" s="51">
        <v>18.809999999999999</v>
      </c>
      <c r="AG541" s="51">
        <v>18.87</v>
      </c>
      <c r="AH541" s="51">
        <v>19.29</v>
      </c>
      <c r="AI541" s="51">
        <v>19</v>
      </c>
      <c r="AJ541" s="51">
        <v>21.2</v>
      </c>
      <c r="AK541" s="51">
        <v>19.23</v>
      </c>
      <c r="AL541" s="51">
        <v>18.420000000000002</v>
      </c>
      <c r="AM541" s="51">
        <v>150.16</v>
      </c>
      <c r="AN541" s="51">
        <v>182.12</v>
      </c>
      <c r="AO541" s="51">
        <v>178.32</v>
      </c>
      <c r="AP541" s="135">
        <v>27.61</v>
      </c>
      <c r="AQ541" s="51">
        <v>21.15</v>
      </c>
      <c r="AR541" s="51">
        <v>21.71</v>
      </c>
      <c r="AS541" s="51">
        <v>21.26</v>
      </c>
      <c r="AT541" s="51">
        <v>18.13</v>
      </c>
      <c r="AU541" s="51">
        <v>19.170000000000002</v>
      </c>
      <c r="AV541" s="51">
        <v>19.920000000000002</v>
      </c>
      <c r="AW541" s="51">
        <v>18.100000000000001</v>
      </c>
      <c r="AX541" s="51">
        <v>17.7</v>
      </c>
      <c r="AY541" s="51">
        <v>235.19</v>
      </c>
      <c r="AZ541" s="51">
        <v>479.67</v>
      </c>
      <c r="BA541" s="51">
        <v>447.8</v>
      </c>
      <c r="BB541" s="51">
        <v>126.27</v>
      </c>
      <c r="BC541" s="51">
        <v>64.38</v>
      </c>
      <c r="BD541" s="51">
        <v>24.55</v>
      </c>
      <c r="BE541" s="51">
        <v>11.39</v>
      </c>
      <c r="BF541" s="51">
        <v>11.7</v>
      </c>
      <c r="BG541" s="51">
        <v>12.26</v>
      </c>
      <c r="BH541" s="51">
        <v>11.38</v>
      </c>
      <c r="BI541" s="51">
        <v>75.180000000000007</v>
      </c>
      <c r="BJ541" s="51">
        <v>343.04</v>
      </c>
      <c r="BK541" s="51">
        <v>460.2</v>
      </c>
      <c r="BL541" s="51">
        <v>388.15</v>
      </c>
      <c r="BM541" s="51"/>
      <c r="BN541" s="9"/>
      <c r="BO541" s="62">
        <v>18.420000000000002</v>
      </c>
      <c r="BP541" s="62">
        <v>1221.71</v>
      </c>
      <c r="BQ541" s="62">
        <f t="shared" si="24"/>
        <v>620.06500000000005</v>
      </c>
      <c r="BR541" s="64" t="str">
        <f t="shared" si="25"/>
        <v>YES</v>
      </c>
      <c r="BS541" s="9" t="e">
        <f t="shared" si="26"/>
        <v>#N/A</v>
      </c>
    </row>
    <row r="542" spans="1:71" x14ac:dyDescent="0.25">
      <c r="A542">
        <v>538</v>
      </c>
      <c r="B542" s="52" t="s">
        <v>758</v>
      </c>
      <c r="C542" s="48" t="s">
        <v>758</v>
      </c>
      <c r="D542" s="80">
        <v>34.22</v>
      </c>
      <c r="E542" s="98" t="s">
        <v>4988</v>
      </c>
      <c r="F542" s="84" t="s">
        <v>6</v>
      </c>
      <c r="G542" s="84">
        <v>106814476</v>
      </c>
      <c r="H542" s="87" t="s">
        <v>2108</v>
      </c>
      <c r="I542" s="196" t="s">
        <v>2108</v>
      </c>
      <c r="J542" s="87" t="s">
        <v>2108</v>
      </c>
      <c r="K542" s="47" t="s">
        <v>5</v>
      </c>
      <c r="L542" s="47" t="s">
        <v>346</v>
      </c>
      <c r="M542" s="38"/>
      <c r="N542" s="38"/>
      <c r="O542" s="50">
        <v>106.04</v>
      </c>
      <c r="P542" s="50">
        <v>739.73</v>
      </c>
      <c r="Q542" s="50">
        <v>310.29000000000002</v>
      </c>
      <c r="R542" s="50">
        <v>196.81</v>
      </c>
      <c r="S542" s="50">
        <v>56.47</v>
      </c>
      <c r="T542" s="50">
        <v>26.81</v>
      </c>
      <c r="U542" s="50">
        <v>27.99</v>
      </c>
      <c r="V542" s="51">
        <v>32.08</v>
      </c>
      <c r="W542" s="51">
        <v>29.28</v>
      </c>
      <c r="X542" s="51">
        <v>32.21</v>
      </c>
      <c r="Y542" s="51">
        <v>28.55</v>
      </c>
      <c r="Z542" s="51">
        <v>27.64</v>
      </c>
      <c r="AA542" s="51">
        <v>67.09</v>
      </c>
      <c r="AB542" s="51">
        <v>60.19</v>
      </c>
      <c r="AC542" s="51">
        <v>126.71</v>
      </c>
      <c r="AD542" s="51">
        <v>105.74</v>
      </c>
      <c r="AE542" s="51">
        <v>52.42</v>
      </c>
      <c r="AF542" s="51">
        <v>34.22</v>
      </c>
      <c r="AG542" s="51">
        <v>27.64</v>
      </c>
      <c r="AH542" s="51">
        <v>24.16</v>
      </c>
      <c r="AI542" s="51">
        <v>23.41</v>
      </c>
      <c r="AJ542" s="51">
        <v>24.44</v>
      </c>
      <c r="AK542" s="51">
        <v>21.81</v>
      </c>
      <c r="AL542" s="51">
        <v>20.96</v>
      </c>
      <c r="AM542" s="51">
        <v>81.430000000000007</v>
      </c>
      <c r="AN542" s="51">
        <v>162.78</v>
      </c>
      <c r="AO542" s="51">
        <v>102.74</v>
      </c>
      <c r="AP542" s="135">
        <v>25.6</v>
      </c>
      <c r="AQ542" s="51">
        <v>23.33</v>
      </c>
      <c r="AR542" s="51">
        <v>24.68</v>
      </c>
      <c r="AS542" s="51">
        <v>24.7</v>
      </c>
      <c r="AT542" s="51">
        <v>20.27</v>
      </c>
      <c r="AU542" s="51">
        <v>21.58</v>
      </c>
      <c r="AV542" s="51">
        <v>23.16</v>
      </c>
      <c r="AW542" s="51">
        <v>20.38</v>
      </c>
      <c r="AX542" s="51">
        <v>22.04</v>
      </c>
      <c r="AY542" s="51">
        <v>40.26</v>
      </c>
      <c r="AZ542" s="51">
        <v>65.959999999999994</v>
      </c>
      <c r="BA542" s="51">
        <v>50.98</v>
      </c>
      <c r="BB542" s="51">
        <v>34.049999999999997</v>
      </c>
      <c r="BC542" s="51">
        <v>24.5</v>
      </c>
      <c r="BD542" s="51">
        <v>20.309999999999999</v>
      </c>
      <c r="BE542" s="51">
        <v>17.66</v>
      </c>
      <c r="BF542" s="51">
        <v>18.13</v>
      </c>
      <c r="BG542" s="51">
        <v>16.59</v>
      </c>
      <c r="BH542" s="51">
        <v>15.51</v>
      </c>
      <c r="BI542" s="51">
        <v>15.67</v>
      </c>
      <c r="BJ542" s="51">
        <v>16.760000000000002</v>
      </c>
      <c r="BK542" s="51">
        <v>20.21</v>
      </c>
      <c r="BL542" s="51">
        <v>15.42</v>
      </c>
      <c r="BM542" s="51"/>
      <c r="BN542" s="9"/>
      <c r="BO542" s="62">
        <v>20.96</v>
      </c>
      <c r="BP542" s="62">
        <v>739.73</v>
      </c>
      <c r="BQ542" s="62">
        <f t="shared" si="24"/>
        <v>380.34500000000003</v>
      </c>
      <c r="BR542" s="64" t="str">
        <f t="shared" si="25"/>
        <v>NO</v>
      </c>
      <c r="BS542" s="9" t="e">
        <f t="shared" si="26"/>
        <v>#N/A</v>
      </c>
    </row>
    <row r="543" spans="1:71" x14ac:dyDescent="0.25">
      <c r="A543">
        <v>539</v>
      </c>
      <c r="B543" s="52" t="s">
        <v>757</v>
      </c>
      <c r="C543" s="48" t="s">
        <v>757</v>
      </c>
      <c r="D543" s="80">
        <v>10.55</v>
      </c>
      <c r="E543" s="98" t="s">
        <v>2186</v>
      </c>
      <c r="F543" s="84" t="s">
        <v>6</v>
      </c>
      <c r="G543" s="84">
        <v>106814476</v>
      </c>
      <c r="H543" s="87" t="s">
        <v>2109</v>
      </c>
      <c r="I543" s="196" t="s">
        <v>2109</v>
      </c>
      <c r="J543" s="87">
        <v>5007421</v>
      </c>
      <c r="K543" s="47" t="s">
        <v>5</v>
      </c>
      <c r="L543" s="47" t="s">
        <v>756</v>
      </c>
      <c r="M543" s="38"/>
      <c r="N543" s="38"/>
      <c r="O543" s="50">
        <v>9.5500000000000007</v>
      </c>
      <c r="P543" s="50">
        <v>9.5500000000000007</v>
      </c>
      <c r="Q543" s="50">
        <v>9.5500000000000007</v>
      </c>
      <c r="R543" s="50">
        <v>9.5500000000000007</v>
      </c>
      <c r="S543" s="50">
        <v>9.5500000000000007</v>
      </c>
      <c r="T543" s="50">
        <v>10.55</v>
      </c>
      <c r="U543" s="50">
        <v>9.5500000000000007</v>
      </c>
      <c r="V543" s="51">
        <v>9.5500000000000007</v>
      </c>
      <c r="W543" s="51">
        <v>9.5500000000000007</v>
      </c>
      <c r="X543" s="51">
        <v>9.5500000000000007</v>
      </c>
      <c r="Y543" s="51">
        <v>9.5500000000000007</v>
      </c>
      <c r="Z543" s="51">
        <v>9.5500000000000007</v>
      </c>
      <c r="AA543" s="51">
        <v>9.5500000000000007</v>
      </c>
      <c r="AB543" s="51">
        <v>9.5500000000000007</v>
      </c>
      <c r="AC543" s="51">
        <v>9.5500000000000007</v>
      </c>
      <c r="AD543" s="51">
        <v>9.5500000000000007</v>
      </c>
      <c r="AE543" s="51">
        <v>9.5500000000000007</v>
      </c>
      <c r="AF543" s="51">
        <v>10.55</v>
      </c>
      <c r="AG543" s="51">
        <v>9.5500000000000007</v>
      </c>
      <c r="AH543" s="51">
        <v>9.5500000000000007</v>
      </c>
      <c r="AI543" s="51">
        <v>9.5500000000000007</v>
      </c>
      <c r="AJ543" s="51">
        <v>9.5500000000000007</v>
      </c>
      <c r="AK543" s="51">
        <v>9.5500000000000007</v>
      </c>
      <c r="AL543" s="51">
        <v>9.5500000000000007</v>
      </c>
      <c r="AM543" s="51">
        <v>9.5500000000000007</v>
      </c>
      <c r="AN543" s="51">
        <v>9.5500000000000007</v>
      </c>
      <c r="AO543" s="51">
        <v>9.5500000000000007</v>
      </c>
      <c r="AP543" s="135">
        <v>9.5500000000000007</v>
      </c>
      <c r="AQ543" s="51">
        <v>9.5500000000000007</v>
      </c>
      <c r="AR543" s="51">
        <v>10.55</v>
      </c>
      <c r="AS543" s="51">
        <v>9.5500000000000007</v>
      </c>
      <c r="AT543" s="51">
        <v>9.5500000000000007</v>
      </c>
      <c r="AU543" s="51">
        <v>9.5500000000000007</v>
      </c>
      <c r="AV543" s="51">
        <v>9.5500000000000007</v>
      </c>
      <c r="AW543" s="51">
        <v>9.5500000000000007</v>
      </c>
      <c r="AX543" s="51">
        <v>9.5500000000000007</v>
      </c>
      <c r="AY543" s="51">
        <v>9.5500000000000007</v>
      </c>
      <c r="AZ543" s="51">
        <v>9.5500000000000007</v>
      </c>
      <c r="BA543" s="51">
        <v>9.5500000000000007</v>
      </c>
      <c r="BB543" s="51">
        <v>9.5500000000000007</v>
      </c>
      <c r="BC543" s="51">
        <v>9.5500000000000007</v>
      </c>
      <c r="BD543" s="51">
        <v>10.55</v>
      </c>
      <c r="BE543" s="51">
        <v>9.5500000000000007</v>
      </c>
      <c r="BF543" s="51">
        <v>9.5500000000000007</v>
      </c>
      <c r="BG543" s="51">
        <v>9.5500000000000007</v>
      </c>
      <c r="BH543" s="51">
        <v>9.5500000000000007</v>
      </c>
      <c r="BI543" s="51">
        <v>9.5500000000000007</v>
      </c>
      <c r="BJ543" s="51">
        <v>9.5500000000000007</v>
      </c>
      <c r="BK543" s="51">
        <v>9.5500000000000007</v>
      </c>
      <c r="BL543" s="51">
        <v>9.5500000000000007</v>
      </c>
      <c r="BM543" s="51"/>
      <c r="BN543" s="9"/>
      <c r="BO543" s="62">
        <v>9.5500000000000007</v>
      </c>
      <c r="BP543" s="62">
        <v>19.100000000000001</v>
      </c>
      <c r="BQ543" s="62">
        <f t="shared" si="24"/>
        <v>14.325000000000001</v>
      </c>
      <c r="BR543" s="64" t="str">
        <f t="shared" si="25"/>
        <v>YES</v>
      </c>
      <c r="BS543" s="9" t="e">
        <f t="shared" si="26"/>
        <v>#N/A</v>
      </c>
    </row>
    <row r="544" spans="1:71" x14ac:dyDescent="0.25">
      <c r="A544">
        <v>540</v>
      </c>
      <c r="B544" s="52" t="s">
        <v>755</v>
      </c>
      <c r="C544" s="48" t="s">
        <v>755</v>
      </c>
      <c r="D544" s="80">
        <v>14.4</v>
      </c>
      <c r="E544" s="98" t="s">
        <v>2186</v>
      </c>
      <c r="F544" s="84" t="s">
        <v>6</v>
      </c>
      <c r="G544" s="84">
        <v>106814476</v>
      </c>
      <c r="H544" s="87" t="s">
        <v>2110</v>
      </c>
      <c r="I544" s="196" t="s">
        <v>2110</v>
      </c>
      <c r="J544" s="87">
        <v>5007430</v>
      </c>
      <c r="K544" s="47" t="s">
        <v>5</v>
      </c>
      <c r="L544" s="47" t="s">
        <v>754</v>
      </c>
      <c r="M544" s="38"/>
      <c r="N544" s="38"/>
      <c r="O544" s="50">
        <v>13.94</v>
      </c>
      <c r="P544" s="50">
        <v>14.13</v>
      </c>
      <c r="Q544" s="50">
        <v>13.21</v>
      </c>
      <c r="R544" s="50">
        <v>13.09</v>
      </c>
      <c r="S544" s="50">
        <v>14.11</v>
      </c>
      <c r="T544" s="50">
        <v>14.22</v>
      </c>
      <c r="U544" s="50">
        <v>13.01</v>
      </c>
      <c r="V544" s="51">
        <v>14.06</v>
      </c>
      <c r="W544" s="51">
        <v>14.01</v>
      </c>
      <c r="X544" s="51">
        <v>13.55</v>
      </c>
      <c r="Y544" s="51">
        <v>13.98</v>
      </c>
      <c r="Z544" s="51">
        <v>12.94</v>
      </c>
      <c r="AA544" s="51">
        <v>13.15</v>
      </c>
      <c r="AB544" s="51">
        <v>14.05</v>
      </c>
      <c r="AC544" s="51">
        <v>13.12</v>
      </c>
      <c r="AD544" s="51">
        <v>13.23</v>
      </c>
      <c r="AE544" s="51">
        <v>13.84</v>
      </c>
      <c r="AF544" s="51">
        <v>14.4</v>
      </c>
      <c r="AG544" s="51">
        <v>13.39</v>
      </c>
      <c r="AH544" s="51">
        <v>13.81</v>
      </c>
      <c r="AI544" s="51">
        <v>12.07</v>
      </c>
      <c r="AJ544" s="51">
        <v>9.5500000000000007</v>
      </c>
      <c r="AK544" s="51">
        <v>9.5500000000000007</v>
      </c>
      <c r="AL544" s="51">
        <v>9.5500000000000007</v>
      </c>
      <c r="AM544" s="51">
        <v>9.5500000000000007</v>
      </c>
      <c r="AN544" s="51">
        <v>9.5500000000000007</v>
      </c>
      <c r="AO544" s="51">
        <v>9.5500000000000007</v>
      </c>
      <c r="AP544" s="135">
        <v>9.5500000000000007</v>
      </c>
      <c r="AQ544" s="51">
        <v>9.5500000000000007</v>
      </c>
      <c r="AR544" s="51">
        <v>10.55</v>
      </c>
      <c r="AS544" s="51">
        <v>9.5500000000000007</v>
      </c>
      <c r="AT544" s="51">
        <v>9.5500000000000007</v>
      </c>
      <c r="AU544" s="51">
        <v>9.5500000000000007</v>
      </c>
      <c r="AV544" s="51">
        <v>9.5500000000000007</v>
      </c>
      <c r="AW544" s="51">
        <v>9.5500000000000007</v>
      </c>
      <c r="AX544" s="51">
        <v>9.5500000000000007</v>
      </c>
      <c r="AY544" s="51">
        <v>9.5500000000000007</v>
      </c>
      <c r="AZ544" s="51">
        <v>9.5500000000000007</v>
      </c>
      <c r="BA544" s="51">
        <v>9.5500000000000007</v>
      </c>
      <c r="BB544" s="51">
        <v>9.5500000000000007</v>
      </c>
      <c r="BC544" s="51">
        <v>9.5500000000000007</v>
      </c>
      <c r="BD544" s="51">
        <v>10.55</v>
      </c>
      <c r="BE544" s="51">
        <v>9.5500000000000007</v>
      </c>
      <c r="BF544" s="51">
        <v>9.5500000000000007</v>
      </c>
      <c r="BG544" s="51">
        <v>9.5500000000000007</v>
      </c>
      <c r="BH544" s="51">
        <v>9.5500000000000007</v>
      </c>
      <c r="BI544" s="51">
        <v>9.5500000000000007</v>
      </c>
      <c r="BJ544" s="51">
        <v>9.5500000000000007</v>
      </c>
      <c r="BK544" s="51">
        <v>9.5500000000000007</v>
      </c>
      <c r="BL544" s="51">
        <v>9.5500000000000007</v>
      </c>
      <c r="BM544" s="51"/>
      <c r="BN544" s="9"/>
      <c r="BO544" s="62">
        <v>9.5500000000000007</v>
      </c>
      <c r="BP544" s="62">
        <v>15.84</v>
      </c>
      <c r="BQ544" s="62">
        <f t="shared" si="24"/>
        <v>12.695</v>
      </c>
      <c r="BR544" s="64" t="str">
        <f t="shared" si="25"/>
        <v>YES</v>
      </c>
      <c r="BS544" s="9" t="e">
        <f t="shared" si="26"/>
        <v>#N/A</v>
      </c>
    </row>
    <row r="545" spans="1:71" x14ac:dyDescent="0.25">
      <c r="A545">
        <v>541</v>
      </c>
      <c r="B545" s="52" t="s">
        <v>753</v>
      </c>
      <c r="C545" s="48" t="s">
        <v>753</v>
      </c>
      <c r="D545" s="80">
        <v>57.9</v>
      </c>
      <c r="E545" s="98" t="s">
        <v>4988</v>
      </c>
      <c r="F545" s="84" t="s">
        <v>6</v>
      </c>
      <c r="G545" s="84">
        <v>106814476</v>
      </c>
      <c r="H545" s="87">
        <v>3061467</v>
      </c>
      <c r="I545" s="196">
        <v>3061467</v>
      </c>
      <c r="J545" s="87">
        <v>3061467</v>
      </c>
      <c r="K545" s="47" t="s">
        <v>5</v>
      </c>
      <c r="L545" s="47" t="s">
        <v>330</v>
      </c>
      <c r="M545" s="38"/>
      <c r="N545" s="38"/>
      <c r="O545" s="50">
        <v>100.92</v>
      </c>
      <c r="P545" s="50">
        <v>312.75</v>
      </c>
      <c r="Q545" s="50">
        <v>141.31</v>
      </c>
      <c r="R545" s="50">
        <v>144.24</v>
      </c>
      <c r="S545" s="50">
        <v>49.95</v>
      </c>
      <c r="T545" s="50">
        <v>15.79</v>
      </c>
      <c r="U545" s="50">
        <v>14.74</v>
      </c>
      <c r="V545" s="51">
        <v>15.34</v>
      </c>
      <c r="W545" s="51">
        <v>14.01</v>
      </c>
      <c r="X545" s="51">
        <v>14.22</v>
      </c>
      <c r="Y545" s="51">
        <v>14.62</v>
      </c>
      <c r="Z545" s="51">
        <v>21.42</v>
      </c>
      <c r="AA545" s="51">
        <v>63.49</v>
      </c>
      <c r="AB545" s="51">
        <v>154.71</v>
      </c>
      <c r="AC545" s="51">
        <v>98.17</v>
      </c>
      <c r="AD545" s="51">
        <v>38.340000000000003</v>
      </c>
      <c r="AE545" s="51">
        <v>67.73</v>
      </c>
      <c r="AF545" s="51">
        <v>57.9</v>
      </c>
      <c r="AG545" s="51">
        <v>15.03</v>
      </c>
      <c r="AH545" s="51">
        <v>13.81</v>
      </c>
      <c r="AI545" s="51">
        <v>13.96</v>
      </c>
      <c r="AJ545" s="51">
        <v>14.73</v>
      </c>
      <c r="AK545" s="51">
        <v>17.29</v>
      </c>
      <c r="AL545" s="51">
        <v>15.25</v>
      </c>
      <c r="AM545" s="51">
        <v>128.72</v>
      </c>
      <c r="AN545" s="51">
        <v>126.27</v>
      </c>
      <c r="AO545" s="51">
        <v>119.62</v>
      </c>
      <c r="AP545" s="135">
        <v>75.099999999999994</v>
      </c>
      <c r="AQ545" s="51">
        <v>18.25</v>
      </c>
      <c r="AR545" s="51">
        <v>17.25</v>
      </c>
      <c r="AS545" s="51">
        <v>16.440000000000001</v>
      </c>
      <c r="AT545" s="51">
        <v>13.3</v>
      </c>
      <c r="AU545" s="51">
        <v>37.81</v>
      </c>
      <c r="AV545" s="51">
        <v>35.479999999999997</v>
      </c>
      <c r="AW545" s="51">
        <v>14.11</v>
      </c>
      <c r="AX545" s="51">
        <v>34.53</v>
      </c>
      <c r="AY545" s="51">
        <v>133.65</v>
      </c>
      <c r="AZ545" s="51">
        <v>223.68</v>
      </c>
      <c r="BA545" s="51">
        <v>166.85</v>
      </c>
      <c r="BB545" s="51">
        <v>54.04</v>
      </c>
      <c r="BC545" s="51">
        <v>22.29</v>
      </c>
      <c r="BD545" s="51">
        <v>22.43</v>
      </c>
      <c r="BE545" s="51">
        <v>18.399999999999999</v>
      </c>
      <c r="BF545" s="51">
        <v>15.13</v>
      </c>
      <c r="BG545" s="51">
        <v>18.760000000000002</v>
      </c>
      <c r="BH545" s="51">
        <v>28.34</v>
      </c>
      <c r="BI545" s="51">
        <v>35.69</v>
      </c>
      <c r="BJ545" s="51">
        <v>72.64</v>
      </c>
      <c r="BK545" s="51">
        <v>132.4</v>
      </c>
      <c r="BL545" s="51">
        <v>133.19</v>
      </c>
      <c r="BM545" s="51"/>
      <c r="BN545" s="9"/>
      <c r="BO545" s="62">
        <v>9.5500000000000007</v>
      </c>
      <c r="BP545" s="62">
        <v>312.75</v>
      </c>
      <c r="BQ545" s="62">
        <f t="shared" si="24"/>
        <v>161.15</v>
      </c>
      <c r="BR545" s="64" t="str">
        <f t="shared" si="25"/>
        <v>YES</v>
      </c>
      <c r="BS545" s="9" t="e">
        <f t="shared" si="26"/>
        <v>#N/A</v>
      </c>
    </row>
    <row r="546" spans="1:71" x14ac:dyDescent="0.25">
      <c r="A546">
        <v>542</v>
      </c>
      <c r="B546" s="52" t="s">
        <v>752</v>
      </c>
      <c r="C546" s="48" t="s">
        <v>752</v>
      </c>
      <c r="D546" s="80">
        <v>17.71</v>
      </c>
      <c r="E546" s="98" t="s">
        <v>4988</v>
      </c>
      <c r="F546" s="84" t="s">
        <v>6</v>
      </c>
      <c r="G546" s="84">
        <v>106814476</v>
      </c>
      <c r="H546" s="87">
        <v>3046678</v>
      </c>
      <c r="I546" s="196">
        <v>3046678</v>
      </c>
      <c r="J546" s="87">
        <v>3046678</v>
      </c>
      <c r="K546" s="47" t="s">
        <v>5</v>
      </c>
      <c r="L546" s="47" t="s">
        <v>751</v>
      </c>
      <c r="M546" s="38"/>
      <c r="N546" s="38"/>
      <c r="O546" s="50">
        <v>395.51</v>
      </c>
      <c r="P546" s="50">
        <v>1024.5999999999999</v>
      </c>
      <c r="Q546" s="50">
        <v>66.28</v>
      </c>
      <c r="R546" s="50">
        <v>570.15</v>
      </c>
      <c r="S546" s="50">
        <v>25.19</v>
      </c>
      <c r="T546" s="50">
        <v>19.47</v>
      </c>
      <c r="U546" s="50">
        <v>17.04</v>
      </c>
      <c r="V546" s="51">
        <v>17.27</v>
      </c>
      <c r="W546" s="51">
        <v>17.190000000000001</v>
      </c>
      <c r="X546" s="51">
        <v>18.21</v>
      </c>
      <c r="Y546" s="51">
        <v>19.05</v>
      </c>
      <c r="Z546" s="51">
        <v>16.329999999999998</v>
      </c>
      <c r="AA546" s="51">
        <v>20.94</v>
      </c>
      <c r="AB546" s="51">
        <v>1270.43</v>
      </c>
      <c r="AC546" s="51">
        <v>23.82</v>
      </c>
      <c r="AD546" s="51">
        <v>24.25</v>
      </c>
      <c r="AE546" s="51">
        <v>20.57</v>
      </c>
      <c r="AF546" s="51">
        <v>17.71</v>
      </c>
      <c r="AG546" s="51">
        <v>16.13</v>
      </c>
      <c r="AH546" s="51">
        <v>15.64</v>
      </c>
      <c r="AI546" s="51">
        <v>15.85</v>
      </c>
      <c r="AJ546" s="51">
        <v>18.61</v>
      </c>
      <c r="AK546" s="51">
        <v>17.940000000000001</v>
      </c>
      <c r="AL546" s="51">
        <v>16.52</v>
      </c>
      <c r="AM546" s="51">
        <v>22.16</v>
      </c>
      <c r="AN546" s="51">
        <v>500.04</v>
      </c>
      <c r="AO546" s="51">
        <v>124.02</v>
      </c>
      <c r="AP546" s="135">
        <v>19.579999999999998</v>
      </c>
      <c r="AQ546" s="51">
        <v>20.43</v>
      </c>
      <c r="AR546" s="51">
        <v>20.22</v>
      </c>
      <c r="AS546" s="51">
        <v>17.13</v>
      </c>
      <c r="AT546" s="51">
        <v>14.38</v>
      </c>
      <c r="AU546" s="51">
        <v>14.36</v>
      </c>
      <c r="AV546" s="51">
        <v>17.329999999999998</v>
      </c>
      <c r="AW546" s="51">
        <v>16.39</v>
      </c>
      <c r="AX546" s="51">
        <v>16.61</v>
      </c>
      <c r="AY546" s="51">
        <v>21.46</v>
      </c>
      <c r="AZ546" s="51">
        <v>22.9</v>
      </c>
      <c r="BA546" s="51">
        <v>251.66</v>
      </c>
      <c r="BB546" s="51">
        <v>20.51</v>
      </c>
      <c r="BC546" s="51">
        <v>16.2</v>
      </c>
      <c r="BD546" s="51">
        <v>15.64</v>
      </c>
      <c r="BE546" s="51">
        <v>13.24</v>
      </c>
      <c r="BF546" s="51">
        <v>12.98</v>
      </c>
      <c r="BG546" s="51">
        <v>14.42</v>
      </c>
      <c r="BH546" s="51">
        <v>14.59</v>
      </c>
      <c r="BI546" s="51">
        <v>16.22</v>
      </c>
      <c r="BJ546" s="51">
        <v>20.97</v>
      </c>
      <c r="BK546" s="51">
        <v>466.47</v>
      </c>
      <c r="BL546" s="51">
        <v>18.12</v>
      </c>
      <c r="BM546" s="51"/>
      <c r="BN546" s="9"/>
      <c r="BO546" s="62">
        <v>16.329999999999998</v>
      </c>
      <c r="BP546" s="62">
        <v>1270.43</v>
      </c>
      <c r="BQ546" s="62">
        <f t="shared" si="24"/>
        <v>643.38</v>
      </c>
      <c r="BR546" s="64" t="str">
        <f t="shared" si="25"/>
        <v>YES</v>
      </c>
      <c r="BS546" s="9" t="e">
        <f t="shared" si="26"/>
        <v>#N/A</v>
      </c>
    </row>
    <row r="547" spans="1:71" x14ac:dyDescent="0.25">
      <c r="A547">
        <v>543</v>
      </c>
      <c r="B547" s="52" t="s">
        <v>750</v>
      </c>
      <c r="C547" s="48" t="s">
        <v>750</v>
      </c>
      <c r="D547" s="80">
        <v>14.95</v>
      </c>
      <c r="E547" s="98" t="s">
        <v>4988</v>
      </c>
      <c r="F547" s="84" t="s">
        <v>6</v>
      </c>
      <c r="G547" s="84">
        <v>106814476</v>
      </c>
      <c r="H547" s="87" t="s">
        <v>2111</v>
      </c>
      <c r="I547" s="196" t="s">
        <v>2111</v>
      </c>
      <c r="J547" s="87" t="s">
        <v>2111</v>
      </c>
      <c r="K547" s="47" t="s">
        <v>5</v>
      </c>
      <c r="L547" s="47" t="s">
        <v>749</v>
      </c>
      <c r="M547" s="38"/>
      <c r="N547" s="38"/>
      <c r="O547" s="50">
        <v>17.59</v>
      </c>
      <c r="P547" s="50">
        <v>19.37</v>
      </c>
      <c r="Q547" s="50">
        <v>15.65</v>
      </c>
      <c r="R547" s="50">
        <v>16.64</v>
      </c>
      <c r="S547" s="50">
        <v>16.07</v>
      </c>
      <c r="T547" s="50">
        <v>15.27</v>
      </c>
      <c r="U547" s="50">
        <v>13.58</v>
      </c>
      <c r="V547" s="51">
        <v>13.41</v>
      </c>
      <c r="W547" s="51">
        <v>13.37</v>
      </c>
      <c r="X547" s="51">
        <v>14.22</v>
      </c>
      <c r="Y547" s="51">
        <v>13.98</v>
      </c>
      <c r="Z547" s="51">
        <v>14.07</v>
      </c>
      <c r="AA547" s="51">
        <v>16.739999999999998</v>
      </c>
      <c r="AB547" s="51">
        <v>17.43</v>
      </c>
      <c r="AC547" s="51">
        <v>15.5</v>
      </c>
      <c r="AD547" s="51">
        <v>15.68</v>
      </c>
      <c r="AE547" s="51">
        <v>15.67</v>
      </c>
      <c r="AF547" s="51">
        <v>14.95</v>
      </c>
      <c r="AG547" s="51">
        <v>13.94</v>
      </c>
      <c r="AH547" s="51">
        <v>13.2</v>
      </c>
      <c r="AI547" s="51">
        <v>13.33</v>
      </c>
      <c r="AJ547" s="51">
        <v>14.73</v>
      </c>
      <c r="AK547" s="51">
        <v>14.07</v>
      </c>
      <c r="AL547" s="51">
        <v>14.62</v>
      </c>
      <c r="AM547" s="51">
        <v>17.75</v>
      </c>
      <c r="AN547" s="51">
        <v>18.14</v>
      </c>
      <c r="AO547" s="51">
        <v>17.62</v>
      </c>
      <c r="AP547" s="135">
        <v>16.91</v>
      </c>
      <c r="AQ547" s="51">
        <v>17.079999999999998</v>
      </c>
      <c r="AR547" s="51">
        <v>15.5</v>
      </c>
      <c r="AS547" s="51">
        <v>15.06</v>
      </c>
      <c r="AT547" s="51">
        <v>12.77</v>
      </c>
      <c r="AU547" s="51">
        <v>13.16</v>
      </c>
      <c r="AV547" s="51">
        <v>14.74</v>
      </c>
      <c r="AW547" s="51">
        <v>14.11</v>
      </c>
      <c r="AX547" s="51">
        <v>14.44</v>
      </c>
      <c r="AY547" s="51">
        <v>17.07</v>
      </c>
      <c r="AZ547" s="51">
        <v>18.649999999999999</v>
      </c>
      <c r="BA547" s="51">
        <v>17.32</v>
      </c>
      <c r="BB547" s="51">
        <v>16</v>
      </c>
      <c r="BC547" s="51">
        <v>15.09</v>
      </c>
      <c r="BD547" s="51">
        <v>13.94</v>
      </c>
      <c r="BE547" s="51">
        <v>12.5</v>
      </c>
      <c r="BF547" s="51">
        <v>12.12</v>
      </c>
      <c r="BG547" s="51">
        <v>13.34</v>
      </c>
      <c r="BH547" s="51">
        <v>12.76</v>
      </c>
      <c r="BI547" s="51">
        <v>13.44</v>
      </c>
      <c r="BJ547" s="51">
        <v>16.760000000000002</v>
      </c>
      <c r="BK547" s="51">
        <v>17.07</v>
      </c>
      <c r="BL547" s="51">
        <v>15.87</v>
      </c>
      <c r="BM547" s="51"/>
      <c r="BN547" s="9"/>
      <c r="BO547" s="62">
        <v>13.135294117647058</v>
      </c>
      <c r="BP547" s="62">
        <v>31.9</v>
      </c>
      <c r="BQ547" s="62">
        <f t="shared" si="24"/>
        <v>22.517647058823528</v>
      </c>
      <c r="BR547" s="64" t="str">
        <f t="shared" si="25"/>
        <v>YES</v>
      </c>
      <c r="BS547" s="9" t="e">
        <f t="shared" si="26"/>
        <v>#N/A</v>
      </c>
    </row>
    <row r="548" spans="1:71" x14ac:dyDescent="0.25">
      <c r="A548">
        <v>544</v>
      </c>
      <c r="B548" s="52" t="s">
        <v>748</v>
      </c>
      <c r="C548" s="48" t="s">
        <v>748</v>
      </c>
      <c r="D548" s="80">
        <v>10.55</v>
      </c>
      <c r="E548" s="98" t="s">
        <v>4988</v>
      </c>
      <c r="F548" s="84" t="s">
        <v>6</v>
      </c>
      <c r="G548" s="84">
        <v>106814476</v>
      </c>
      <c r="H548" s="87" t="s">
        <v>2112</v>
      </c>
      <c r="I548" s="196" t="s">
        <v>2112</v>
      </c>
      <c r="J548" s="87" t="s">
        <v>2112</v>
      </c>
      <c r="K548" s="47" t="s">
        <v>5</v>
      </c>
      <c r="L548" s="47" t="s">
        <v>326</v>
      </c>
      <c r="M548" s="38"/>
      <c r="N548" s="38"/>
      <c r="O548" s="50">
        <v>9.5500000000000007</v>
      </c>
      <c r="P548" s="50">
        <v>9.5500000000000007</v>
      </c>
      <c r="Q548" s="50">
        <v>9.5500000000000007</v>
      </c>
      <c r="R548" s="50">
        <v>9.5500000000000007</v>
      </c>
      <c r="S548" s="50">
        <v>9.5500000000000007</v>
      </c>
      <c r="T548" s="50">
        <v>10.55</v>
      </c>
      <c r="U548" s="50">
        <v>9.5500000000000007</v>
      </c>
      <c r="V548" s="51">
        <v>9.5500000000000007</v>
      </c>
      <c r="W548" s="51">
        <v>9.5500000000000007</v>
      </c>
      <c r="X548" s="51">
        <v>9.5500000000000007</v>
      </c>
      <c r="Y548" s="51">
        <v>9.5500000000000007</v>
      </c>
      <c r="Z548" s="51">
        <v>9.5500000000000007</v>
      </c>
      <c r="AA548" s="51">
        <v>9.5500000000000007</v>
      </c>
      <c r="AB548" s="51">
        <v>9.5500000000000007</v>
      </c>
      <c r="AC548" s="51">
        <v>9.5500000000000007</v>
      </c>
      <c r="AD548" s="51">
        <v>9.5500000000000007</v>
      </c>
      <c r="AE548" s="51">
        <v>9.5500000000000007</v>
      </c>
      <c r="AF548" s="51">
        <v>10.55</v>
      </c>
      <c r="AG548" s="51">
        <v>9.5500000000000007</v>
      </c>
      <c r="AH548" s="51">
        <v>9.5500000000000007</v>
      </c>
      <c r="AI548" s="51">
        <v>9.5500000000000007</v>
      </c>
      <c r="AJ548" s="51">
        <v>9.5500000000000007</v>
      </c>
      <c r="AK548" s="51">
        <v>9.5500000000000007</v>
      </c>
      <c r="AL548" s="51">
        <v>9.5500000000000007</v>
      </c>
      <c r="AM548" s="51">
        <v>9.5500000000000007</v>
      </c>
      <c r="AN548" s="51">
        <v>9.5500000000000007</v>
      </c>
      <c r="AO548" s="51">
        <v>9.5500000000000007</v>
      </c>
      <c r="AP548" s="135">
        <v>9.5500000000000007</v>
      </c>
      <c r="AQ548" s="51">
        <v>9.5500000000000007</v>
      </c>
      <c r="AR548" s="51">
        <v>10.55</v>
      </c>
      <c r="AS548" s="51">
        <v>9.5500000000000007</v>
      </c>
      <c r="AT548" s="51">
        <v>9.5500000000000007</v>
      </c>
      <c r="AU548" s="51">
        <v>9.5500000000000007</v>
      </c>
      <c r="AV548" s="51">
        <v>9.5500000000000007</v>
      </c>
      <c r="AW548" s="51">
        <v>9.5500000000000007</v>
      </c>
      <c r="AX548" s="51">
        <v>9.5500000000000007</v>
      </c>
      <c r="AY548" s="51">
        <v>9.5500000000000007</v>
      </c>
      <c r="AZ548" s="51">
        <v>9.5500000000000007</v>
      </c>
      <c r="BA548" s="51">
        <v>9.5500000000000007</v>
      </c>
      <c r="BB548" s="51">
        <v>9.5500000000000007</v>
      </c>
      <c r="BC548" s="51">
        <v>9.5500000000000007</v>
      </c>
      <c r="BD548" s="51">
        <v>10.55</v>
      </c>
      <c r="BE548" s="51">
        <v>9.5500000000000007</v>
      </c>
      <c r="BF548" s="51">
        <v>9.5500000000000007</v>
      </c>
      <c r="BG548" s="51">
        <v>9.5500000000000007</v>
      </c>
      <c r="BH548" s="51">
        <v>9.5500000000000007</v>
      </c>
      <c r="BI548" s="51">
        <v>9.5500000000000007</v>
      </c>
      <c r="BJ548" s="51">
        <v>9.5500000000000007</v>
      </c>
      <c r="BK548" s="51">
        <v>9.5500000000000007</v>
      </c>
      <c r="BL548" s="51">
        <v>9.5500000000000007</v>
      </c>
      <c r="BM548" s="51"/>
      <c r="BN548" s="9"/>
      <c r="BO548" s="62">
        <v>9.5500000000000007</v>
      </c>
      <c r="BP548" s="62">
        <v>19.100000000000001</v>
      </c>
      <c r="BQ548" s="62">
        <f t="shared" si="24"/>
        <v>14.325000000000001</v>
      </c>
      <c r="BR548" s="64" t="str">
        <f t="shared" si="25"/>
        <v>YES</v>
      </c>
      <c r="BS548" s="9" t="e">
        <f t="shared" si="26"/>
        <v>#N/A</v>
      </c>
    </row>
    <row r="549" spans="1:71" x14ac:dyDescent="0.25">
      <c r="A549">
        <v>545</v>
      </c>
      <c r="B549" s="52" t="s">
        <v>747</v>
      </c>
      <c r="C549" s="48" t="s">
        <v>747</v>
      </c>
      <c r="D549" s="80">
        <v>17.71</v>
      </c>
      <c r="E549" s="98" t="s">
        <v>4988</v>
      </c>
      <c r="F549" s="84" t="s">
        <v>6</v>
      </c>
      <c r="G549" s="84">
        <v>106814476</v>
      </c>
      <c r="H549" s="87" t="s">
        <v>2113</v>
      </c>
      <c r="I549" s="196" t="s">
        <v>2113</v>
      </c>
      <c r="J549" s="87" t="s">
        <v>2113</v>
      </c>
      <c r="K549" s="47" t="s">
        <v>5</v>
      </c>
      <c r="L549" s="47" t="s">
        <v>746</v>
      </c>
      <c r="M549" s="38"/>
      <c r="N549" s="38"/>
      <c r="O549" s="50">
        <v>20.51</v>
      </c>
      <c r="P549" s="50">
        <v>23.3</v>
      </c>
      <c r="Q549" s="50">
        <v>18.09</v>
      </c>
      <c r="R549" s="50">
        <v>19.59</v>
      </c>
      <c r="S549" s="50">
        <v>19.32</v>
      </c>
      <c r="T549" s="50">
        <v>17.37</v>
      </c>
      <c r="U549" s="50">
        <v>16.46</v>
      </c>
      <c r="V549" s="51">
        <v>17.27</v>
      </c>
      <c r="W549" s="51">
        <v>15.92</v>
      </c>
      <c r="X549" s="51">
        <v>17.55</v>
      </c>
      <c r="Y549" s="51">
        <v>16.52</v>
      </c>
      <c r="Z549" s="51">
        <v>16.329999999999998</v>
      </c>
      <c r="AA549" s="51">
        <v>19.14</v>
      </c>
      <c r="AB549" s="51">
        <v>20.239999999999998</v>
      </c>
      <c r="AC549" s="51">
        <v>18.47</v>
      </c>
      <c r="AD549" s="51">
        <v>18.13</v>
      </c>
      <c r="AE549" s="51">
        <v>18.739999999999998</v>
      </c>
      <c r="AF549" s="51">
        <v>17.71</v>
      </c>
      <c r="AG549" s="51">
        <v>16.68</v>
      </c>
      <c r="AH549" s="51">
        <v>16.25</v>
      </c>
      <c r="AI549" s="51">
        <v>15.85</v>
      </c>
      <c r="AJ549" s="51">
        <v>17.32</v>
      </c>
      <c r="AK549" s="51">
        <v>17.29</v>
      </c>
      <c r="AL549" s="51">
        <v>17.149999999999999</v>
      </c>
      <c r="AM549" s="51">
        <v>20.27</v>
      </c>
      <c r="AN549" s="51">
        <v>21.72</v>
      </c>
      <c r="AO549" s="51">
        <v>19.82</v>
      </c>
      <c r="AP549" s="135">
        <v>20.92</v>
      </c>
      <c r="AQ549" s="51">
        <v>18.25</v>
      </c>
      <c r="AR549" s="51">
        <v>19.48</v>
      </c>
      <c r="AS549" s="51">
        <v>19.88</v>
      </c>
      <c r="AT549" s="51">
        <v>14.91</v>
      </c>
      <c r="AU549" s="51">
        <v>16.16</v>
      </c>
      <c r="AV549" s="51">
        <v>17.329999999999998</v>
      </c>
      <c r="AW549" s="51">
        <v>15.82</v>
      </c>
      <c r="AX549" s="51">
        <v>16.61</v>
      </c>
      <c r="AY549" s="51">
        <v>20.21</v>
      </c>
      <c r="AZ549" s="51">
        <v>21.68</v>
      </c>
      <c r="BA549" s="51">
        <v>17.32</v>
      </c>
      <c r="BB549" s="51">
        <v>9.5500000000000007</v>
      </c>
      <c r="BC549" s="51">
        <v>9.5500000000000007</v>
      </c>
      <c r="BD549" s="51">
        <v>10.55</v>
      </c>
      <c r="BE549" s="51">
        <v>9.5500000000000007</v>
      </c>
      <c r="BF549" s="51">
        <v>9.5500000000000007</v>
      </c>
      <c r="BG549" s="51">
        <v>9.5500000000000007</v>
      </c>
      <c r="BH549" s="51">
        <v>9.5500000000000007</v>
      </c>
      <c r="BI549" s="51">
        <v>9.5500000000000007</v>
      </c>
      <c r="BJ549" s="51">
        <v>9.5500000000000007</v>
      </c>
      <c r="BK549" s="51">
        <v>9.5500000000000007</v>
      </c>
      <c r="BL549" s="51">
        <v>9.5500000000000007</v>
      </c>
      <c r="BM549" s="51"/>
      <c r="BN549" s="9"/>
      <c r="BO549" s="62">
        <v>15.92</v>
      </c>
      <c r="BP549" s="62">
        <v>38.68</v>
      </c>
      <c r="BQ549" s="62">
        <f t="shared" si="24"/>
        <v>27.3</v>
      </c>
      <c r="BR549" s="64" t="str">
        <f t="shared" si="25"/>
        <v>NO</v>
      </c>
      <c r="BS549" s="9" t="e">
        <f t="shared" si="26"/>
        <v>#N/A</v>
      </c>
    </row>
    <row r="550" spans="1:71" x14ac:dyDescent="0.25">
      <c r="A550">
        <v>546</v>
      </c>
      <c r="B550" s="52" t="s">
        <v>745</v>
      </c>
      <c r="C550" s="48" t="s">
        <v>745</v>
      </c>
      <c r="D550" s="80">
        <v>18.260000000000002</v>
      </c>
      <c r="E550" s="98" t="s">
        <v>4988</v>
      </c>
      <c r="F550" s="84" t="s">
        <v>6</v>
      </c>
      <c r="G550" s="84">
        <v>106814476</v>
      </c>
      <c r="H550" s="87" t="s">
        <v>2114</v>
      </c>
      <c r="I550" s="196" t="s">
        <v>2114</v>
      </c>
      <c r="J550" s="87" t="s">
        <v>2114</v>
      </c>
      <c r="K550" s="47" t="s">
        <v>5</v>
      </c>
      <c r="L550" s="47" t="s">
        <v>744</v>
      </c>
      <c r="M550" s="38"/>
      <c r="N550" s="38"/>
      <c r="O550" s="50">
        <v>1258.81</v>
      </c>
      <c r="P550" s="50">
        <v>1765.91</v>
      </c>
      <c r="Q550" s="50">
        <v>1099.6600000000001</v>
      </c>
      <c r="R550" s="50">
        <v>1091.77</v>
      </c>
      <c r="S550" s="50">
        <v>413.58</v>
      </c>
      <c r="T550" s="50">
        <v>157.91999999999999</v>
      </c>
      <c r="U550" s="50">
        <v>17.62</v>
      </c>
      <c r="V550" s="51">
        <v>18.559999999999999</v>
      </c>
      <c r="W550" s="51">
        <v>17.190000000000001</v>
      </c>
      <c r="X550" s="51">
        <v>18.88</v>
      </c>
      <c r="Y550" s="51">
        <v>17.149999999999999</v>
      </c>
      <c r="Z550" s="51">
        <v>16.899999999999999</v>
      </c>
      <c r="AA550" s="51">
        <v>612.5</v>
      </c>
      <c r="AB550" s="51">
        <v>638.58000000000004</v>
      </c>
      <c r="AC550" s="51">
        <v>884.41</v>
      </c>
      <c r="AD550" s="51">
        <v>289.52999999999997</v>
      </c>
      <c r="AE550" s="51">
        <v>291.29000000000002</v>
      </c>
      <c r="AF550" s="51">
        <v>18.260000000000002</v>
      </c>
      <c r="AG550" s="51">
        <v>16.68</v>
      </c>
      <c r="AH550" s="51">
        <v>16.850000000000001</v>
      </c>
      <c r="AI550" s="51">
        <v>15.85</v>
      </c>
      <c r="AJ550" s="51">
        <v>18.61</v>
      </c>
      <c r="AK550" s="51">
        <v>17.29</v>
      </c>
      <c r="AL550" s="51">
        <v>152.13</v>
      </c>
      <c r="AM550" s="51">
        <v>770.62</v>
      </c>
      <c r="AN550" s="51">
        <v>587.4</v>
      </c>
      <c r="AO550" s="51">
        <v>458.62</v>
      </c>
      <c r="AP550" s="135">
        <v>201.53</v>
      </c>
      <c r="AQ550" s="51">
        <v>17.53</v>
      </c>
      <c r="AR550" s="51">
        <v>21.71</v>
      </c>
      <c r="AS550" s="51">
        <v>18.5</v>
      </c>
      <c r="AT550" s="51">
        <v>15.45</v>
      </c>
      <c r="AU550" s="51">
        <v>15.56</v>
      </c>
      <c r="AV550" s="51">
        <v>18.63</v>
      </c>
      <c r="AW550" s="51">
        <v>16.39</v>
      </c>
      <c r="AX550" s="51">
        <v>100.23</v>
      </c>
      <c r="AY550" s="51">
        <v>568.02</v>
      </c>
      <c r="AZ550" s="51">
        <v>1412.62</v>
      </c>
      <c r="BA550" s="51">
        <v>1575.47</v>
      </c>
      <c r="BB550" s="51">
        <v>513.17999999999995</v>
      </c>
      <c r="BC550" s="51">
        <v>251.04</v>
      </c>
      <c r="BD550" s="51">
        <v>126.81</v>
      </c>
      <c r="BE550" s="51">
        <v>16.559999999999999</v>
      </c>
      <c r="BF550" s="51">
        <v>14.27</v>
      </c>
      <c r="BG550" s="51">
        <v>16.59</v>
      </c>
      <c r="BH550" s="51">
        <v>115.86</v>
      </c>
      <c r="BI550" s="51">
        <v>138.59</v>
      </c>
      <c r="BJ550" s="51">
        <v>600.83000000000004</v>
      </c>
      <c r="BK550" s="51">
        <v>1012.38</v>
      </c>
      <c r="BL550" s="51">
        <v>833.53</v>
      </c>
      <c r="BM550" s="51"/>
      <c r="BN550" s="9"/>
      <c r="BO550" s="62">
        <v>14.161499999999998</v>
      </c>
      <c r="BP550" s="62">
        <v>1765.91</v>
      </c>
      <c r="BQ550" s="62">
        <f t="shared" si="24"/>
        <v>890.03575000000001</v>
      </c>
      <c r="BR550" s="64" t="str">
        <f t="shared" si="25"/>
        <v>YES</v>
      </c>
      <c r="BS550" s="9" t="e">
        <f t="shared" si="26"/>
        <v>#N/A</v>
      </c>
    </row>
    <row r="551" spans="1:71" x14ac:dyDescent="0.25">
      <c r="A551">
        <v>547</v>
      </c>
      <c r="B551" s="52" t="s">
        <v>743</v>
      </c>
      <c r="C551" s="48" t="s">
        <v>743</v>
      </c>
      <c r="D551" s="80">
        <v>10.55</v>
      </c>
      <c r="E551" s="98" t="s">
        <v>2186</v>
      </c>
      <c r="F551" s="84" t="s">
        <v>6</v>
      </c>
      <c r="G551" s="84">
        <v>106814476</v>
      </c>
      <c r="H551" s="87" t="s">
        <v>2115</v>
      </c>
      <c r="I551" s="196" t="s">
        <v>2115</v>
      </c>
      <c r="J551" s="87">
        <v>5030054</v>
      </c>
      <c r="K551" s="47" t="s">
        <v>5</v>
      </c>
      <c r="L551" s="47" t="s">
        <v>742</v>
      </c>
      <c r="M551" s="38"/>
      <c r="N551" s="38"/>
      <c r="O551" s="50">
        <v>100.19</v>
      </c>
      <c r="P551" s="50">
        <v>618.58000000000004</v>
      </c>
      <c r="Q551" s="50">
        <v>235.87</v>
      </c>
      <c r="R551" s="50">
        <v>462.05</v>
      </c>
      <c r="S551" s="50">
        <v>43.44</v>
      </c>
      <c r="T551" s="50">
        <v>10.55</v>
      </c>
      <c r="U551" s="50">
        <v>22.23</v>
      </c>
      <c r="V551" s="51">
        <v>9.5500000000000007</v>
      </c>
      <c r="W551" s="51">
        <v>9.5500000000000007</v>
      </c>
      <c r="X551" s="51">
        <v>9.5500000000000007</v>
      </c>
      <c r="Y551" s="51">
        <v>9.5500000000000007</v>
      </c>
      <c r="Z551" s="51">
        <v>70.59</v>
      </c>
      <c r="AA551" s="51">
        <v>273.26</v>
      </c>
      <c r="AB551" s="51">
        <v>402.84</v>
      </c>
      <c r="AC551" s="51">
        <v>299.19</v>
      </c>
      <c r="AD551" s="51">
        <v>94.1</v>
      </c>
      <c r="AE551" s="51">
        <v>95.91</v>
      </c>
      <c r="AF551" s="51">
        <v>10.55</v>
      </c>
      <c r="AG551" s="51">
        <v>10.1</v>
      </c>
      <c r="AH551" s="51">
        <v>9.5500000000000007</v>
      </c>
      <c r="AI551" s="51">
        <v>9.5500000000000007</v>
      </c>
      <c r="AJ551" s="51">
        <v>9.5500000000000007</v>
      </c>
      <c r="AK551" s="51">
        <v>9.5500000000000007</v>
      </c>
      <c r="AL551" s="51">
        <v>9.5500000000000007</v>
      </c>
      <c r="AM551" s="51">
        <v>9.5500000000000007</v>
      </c>
      <c r="AN551" s="51">
        <v>9.5500000000000007</v>
      </c>
      <c r="AO551" s="51">
        <v>9.5500000000000007</v>
      </c>
      <c r="AP551" s="135">
        <v>9.5500000000000007</v>
      </c>
      <c r="AQ551" s="51">
        <v>9.5500000000000007</v>
      </c>
      <c r="AR551" s="51">
        <v>10.55</v>
      </c>
      <c r="AS551" s="51">
        <v>9.5500000000000007</v>
      </c>
      <c r="AT551" s="51">
        <v>9.5500000000000007</v>
      </c>
      <c r="AU551" s="51">
        <v>9.5500000000000007</v>
      </c>
      <c r="AV551" s="51">
        <v>9.5500000000000007</v>
      </c>
      <c r="AW551" s="51">
        <v>9.5500000000000007</v>
      </c>
      <c r="AX551" s="51">
        <v>9.5500000000000007</v>
      </c>
      <c r="AY551" s="51">
        <v>9.5500000000000007</v>
      </c>
      <c r="AZ551" s="51">
        <v>9.5500000000000007</v>
      </c>
      <c r="BA551" s="51">
        <v>9.5500000000000007</v>
      </c>
      <c r="BB551" s="51">
        <v>9.5500000000000007</v>
      </c>
      <c r="BC551" s="51">
        <v>9.5500000000000007</v>
      </c>
      <c r="BD551" s="51">
        <v>10.55</v>
      </c>
      <c r="BE551" s="51">
        <v>9.5500000000000007</v>
      </c>
      <c r="BF551" s="51">
        <v>9.5500000000000007</v>
      </c>
      <c r="BG551" s="51">
        <v>9.5500000000000007</v>
      </c>
      <c r="BH551" s="51">
        <v>9.5500000000000007</v>
      </c>
      <c r="BI551" s="51">
        <v>9.5500000000000007</v>
      </c>
      <c r="BJ551" s="51">
        <v>9.5500000000000007</v>
      </c>
      <c r="BK551" s="51">
        <v>9.5500000000000007</v>
      </c>
      <c r="BL551" s="51">
        <v>9.5500000000000007</v>
      </c>
      <c r="BM551" s="51"/>
      <c r="BN551" s="9"/>
      <c r="BO551" s="62">
        <v>9.5500000000000007</v>
      </c>
      <c r="BP551" s="62">
        <v>618.58000000000004</v>
      </c>
      <c r="BQ551" s="62">
        <f t="shared" si="24"/>
        <v>314.065</v>
      </c>
      <c r="BR551" s="64" t="str">
        <f t="shared" si="25"/>
        <v>YES</v>
      </c>
      <c r="BS551" s="9" t="e">
        <f t="shared" si="26"/>
        <v>#N/A</v>
      </c>
    </row>
    <row r="552" spans="1:71" x14ac:dyDescent="0.25">
      <c r="A552">
        <v>548</v>
      </c>
      <c r="B552" s="52" t="s">
        <v>741</v>
      </c>
      <c r="C552" s="48" t="s">
        <v>741</v>
      </c>
      <c r="D552" s="80">
        <v>12.75</v>
      </c>
      <c r="E552" s="98" t="s">
        <v>4988</v>
      </c>
      <c r="F552" s="84" t="s">
        <v>6</v>
      </c>
      <c r="G552" s="84">
        <v>106814476</v>
      </c>
      <c r="H552" s="87" t="s">
        <v>2116</v>
      </c>
      <c r="I552" s="196" t="s">
        <v>2116</v>
      </c>
      <c r="J552" s="87" t="s">
        <v>2116</v>
      </c>
      <c r="K552" s="47" t="s">
        <v>5</v>
      </c>
      <c r="L552" s="47" t="s">
        <v>740</v>
      </c>
      <c r="M552" s="38"/>
      <c r="N552" s="38"/>
      <c r="O552" s="50">
        <v>54.87</v>
      </c>
      <c r="P552" s="50">
        <v>152.31</v>
      </c>
      <c r="Q552" s="50">
        <v>48.59</v>
      </c>
      <c r="R552" s="50">
        <v>91.07</v>
      </c>
      <c r="S552" s="50">
        <v>15.41</v>
      </c>
      <c r="T552" s="50">
        <v>12.65</v>
      </c>
      <c r="U552" s="50">
        <v>11.85</v>
      </c>
      <c r="V552" s="51">
        <v>12.77</v>
      </c>
      <c r="W552" s="51">
        <v>11.46</v>
      </c>
      <c r="X552" s="51">
        <v>12.88</v>
      </c>
      <c r="Y552" s="51">
        <v>12.08</v>
      </c>
      <c r="Z552" s="51">
        <v>11.81</v>
      </c>
      <c r="AA552" s="51">
        <v>43.11</v>
      </c>
      <c r="AB552" s="51">
        <v>79.319999999999993</v>
      </c>
      <c r="AC552" s="51">
        <v>52.97</v>
      </c>
      <c r="AD552" s="51">
        <v>21.19</v>
      </c>
      <c r="AE552" s="51">
        <v>18.12</v>
      </c>
      <c r="AF552" s="51">
        <v>12.75</v>
      </c>
      <c r="AG552" s="51">
        <v>12.29</v>
      </c>
      <c r="AH552" s="51">
        <v>11.38</v>
      </c>
      <c r="AI552" s="51">
        <v>11.44</v>
      </c>
      <c r="AJ552" s="51">
        <v>12.14</v>
      </c>
      <c r="AK552" s="51">
        <v>11.49</v>
      </c>
      <c r="AL552" s="51">
        <v>12.08</v>
      </c>
      <c r="AM552" s="51">
        <v>45.49</v>
      </c>
      <c r="AN552" s="51">
        <v>66.83</v>
      </c>
      <c r="AO552" s="51">
        <v>39.630000000000003</v>
      </c>
      <c r="AP552" s="135">
        <v>15.57</v>
      </c>
      <c r="AQ552" s="51">
        <v>12.45</v>
      </c>
      <c r="AR552" s="51">
        <v>12.78</v>
      </c>
      <c r="AS552" s="51">
        <v>12.31</v>
      </c>
      <c r="AT552" s="51">
        <v>11.16</v>
      </c>
      <c r="AU552" s="51">
        <v>11.96</v>
      </c>
      <c r="AV552" s="51">
        <v>12.79</v>
      </c>
      <c r="AW552" s="51">
        <v>12.4</v>
      </c>
      <c r="AX552" s="51">
        <v>12.27</v>
      </c>
      <c r="AY552" s="51">
        <v>59.07</v>
      </c>
      <c r="AZ552" s="51">
        <v>149.07</v>
      </c>
      <c r="BA552" s="51">
        <v>28.97</v>
      </c>
      <c r="BB552" s="51">
        <v>50.82</v>
      </c>
      <c r="BC552" s="51">
        <v>12.32</v>
      </c>
      <c r="BD552" s="51">
        <v>12.25</v>
      </c>
      <c r="BE552" s="51">
        <v>11.76</v>
      </c>
      <c r="BF552" s="51">
        <v>13.41</v>
      </c>
      <c r="BG552" s="51">
        <v>13.88</v>
      </c>
      <c r="BH552" s="51">
        <v>13.22</v>
      </c>
      <c r="BI552" s="51">
        <v>19.559999999999999</v>
      </c>
      <c r="BJ552" s="51">
        <v>44.4</v>
      </c>
      <c r="BK552" s="51">
        <v>77.87</v>
      </c>
      <c r="BL552" s="51">
        <v>87.62</v>
      </c>
      <c r="BM552" s="51"/>
      <c r="BN552" s="9"/>
      <c r="BO552" s="62">
        <v>11.46</v>
      </c>
      <c r="BP552" s="62">
        <v>152.31</v>
      </c>
      <c r="BQ552" s="62">
        <f t="shared" si="24"/>
        <v>81.885000000000005</v>
      </c>
      <c r="BR552" s="64" t="str">
        <f t="shared" si="25"/>
        <v>YES</v>
      </c>
      <c r="BS552" s="9" t="e">
        <f t="shared" si="26"/>
        <v>#N/A</v>
      </c>
    </row>
    <row r="553" spans="1:71" x14ac:dyDescent="0.25">
      <c r="A553">
        <v>549</v>
      </c>
      <c r="B553" s="52" t="s">
        <v>739</v>
      </c>
      <c r="C553" s="48" t="s">
        <v>739</v>
      </c>
      <c r="D553" s="80">
        <v>13.3</v>
      </c>
      <c r="E553" s="98" t="s">
        <v>4988</v>
      </c>
      <c r="F553" s="84" t="s">
        <v>6</v>
      </c>
      <c r="G553" s="84">
        <v>106814476</v>
      </c>
      <c r="H553" s="87" t="s">
        <v>2117</v>
      </c>
      <c r="I553" s="196" t="s">
        <v>2117</v>
      </c>
      <c r="J553" s="87" t="s">
        <v>2117</v>
      </c>
      <c r="K553" s="47" t="s">
        <v>5</v>
      </c>
      <c r="L553" s="47" t="s">
        <v>314</v>
      </c>
      <c r="M553" s="38"/>
      <c r="N553" s="38"/>
      <c r="O553" s="50">
        <v>108.96</v>
      </c>
      <c r="P553" s="50">
        <v>281.32</v>
      </c>
      <c r="Q553" s="50">
        <v>135.21</v>
      </c>
      <c r="R553" s="50">
        <v>173.77</v>
      </c>
      <c r="S553" s="50">
        <v>16.72</v>
      </c>
      <c r="T553" s="50">
        <v>14.75</v>
      </c>
      <c r="U553" s="50">
        <v>11.85</v>
      </c>
      <c r="V553" s="51">
        <v>9.5500000000000007</v>
      </c>
      <c r="W553" s="51">
        <v>15.92</v>
      </c>
      <c r="X553" s="51">
        <v>12.88</v>
      </c>
      <c r="Y553" s="51">
        <v>12.72</v>
      </c>
      <c r="Z553" s="51">
        <v>11.81</v>
      </c>
      <c r="AA553" s="51">
        <v>91.06</v>
      </c>
      <c r="AB553" s="51">
        <v>198.03</v>
      </c>
      <c r="AC553" s="51">
        <v>122.55</v>
      </c>
      <c r="AD553" s="51">
        <v>30.38</v>
      </c>
      <c r="AE553" s="51">
        <v>24.86</v>
      </c>
      <c r="AF553" s="51">
        <v>13.3</v>
      </c>
      <c r="AG553" s="51">
        <v>11.74</v>
      </c>
      <c r="AH553" s="51">
        <v>11.98</v>
      </c>
      <c r="AI553" s="51">
        <v>12.07</v>
      </c>
      <c r="AJ553" s="51">
        <v>12.14</v>
      </c>
      <c r="AK553" s="51">
        <v>12.13</v>
      </c>
      <c r="AL553" s="51">
        <v>12.08</v>
      </c>
      <c r="AM553" s="51">
        <v>155.21</v>
      </c>
      <c r="AN553" s="51">
        <v>118.39</v>
      </c>
      <c r="AO553" s="51">
        <v>94.67</v>
      </c>
      <c r="AP553" s="135">
        <v>38.31</v>
      </c>
      <c r="AQ553" s="51">
        <v>19.7</v>
      </c>
      <c r="AR553" s="51">
        <v>13.53</v>
      </c>
      <c r="AS553" s="51">
        <v>12.31</v>
      </c>
      <c r="AT553" s="51">
        <v>12.23</v>
      </c>
      <c r="AU553" s="51">
        <v>11.35</v>
      </c>
      <c r="AV553" s="51">
        <v>13.44</v>
      </c>
      <c r="AW553" s="51">
        <v>12.4</v>
      </c>
      <c r="AX553" s="51">
        <v>38.33</v>
      </c>
      <c r="AY553" s="51">
        <v>213.26</v>
      </c>
      <c r="AZ553" s="51">
        <v>363.8</v>
      </c>
      <c r="BA553" s="51">
        <v>205.69</v>
      </c>
      <c r="BB553" s="51">
        <v>92.09</v>
      </c>
      <c r="BC553" s="51">
        <v>38.909999999999997</v>
      </c>
      <c r="BD553" s="51">
        <v>20.73</v>
      </c>
      <c r="BE553" s="51">
        <v>11.39</v>
      </c>
      <c r="BF553" s="51">
        <v>11.27</v>
      </c>
      <c r="BG553" s="51">
        <v>12.26</v>
      </c>
      <c r="BH553" s="51">
        <v>11.38</v>
      </c>
      <c r="BI553" s="51">
        <v>42.92</v>
      </c>
      <c r="BJ553" s="51">
        <v>118.31</v>
      </c>
      <c r="BK553" s="51">
        <v>189.43</v>
      </c>
      <c r="BL553" s="51">
        <v>186.89</v>
      </c>
      <c r="BM553" s="51"/>
      <c r="BN553" s="9"/>
      <c r="BO553" s="62">
        <v>9.5500000000000007</v>
      </c>
      <c r="BP553" s="62">
        <v>281.32</v>
      </c>
      <c r="BQ553" s="62">
        <f t="shared" si="24"/>
        <v>145.435</v>
      </c>
      <c r="BR553" s="64" t="str">
        <f t="shared" si="25"/>
        <v>YES</v>
      </c>
      <c r="BS553" s="9" t="e">
        <f t="shared" si="26"/>
        <v>#N/A</v>
      </c>
    </row>
    <row r="554" spans="1:71" x14ac:dyDescent="0.25">
      <c r="A554">
        <v>550</v>
      </c>
      <c r="B554" s="52" t="s">
        <v>738</v>
      </c>
      <c r="C554" s="48" t="s">
        <v>738</v>
      </c>
      <c r="D554" s="80">
        <v>17.71</v>
      </c>
      <c r="E554" s="98" t="s">
        <v>4988</v>
      </c>
      <c r="F554" s="84" t="s">
        <v>6</v>
      </c>
      <c r="G554" s="84">
        <v>106814476</v>
      </c>
      <c r="H554" s="87" t="s">
        <v>2118</v>
      </c>
      <c r="I554" s="196" t="s">
        <v>2118</v>
      </c>
      <c r="J554" s="87" t="s">
        <v>2118</v>
      </c>
      <c r="K554" s="47" t="s">
        <v>5</v>
      </c>
      <c r="L554" s="47" t="s">
        <v>312</v>
      </c>
      <c r="M554" s="38"/>
      <c r="N554" s="38"/>
      <c r="O554" s="50">
        <v>124.32</v>
      </c>
      <c r="P554" s="50">
        <v>447</v>
      </c>
      <c r="Q554" s="50">
        <v>203.54</v>
      </c>
      <c r="R554" s="50">
        <v>251.16</v>
      </c>
      <c r="S554" s="50">
        <v>24.54</v>
      </c>
      <c r="T554" s="50">
        <v>16.32</v>
      </c>
      <c r="U554" s="50">
        <v>15.31</v>
      </c>
      <c r="V554" s="51">
        <v>16.63</v>
      </c>
      <c r="W554" s="51">
        <v>16.55</v>
      </c>
      <c r="X554" s="51">
        <v>16.88</v>
      </c>
      <c r="Y554" s="51">
        <v>16.52</v>
      </c>
      <c r="Z554" s="51">
        <v>16.329999999999998</v>
      </c>
      <c r="AA554" s="51">
        <v>119.23</v>
      </c>
      <c r="AB554" s="51">
        <v>240.23</v>
      </c>
      <c r="AC554" s="51">
        <v>154.07</v>
      </c>
      <c r="AD554" s="51">
        <v>47.53</v>
      </c>
      <c r="AE554" s="51">
        <v>45.69</v>
      </c>
      <c r="AF554" s="51">
        <v>17.71</v>
      </c>
      <c r="AG554" s="51">
        <v>15.58</v>
      </c>
      <c r="AH554" s="51">
        <v>15.64</v>
      </c>
      <c r="AI554" s="51">
        <v>15.85</v>
      </c>
      <c r="AJ554" s="51">
        <v>16.670000000000002</v>
      </c>
      <c r="AK554" s="51">
        <v>16</v>
      </c>
      <c r="AL554" s="51">
        <v>20.32</v>
      </c>
      <c r="AM554" s="51">
        <v>217.63</v>
      </c>
      <c r="AN554" s="51">
        <v>181.4</v>
      </c>
      <c r="AO554" s="51">
        <v>173.18</v>
      </c>
      <c r="AP554" s="135">
        <v>61.06</v>
      </c>
      <c r="AQ554" s="51">
        <v>29.13</v>
      </c>
      <c r="AR554" s="51">
        <v>23.2</v>
      </c>
      <c r="AS554" s="51">
        <v>17.13</v>
      </c>
      <c r="AT554" s="51">
        <v>14.91</v>
      </c>
      <c r="AU554" s="51">
        <v>16.16</v>
      </c>
      <c r="AV554" s="51">
        <v>17.329999999999998</v>
      </c>
      <c r="AW554" s="51">
        <v>18.100000000000001</v>
      </c>
      <c r="AX554" s="51">
        <v>42.13</v>
      </c>
      <c r="AY554" s="51">
        <v>188.81</v>
      </c>
      <c r="AZ554" s="51">
        <v>421.43</v>
      </c>
      <c r="BA554" s="51">
        <v>234.18</v>
      </c>
      <c r="BB554" s="51">
        <v>76.61</v>
      </c>
      <c r="BC554" s="51">
        <v>23.95</v>
      </c>
      <c r="BD554" s="51">
        <v>15.64</v>
      </c>
      <c r="BE554" s="51">
        <v>13.61</v>
      </c>
      <c r="BF554" s="51">
        <v>13.84</v>
      </c>
      <c r="BG554" s="51">
        <v>15.51</v>
      </c>
      <c r="BH554" s="51">
        <v>10.01</v>
      </c>
      <c r="BI554" s="51">
        <v>33.47</v>
      </c>
      <c r="BJ554" s="51">
        <v>134.54</v>
      </c>
      <c r="BK554" s="51">
        <v>204.48</v>
      </c>
      <c r="BL554" s="51">
        <v>208.1</v>
      </c>
      <c r="BM554" s="51"/>
      <c r="BN554" s="9"/>
      <c r="BO554" s="62">
        <v>14.876923076923077</v>
      </c>
      <c r="BP554" s="62">
        <v>447</v>
      </c>
      <c r="BQ554" s="62">
        <f t="shared" si="24"/>
        <v>230.93846153846152</v>
      </c>
      <c r="BR554" s="64" t="str">
        <f t="shared" si="25"/>
        <v>YES</v>
      </c>
      <c r="BS554" s="9" t="e">
        <f t="shared" si="26"/>
        <v>#N/A</v>
      </c>
    </row>
    <row r="555" spans="1:71" x14ac:dyDescent="0.25">
      <c r="A555">
        <v>551</v>
      </c>
      <c r="B555" s="52" t="s">
        <v>737</v>
      </c>
      <c r="C555" s="48" t="s">
        <v>737</v>
      </c>
      <c r="D555" s="80">
        <v>10.55</v>
      </c>
      <c r="E555" s="98" t="s">
        <v>4988</v>
      </c>
      <c r="F555" s="84" t="s">
        <v>6</v>
      </c>
      <c r="G555" s="84">
        <v>106814476</v>
      </c>
      <c r="H555" s="87" t="s">
        <v>2119</v>
      </c>
      <c r="I555" s="196" t="s">
        <v>2119</v>
      </c>
      <c r="J555" s="87" t="s">
        <v>2119</v>
      </c>
      <c r="K555" s="47" t="s">
        <v>5</v>
      </c>
      <c r="L555" s="47" t="s">
        <v>736</v>
      </c>
      <c r="M555" s="38"/>
      <c r="N555" s="38"/>
      <c r="O555" s="50">
        <v>9.5500000000000007</v>
      </c>
      <c r="P555" s="50">
        <v>9.5500000000000007</v>
      </c>
      <c r="Q555" s="50">
        <v>9.5500000000000007</v>
      </c>
      <c r="R555" s="50">
        <v>9.5500000000000007</v>
      </c>
      <c r="S555" s="50">
        <v>9.5500000000000007</v>
      </c>
      <c r="T555" s="50">
        <v>10.55</v>
      </c>
      <c r="U555" s="50">
        <v>9.5500000000000007</v>
      </c>
      <c r="V555" s="51">
        <v>9.5500000000000007</v>
      </c>
      <c r="W555" s="51">
        <v>9.5500000000000007</v>
      </c>
      <c r="X555" s="51">
        <v>9.5500000000000007</v>
      </c>
      <c r="Y555" s="51">
        <v>9.5500000000000007</v>
      </c>
      <c r="Z555" s="51">
        <v>9.5500000000000007</v>
      </c>
      <c r="AA555" s="51">
        <v>9.5500000000000007</v>
      </c>
      <c r="AB555" s="51">
        <v>9.5500000000000007</v>
      </c>
      <c r="AC555" s="51">
        <v>9.5500000000000007</v>
      </c>
      <c r="AD555" s="51">
        <v>9.5500000000000007</v>
      </c>
      <c r="AE555" s="51">
        <v>9.5500000000000007</v>
      </c>
      <c r="AF555" s="51">
        <v>10.55</v>
      </c>
      <c r="AG555" s="51">
        <v>9.5500000000000007</v>
      </c>
      <c r="AH555" s="51">
        <v>9.5500000000000007</v>
      </c>
      <c r="AI555" s="51">
        <v>9.5500000000000007</v>
      </c>
      <c r="AJ555" s="51">
        <v>9.5500000000000007</v>
      </c>
      <c r="AK555" s="51">
        <v>9.5500000000000007</v>
      </c>
      <c r="AL555" s="51">
        <v>9.5500000000000007</v>
      </c>
      <c r="AM555" s="51">
        <v>9.5500000000000007</v>
      </c>
      <c r="AN555" s="51">
        <v>9.5500000000000007</v>
      </c>
      <c r="AO555" s="51">
        <v>9.5500000000000007</v>
      </c>
      <c r="AP555" s="135">
        <v>9.5500000000000007</v>
      </c>
      <c r="AQ555" s="51">
        <v>9.5500000000000007</v>
      </c>
      <c r="AR555" s="51">
        <v>10.55</v>
      </c>
      <c r="AS555" s="51">
        <v>9.5500000000000007</v>
      </c>
      <c r="AT555" s="51">
        <v>9.5500000000000007</v>
      </c>
      <c r="AU555" s="51">
        <v>9.5500000000000007</v>
      </c>
      <c r="AV555" s="51">
        <v>9.5500000000000007</v>
      </c>
      <c r="AW555" s="51">
        <v>9.5500000000000007</v>
      </c>
      <c r="AX555" s="51">
        <v>9.5500000000000007</v>
      </c>
      <c r="AY555" s="51">
        <v>9.5500000000000007</v>
      </c>
      <c r="AZ555" s="51">
        <v>9.5500000000000007</v>
      </c>
      <c r="BA555" s="51">
        <v>9.5500000000000007</v>
      </c>
      <c r="BB555" s="51">
        <v>9.5500000000000007</v>
      </c>
      <c r="BC555" s="51">
        <v>9.5500000000000007</v>
      </c>
      <c r="BD555" s="51">
        <v>10.55</v>
      </c>
      <c r="BE555" s="51">
        <v>9.5500000000000007</v>
      </c>
      <c r="BF555" s="51">
        <v>9.5500000000000007</v>
      </c>
      <c r="BG555" s="51">
        <v>9.5500000000000007</v>
      </c>
      <c r="BH555" s="51">
        <v>9.5500000000000007</v>
      </c>
      <c r="BI555" s="51">
        <v>9.5500000000000007</v>
      </c>
      <c r="BJ555" s="51">
        <v>9.5500000000000007</v>
      </c>
      <c r="BK555" s="51">
        <v>9.5500000000000007</v>
      </c>
      <c r="BL555" s="51">
        <v>9.5500000000000007</v>
      </c>
      <c r="BM555" s="51"/>
      <c r="BN555" s="9"/>
      <c r="BO555" s="62">
        <v>9.5500000000000007</v>
      </c>
      <c r="BP555" s="62">
        <v>19.100000000000001</v>
      </c>
      <c r="BQ555" s="62">
        <f t="shared" si="24"/>
        <v>14.325000000000001</v>
      </c>
      <c r="BR555" s="64" t="str">
        <f t="shared" si="25"/>
        <v>YES</v>
      </c>
      <c r="BS555" s="9" t="e">
        <f t="shared" si="26"/>
        <v>#N/A</v>
      </c>
    </row>
    <row r="556" spans="1:71" x14ac:dyDescent="0.25">
      <c r="A556">
        <v>552</v>
      </c>
      <c r="B556" s="52" t="s">
        <v>735</v>
      </c>
      <c r="C556" s="48" t="s">
        <v>735</v>
      </c>
      <c r="D556" s="80">
        <v>20.46</v>
      </c>
      <c r="E556" s="98" t="s">
        <v>4988</v>
      </c>
      <c r="F556" s="84" t="s">
        <v>6</v>
      </c>
      <c r="G556" s="84">
        <v>106814476</v>
      </c>
      <c r="H556" s="87" t="s">
        <v>2120</v>
      </c>
      <c r="I556" s="196" t="s">
        <v>2120</v>
      </c>
      <c r="J556" s="87">
        <v>5029152</v>
      </c>
      <c r="K556" s="47" t="s">
        <v>5</v>
      </c>
      <c r="L556" s="47" t="s">
        <v>306</v>
      </c>
      <c r="M556" s="38"/>
      <c r="N556" s="38"/>
      <c r="O556" s="50">
        <v>95.08</v>
      </c>
      <c r="P556" s="50">
        <v>297.04000000000002</v>
      </c>
      <c r="Q556" s="50">
        <v>193.78</v>
      </c>
      <c r="R556" s="50">
        <v>218.67</v>
      </c>
      <c r="S556" s="50">
        <v>39.53</v>
      </c>
      <c r="T556" s="50">
        <v>14.22</v>
      </c>
      <c r="U556" s="50">
        <v>11.85</v>
      </c>
      <c r="V556" s="51">
        <v>12.12</v>
      </c>
      <c r="W556" s="51">
        <v>11.46</v>
      </c>
      <c r="X556" s="51">
        <v>12.22</v>
      </c>
      <c r="Y556" s="51">
        <v>12.08</v>
      </c>
      <c r="Z556" s="51">
        <v>32.159999999999997</v>
      </c>
      <c r="AA556" s="51">
        <v>131.22</v>
      </c>
      <c r="AB556" s="51">
        <v>132.21</v>
      </c>
      <c r="AC556" s="51">
        <v>157.05000000000001</v>
      </c>
      <c r="AD556" s="51">
        <v>82.46</v>
      </c>
      <c r="AE556" s="51">
        <v>61</v>
      </c>
      <c r="AF556" s="51">
        <v>20.46</v>
      </c>
      <c r="AG556" s="51">
        <v>11.19</v>
      </c>
      <c r="AH556" s="51">
        <v>11.38</v>
      </c>
      <c r="AI556" s="51">
        <v>11.44</v>
      </c>
      <c r="AJ556" s="51">
        <v>11.49</v>
      </c>
      <c r="AK556" s="51">
        <v>11.49</v>
      </c>
      <c r="AL556" s="51">
        <v>12.08</v>
      </c>
      <c r="AM556" s="51">
        <v>44.86</v>
      </c>
      <c r="AN556" s="51">
        <v>43.92</v>
      </c>
      <c r="AO556" s="51">
        <v>43.3</v>
      </c>
      <c r="AP556" s="135">
        <v>22.26</v>
      </c>
      <c r="AQ556" s="51">
        <v>13.9</v>
      </c>
      <c r="AR556" s="51">
        <v>14.27</v>
      </c>
      <c r="AS556" s="51">
        <v>12.31</v>
      </c>
      <c r="AT556" s="51">
        <v>11.16</v>
      </c>
      <c r="AU556" s="51">
        <v>11.35</v>
      </c>
      <c r="AV556" s="51">
        <v>11.49</v>
      </c>
      <c r="AW556" s="51">
        <v>12.4</v>
      </c>
      <c r="AX556" s="51">
        <v>14.44</v>
      </c>
      <c r="AY556" s="51">
        <v>38.380000000000003</v>
      </c>
      <c r="AZ556" s="51">
        <v>59.9</v>
      </c>
      <c r="BA556" s="51">
        <v>39.97</v>
      </c>
      <c r="BB556" s="51">
        <v>23.74</v>
      </c>
      <c r="BC556" s="51">
        <v>12.32</v>
      </c>
      <c r="BD556" s="51">
        <v>11.82</v>
      </c>
      <c r="BE556" s="51">
        <v>11.02</v>
      </c>
      <c r="BF556" s="51">
        <v>10.41</v>
      </c>
      <c r="BG556" s="51">
        <v>11.17</v>
      </c>
      <c r="BH556" s="51">
        <v>10.92</v>
      </c>
      <c r="BI556" s="51">
        <v>11.77</v>
      </c>
      <c r="BJ556" s="51">
        <v>64.23</v>
      </c>
      <c r="BK556" s="51">
        <v>129.88999999999999</v>
      </c>
      <c r="BL556" s="51">
        <v>173.8</v>
      </c>
      <c r="BM556" s="51"/>
      <c r="BN556" s="9"/>
      <c r="BO556" s="62">
        <v>7.9173913043478272</v>
      </c>
      <c r="BP556" s="62">
        <v>297.04000000000002</v>
      </c>
      <c r="BQ556" s="62">
        <f t="shared" si="24"/>
        <v>152.47869565217391</v>
      </c>
      <c r="BR556" s="64" t="str">
        <f t="shared" si="25"/>
        <v>YES</v>
      </c>
      <c r="BS556" s="9" t="e">
        <f t="shared" si="26"/>
        <v>#N/A</v>
      </c>
    </row>
    <row r="557" spans="1:71" x14ac:dyDescent="0.25">
      <c r="A557">
        <v>553</v>
      </c>
      <c r="B557" s="52" t="s">
        <v>734</v>
      </c>
      <c r="C557" s="48" t="s">
        <v>734</v>
      </c>
      <c r="D557" s="80">
        <v>16.61</v>
      </c>
      <c r="E557" s="98" t="s">
        <v>2186</v>
      </c>
      <c r="F557" s="84" t="s">
        <v>6</v>
      </c>
      <c r="G557" s="84">
        <v>106814476</v>
      </c>
      <c r="H557" s="87">
        <v>3001748</v>
      </c>
      <c r="I557" s="196">
        <v>3001748</v>
      </c>
      <c r="J557" s="87">
        <v>3001748</v>
      </c>
      <c r="K557" s="47" t="s">
        <v>5</v>
      </c>
      <c r="L557" s="47" t="s">
        <v>733</v>
      </c>
      <c r="M557" s="38"/>
      <c r="N557" s="38"/>
      <c r="O557" s="50">
        <v>10.28</v>
      </c>
      <c r="P557" s="50">
        <v>13.48</v>
      </c>
      <c r="Q557" s="50">
        <v>10.77</v>
      </c>
      <c r="R557" s="50">
        <v>12.5</v>
      </c>
      <c r="S557" s="50">
        <v>12.81</v>
      </c>
      <c r="T557" s="50">
        <v>13.7</v>
      </c>
      <c r="U557" s="50">
        <v>13.01</v>
      </c>
      <c r="V557" s="51">
        <v>10.84</v>
      </c>
      <c r="W557" s="51">
        <v>11.46</v>
      </c>
      <c r="X557" s="51">
        <v>12.22</v>
      </c>
      <c r="Y557" s="51">
        <v>9.5500000000000007</v>
      </c>
      <c r="Z557" s="51">
        <v>11.25</v>
      </c>
      <c r="AA557" s="51">
        <v>14.34</v>
      </c>
      <c r="AB557" s="51">
        <v>11.8</v>
      </c>
      <c r="AC557" s="51">
        <v>11.33</v>
      </c>
      <c r="AD557" s="51">
        <v>16.899999999999999</v>
      </c>
      <c r="AE557" s="51">
        <v>11.39</v>
      </c>
      <c r="AF557" s="51">
        <v>16.61</v>
      </c>
      <c r="AG557" s="51">
        <v>11.74</v>
      </c>
      <c r="AH557" s="51">
        <v>10.77</v>
      </c>
      <c r="AI557" s="51">
        <v>14.59</v>
      </c>
      <c r="AJ557" s="51">
        <v>12.14</v>
      </c>
      <c r="AK557" s="51">
        <v>31.49</v>
      </c>
      <c r="AL557" s="51">
        <v>17.79</v>
      </c>
      <c r="AM557" s="51">
        <v>9.5500000000000007</v>
      </c>
      <c r="AN557" s="51">
        <v>12.41</v>
      </c>
      <c r="AO557" s="51">
        <v>11.75</v>
      </c>
      <c r="AP557" s="135">
        <v>12.23</v>
      </c>
      <c r="AQ557" s="51">
        <v>12.45</v>
      </c>
      <c r="AR557" s="51">
        <v>11.29</v>
      </c>
      <c r="AS557" s="51">
        <v>9.5500000000000007</v>
      </c>
      <c r="AT557" s="51">
        <v>11.16</v>
      </c>
      <c r="AU557" s="51">
        <v>11.35</v>
      </c>
      <c r="AV557" s="51">
        <v>12.14</v>
      </c>
      <c r="AW557" s="51">
        <v>14.11</v>
      </c>
      <c r="AX557" s="51">
        <v>12.27</v>
      </c>
      <c r="AY557" s="51">
        <v>15.19</v>
      </c>
      <c r="AZ557" s="51">
        <v>19.260000000000002</v>
      </c>
      <c r="BA557" s="51">
        <v>9.5500000000000007</v>
      </c>
      <c r="BB557" s="51">
        <v>12.13</v>
      </c>
      <c r="BC557" s="51">
        <v>9.5500000000000007</v>
      </c>
      <c r="BD557" s="51">
        <v>13.94</v>
      </c>
      <c r="BE557" s="51">
        <v>12.87</v>
      </c>
      <c r="BF557" s="51">
        <v>11.27</v>
      </c>
      <c r="BG557" s="51">
        <v>14.42</v>
      </c>
      <c r="BH557" s="51">
        <v>10.92</v>
      </c>
      <c r="BI557" s="51">
        <v>14.56</v>
      </c>
      <c r="BJ557" s="51">
        <v>9.5500000000000007</v>
      </c>
      <c r="BK557" s="51">
        <v>12.06</v>
      </c>
      <c r="BL557" s="51">
        <v>9.5500000000000007</v>
      </c>
      <c r="BM557" s="51"/>
      <c r="BN557" s="9"/>
      <c r="BO557" s="62">
        <v>9.5500000000000007</v>
      </c>
      <c r="BP557" s="62">
        <v>25.13</v>
      </c>
      <c r="BQ557" s="62">
        <f t="shared" si="24"/>
        <v>17.34</v>
      </c>
      <c r="BR557" s="64" t="str">
        <f t="shared" si="25"/>
        <v>YES</v>
      </c>
      <c r="BS557" s="9" t="e">
        <f t="shared" si="26"/>
        <v>#N/A</v>
      </c>
    </row>
    <row r="558" spans="1:71" x14ac:dyDescent="0.25">
      <c r="A558">
        <v>554</v>
      </c>
      <c r="B558" s="52" t="s">
        <v>732</v>
      </c>
      <c r="C558" s="48" t="s">
        <v>732</v>
      </c>
      <c r="D558" s="80">
        <v>14.4</v>
      </c>
      <c r="E558" s="98" t="s">
        <v>4988</v>
      </c>
      <c r="F558" s="84" t="s">
        <v>6</v>
      </c>
      <c r="G558" s="84">
        <v>106814476</v>
      </c>
      <c r="H558" s="87">
        <v>3056341</v>
      </c>
      <c r="I558" s="196">
        <v>3056341</v>
      </c>
      <c r="J558" s="87">
        <v>3056341</v>
      </c>
      <c r="K558" s="47" t="s">
        <v>5</v>
      </c>
      <c r="L558" s="47" t="s">
        <v>731</v>
      </c>
      <c r="M558" s="38"/>
      <c r="N558" s="38"/>
      <c r="O558" s="50">
        <v>13.2</v>
      </c>
      <c r="P558" s="50">
        <v>13.48</v>
      </c>
      <c r="Q558" s="50">
        <v>12.6</v>
      </c>
      <c r="R558" s="50">
        <v>12.5</v>
      </c>
      <c r="S558" s="50">
        <v>12.81</v>
      </c>
      <c r="T558" s="50">
        <v>13.17</v>
      </c>
      <c r="U558" s="50">
        <v>12.43</v>
      </c>
      <c r="V558" s="51">
        <v>13.41</v>
      </c>
      <c r="W558" s="51">
        <v>12.1</v>
      </c>
      <c r="X558" s="51">
        <v>10.88</v>
      </c>
      <c r="Y558" s="51">
        <v>12.08</v>
      </c>
      <c r="Z558" s="51">
        <v>11.25</v>
      </c>
      <c r="AA558" s="51">
        <v>13.75</v>
      </c>
      <c r="AB558" s="51">
        <v>12.93</v>
      </c>
      <c r="AC558" s="51">
        <v>11.93</v>
      </c>
      <c r="AD558" s="51">
        <v>12</v>
      </c>
      <c r="AE558" s="51">
        <v>13.84</v>
      </c>
      <c r="AF558" s="51">
        <v>14.4</v>
      </c>
      <c r="AG558" s="51">
        <v>13.39</v>
      </c>
      <c r="AH558" s="51">
        <v>13.81</v>
      </c>
      <c r="AI558" s="51">
        <v>17.11</v>
      </c>
      <c r="AJ558" s="51">
        <v>16.02</v>
      </c>
      <c r="AK558" s="51">
        <v>14.71</v>
      </c>
      <c r="AL558" s="51">
        <v>13.99</v>
      </c>
      <c r="AM558" s="51">
        <v>14.59</v>
      </c>
      <c r="AN558" s="51">
        <v>15.28</v>
      </c>
      <c r="AO558" s="51">
        <v>19.82</v>
      </c>
      <c r="AP558" s="135">
        <v>14.23</v>
      </c>
      <c r="AQ558" s="51">
        <v>14.63</v>
      </c>
      <c r="AR558" s="51">
        <v>18.73</v>
      </c>
      <c r="AS558" s="51">
        <v>13.68</v>
      </c>
      <c r="AT558" s="51">
        <v>12.23</v>
      </c>
      <c r="AU558" s="51">
        <v>13.16</v>
      </c>
      <c r="AV558" s="51">
        <v>16.03</v>
      </c>
      <c r="AW558" s="51">
        <v>15.25</v>
      </c>
      <c r="AX558" s="51">
        <v>13.89</v>
      </c>
      <c r="AY558" s="51">
        <v>13.94</v>
      </c>
      <c r="AZ558" s="51">
        <v>14.4</v>
      </c>
      <c r="BA558" s="51">
        <v>14.08</v>
      </c>
      <c r="BB558" s="51">
        <v>14.71</v>
      </c>
      <c r="BC558" s="51">
        <v>12.87</v>
      </c>
      <c r="BD558" s="51">
        <v>14.37</v>
      </c>
      <c r="BE558" s="51">
        <v>12.87</v>
      </c>
      <c r="BF558" s="51">
        <v>12.55</v>
      </c>
      <c r="BG558" s="51">
        <v>13.34</v>
      </c>
      <c r="BH558" s="51">
        <v>12.76</v>
      </c>
      <c r="BI558" s="51">
        <v>13.44</v>
      </c>
      <c r="BJ558" s="51">
        <v>15.56</v>
      </c>
      <c r="BK558" s="51">
        <v>15.19</v>
      </c>
      <c r="BL558" s="51">
        <v>14.51</v>
      </c>
      <c r="BM558" s="51"/>
      <c r="BN558" s="9"/>
      <c r="BO558" s="62">
        <v>10.88</v>
      </c>
      <c r="BP558" s="62">
        <v>26.95</v>
      </c>
      <c r="BQ558" s="62">
        <f t="shared" si="24"/>
        <v>18.914999999999999</v>
      </c>
      <c r="BR558" s="64" t="str">
        <f t="shared" si="25"/>
        <v>YES</v>
      </c>
      <c r="BS558" s="9" t="e">
        <f t="shared" si="26"/>
        <v>#N/A</v>
      </c>
    </row>
    <row r="559" spans="1:71" x14ac:dyDescent="0.25">
      <c r="A559">
        <v>555</v>
      </c>
      <c r="B559" s="52" t="s">
        <v>730</v>
      </c>
      <c r="C559" s="48" t="s">
        <v>730</v>
      </c>
      <c r="D559" s="80">
        <v>12.75</v>
      </c>
      <c r="E559" s="98" t="s">
        <v>2186</v>
      </c>
      <c r="F559" s="84" t="s">
        <v>6</v>
      </c>
      <c r="G559" s="84">
        <v>106814476</v>
      </c>
      <c r="H559" s="87">
        <v>3055576</v>
      </c>
      <c r="I559" s="196">
        <v>3055576</v>
      </c>
      <c r="J559" s="87">
        <v>3055576</v>
      </c>
      <c r="K559" s="47" t="s">
        <v>5</v>
      </c>
      <c r="L559" s="47" t="s">
        <v>729</v>
      </c>
      <c r="M559" s="38"/>
      <c r="N559" s="38"/>
      <c r="O559" s="50">
        <v>12.47</v>
      </c>
      <c r="P559" s="50">
        <v>12.82</v>
      </c>
      <c r="Q559" s="50">
        <v>11.99</v>
      </c>
      <c r="R559" s="50">
        <v>12.5</v>
      </c>
      <c r="S559" s="50">
        <v>13.46</v>
      </c>
      <c r="T559" s="50">
        <v>12.65</v>
      </c>
      <c r="U559" s="50">
        <v>11.28</v>
      </c>
      <c r="V559" s="51">
        <v>11.48</v>
      </c>
      <c r="W559" s="51">
        <v>11.46</v>
      </c>
      <c r="X559" s="51">
        <v>10.88</v>
      </c>
      <c r="Y559" s="51">
        <v>11.45</v>
      </c>
      <c r="Z559" s="51">
        <v>11.81</v>
      </c>
      <c r="AA559" s="51">
        <v>11.95</v>
      </c>
      <c r="AB559" s="51">
        <v>14.05</v>
      </c>
      <c r="AC559" s="51">
        <v>11.93</v>
      </c>
      <c r="AD559" s="51">
        <v>12</v>
      </c>
      <c r="AE559" s="51">
        <v>12.61</v>
      </c>
      <c r="AF559" s="51">
        <v>12.75</v>
      </c>
      <c r="AG559" s="51">
        <v>11.74</v>
      </c>
      <c r="AH559" s="51">
        <v>11.98</v>
      </c>
      <c r="AI559" s="51">
        <v>12.07</v>
      </c>
      <c r="AJ559" s="51">
        <v>12.79</v>
      </c>
      <c r="AK559" s="51">
        <v>12.78</v>
      </c>
      <c r="AL559" s="51">
        <v>12.72</v>
      </c>
      <c r="AM559" s="51">
        <v>13.96</v>
      </c>
      <c r="AN559" s="51">
        <v>15.28</v>
      </c>
      <c r="AO559" s="51">
        <v>15.42</v>
      </c>
      <c r="AP559" s="135">
        <v>12.89</v>
      </c>
      <c r="AQ559" s="51">
        <v>11.73</v>
      </c>
      <c r="AR559" s="51">
        <v>13.53</v>
      </c>
      <c r="AS559" s="51">
        <v>12.31</v>
      </c>
      <c r="AT559" s="51">
        <v>11.69</v>
      </c>
      <c r="AU559" s="51">
        <v>11.35</v>
      </c>
      <c r="AV559" s="51">
        <v>13.44</v>
      </c>
      <c r="AW559" s="51">
        <v>12.4</v>
      </c>
      <c r="AX559" s="51">
        <v>11.18</v>
      </c>
      <c r="AY559" s="51">
        <v>11.43</v>
      </c>
      <c r="AZ559" s="51">
        <v>12.58</v>
      </c>
      <c r="BA559" s="51">
        <v>11.49</v>
      </c>
      <c r="BB559" s="51">
        <v>11.48</v>
      </c>
      <c r="BC559" s="51">
        <v>11.77</v>
      </c>
      <c r="BD559" s="51">
        <v>12.25</v>
      </c>
      <c r="BE559" s="51">
        <v>11.39</v>
      </c>
      <c r="BF559" s="51">
        <v>11.7</v>
      </c>
      <c r="BG559" s="51">
        <v>11.72</v>
      </c>
      <c r="BH559" s="51">
        <v>11.38</v>
      </c>
      <c r="BI559" s="51">
        <v>11.77</v>
      </c>
      <c r="BJ559" s="51">
        <v>11.35</v>
      </c>
      <c r="BK559" s="51">
        <v>14.56</v>
      </c>
      <c r="BL559" s="51">
        <v>11.81</v>
      </c>
      <c r="BM559" s="51"/>
      <c r="BN559" s="9"/>
      <c r="BO559" s="62">
        <v>10.88</v>
      </c>
      <c r="BP559" s="62">
        <v>25.45</v>
      </c>
      <c r="BQ559" s="62">
        <f t="shared" si="24"/>
        <v>18.164999999999999</v>
      </c>
      <c r="BR559" s="64" t="str">
        <f t="shared" si="25"/>
        <v>YES</v>
      </c>
      <c r="BS559" s="9" t="e">
        <f t="shared" si="26"/>
        <v>#N/A</v>
      </c>
    </row>
    <row r="560" spans="1:71" x14ac:dyDescent="0.25">
      <c r="A560">
        <v>556</v>
      </c>
      <c r="B560" s="52" t="s">
        <v>728</v>
      </c>
      <c r="C560" s="48" t="s">
        <v>728</v>
      </c>
      <c r="D560" s="80">
        <v>12.2</v>
      </c>
      <c r="E560" s="98" t="s">
        <v>2186</v>
      </c>
      <c r="F560" s="84" t="s">
        <v>6</v>
      </c>
      <c r="G560" s="84">
        <v>106814476</v>
      </c>
      <c r="H560" s="87">
        <v>3055575</v>
      </c>
      <c r="I560" s="196">
        <v>3055575</v>
      </c>
      <c r="J560" s="87">
        <v>3055575</v>
      </c>
      <c r="K560" s="47" t="s">
        <v>5</v>
      </c>
      <c r="L560" s="47" t="s">
        <v>727</v>
      </c>
      <c r="M560" s="38"/>
      <c r="N560" s="38"/>
      <c r="O560" s="50">
        <v>13.2</v>
      </c>
      <c r="P560" s="50">
        <v>13.48</v>
      </c>
      <c r="Q560" s="50">
        <v>12.6</v>
      </c>
      <c r="R560" s="50">
        <v>11.91</v>
      </c>
      <c r="S560" s="50">
        <v>11.5</v>
      </c>
      <c r="T560" s="50">
        <v>12.12</v>
      </c>
      <c r="U560" s="50">
        <v>11.85</v>
      </c>
      <c r="V560" s="51">
        <v>12.12</v>
      </c>
      <c r="W560" s="51">
        <v>11.46</v>
      </c>
      <c r="X560" s="51">
        <v>12.22</v>
      </c>
      <c r="Y560" s="51">
        <v>12.72</v>
      </c>
      <c r="Z560" s="51">
        <v>12.38</v>
      </c>
      <c r="AA560" s="51">
        <v>11.95</v>
      </c>
      <c r="AB560" s="51">
        <v>14.05</v>
      </c>
      <c r="AC560" s="51">
        <v>13.71</v>
      </c>
      <c r="AD560" s="51">
        <v>14.45</v>
      </c>
      <c r="AE560" s="51">
        <v>13.22</v>
      </c>
      <c r="AF560" s="51">
        <v>12.2</v>
      </c>
      <c r="AG560" s="51">
        <v>11.74</v>
      </c>
      <c r="AH560" s="51">
        <v>11.38</v>
      </c>
      <c r="AI560" s="51">
        <v>12.07</v>
      </c>
      <c r="AJ560" s="51">
        <v>12.14</v>
      </c>
      <c r="AK560" s="51">
        <v>11.49</v>
      </c>
      <c r="AL560" s="51">
        <v>11.45</v>
      </c>
      <c r="AM560" s="51">
        <v>12.7</v>
      </c>
      <c r="AN560" s="51">
        <v>12.41</v>
      </c>
      <c r="AO560" s="51">
        <v>13.22</v>
      </c>
      <c r="AP560" s="135">
        <v>11.56</v>
      </c>
      <c r="AQ560" s="51">
        <v>11.73</v>
      </c>
      <c r="AR560" s="51">
        <v>13.53</v>
      </c>
      <c r="AS560" s="51">
        <v>12.31</v>
      </c>
      <c r="AT560" s="51">
        <v>11.16</v>
      </c>
      <c r="AU560" s="51">
        <v>11.35</v>
      </c>
      <c r="AV560" s="51">
        <v>11.49</v>
      </c>
      <c r="AW560" s="51">
        <v>11.26</v>
      </c>
      <c r="AX560" s="51">
        <v>11.72</v>
      </c>
      <c r="AY560" s="51">
        <v>12.06</v>
      </c>
      <c r="AZ560" s="51">
        <v>12.58</v>
      </c>
      <c r="BA560" s="51">
        <v>12.14</v>
      </c>
      <c r="BB560" s="51">
        <v>11.48</v>
      </c>
      <c r="BC560" s="51">
        <v>12.32</v>
      </c>
      <c r="BD560" s="51">
        <v>11.82</v>
      </c>
      <c r="BE560" s="51">
        <v>10.66</v>
      </c>
      <c r="BF560" s="51">
        <v>10.84</v>
      </c>
      <c r="BG560" s="51">
        <v>11.17</v>
      </c>
      <c r="BH560" s="51">
        <v>10.92</v>
      </c>
      <c r="BI560" s="51">
        <v>11.77</v>
      </c>
      <c r="BJ560" s="51">
        <v>11.95</v>
      </c>
      <c r="BK560" s="51">
        <v>12.06</v>
      </c>
      <c r="BL560" s="51">
        <v>11.81</v>
      </c>
      <c r="BM560" s="51"/>
      <c r="BN560" s="9"/>
      <c r="BO560" s="62">
        <v>10.581428571428573</v>
      </c>
      <c r="BP560" s="62">
        <v>24.69</v>
      </c>
      <c r="BQ560" s="62">
        <f t="shared" si="24"/>
        <v>17.635714285714286</v>
      </c>
      <c r="BR560" s="64" t="str">
        <f t="shared" si="25"/>
        <v>YES</v>
      </c>
      <c r="BS560" s="9" t="e">
        <f t="shared" si="26"/>
        <v>#N/A</v>
      </c>
    </row>
    <row r="561" spans="1:71" x14ac:dyDescent="0.25">
      <c r="A561">
        <v>557</v>
      </c>
      <c r="B561" s="52" t="s">
        <v>726</v>
      </c>
      <c r="C561" s="48" t="s">
        <v>726</v>
      </c>
      <c r="D561" s="80">
        <v>4009.32</v>
      </c>
      <c r="E561" s="98" t="s">
        <v>4988</v>
      </c>
      <c r="F561" s="84" t="s">
        <v>6</v>
      </c>
      <c r="G561" s="84">
        <v>106814476</v>
      </c>
      <c r="H561" s="87" t="s">
        <v>2121</v>
      </c>
      <c r="I561" s="196" t="s">
        <v>2121</v>
      </c>
      <c r="J561" s="87" t="s">
        <v>2121</v>
      </c>
      <c r="K561" s="47" t="s">
        <v>5</v>
      </c>
      <c r="L561" s="47" t="s">
        <v>725</v>
      </c>
      <c r="M561" s="38"/>
      <c r="N561" s="38"/>
      <c r="O561" s="50">
        <v>6601.62</v>
      </c>
      <c r="P561" s="50">
        <v>10900.04</v>
      </c>
      <c r="Q561" s="50">
        <v>7940.42</v>
      </c>
      <c r="R561" s="50">
        <v>8727.5400000000009</v>
      </c>
      <c r="S561" s="50">
        <v>6752.28</v>
      </c>
      <c r="T561" s="50">
        <v>3929.76</v>
      </c>
      <c r="U561" s="50">
        <v>4179.6499999999996</v>
      </c>
      <c r="V561" s="51">
        <v>5056.72</v>
      </c>
      <c r="W561" s="51">
        <v>3952.65</v>
      </c>
      <c r="X561" s="51">
        <v>4181.3999999999996</v>
      </c>
      <c r="Y561" s="51">
        <v>3432.85</v>
      </c>
      <c r="Z561" s="51">
        <v>4891.83</v>
      </c>
      <c r="AA561" s="51">
        <v>6489.12</v>
      </c>
      <c r="AB561" s="51">
        <v>7555.12</v>
      </c>
      <c r="AC561" s="51">
        <v>6495.78</v>
      </c>
      <c r="AD561" s="51">
        <v>4776.32</v>
      </c>
      <c r="AE561" s="51">
        <v>4326.92</v>
      </c>
      <c r="AF561" s="51">
        <v>4009.32</v>
      </c>
      <c r="AG561" s="51">
        <v>3040.11</v>
      </c>
      <c r="AH561" s="51">
        <v>3215.97</v>
      </c>
      <c r="AI561" s="51">
        <v>3845.96</v>
      </c>
      <c r="AJ561" s="51">
        <v>5527.1</v>
      </c>
      <c r="AK561" s="51">
        <v>4910.5</v>
      </c>
      <c r="AL561" s="51">
        <v>4088.23</v>
      </c>
      <c r="AM561" s="51">
        <v>6161.21</v>
      </c>
      <c r="AN561" s="51">
        <v>6752.56</v>
      </c>
      <c r="AO561" s="51">
        <v>5631.15</v>
      </c>
      <c r="AP561" s="135">
        <v>5129.8100000000004</v>
      </c>
      <c r="AQ561" s="51">
        <v>3362.81</v>
      </c>
      <c r="AR561" s="51">
        <v>3783.11</v>
      </c>
      <c r="AS561" s="51">
        <v>5092.9399999999996</v>
      </c>
      <c r="AT561" s="51">
        <v>2951.44</v>
      </c>
      <c r="AU561" s="51">
        <v>3647.67</v>
      </c>
      <c r="AV561" s="51">
        <v>4353.3599999999997</v>
      </c>
      <c r="AW561" s="51">
        <v>3581.25</v>
      </c>
      <c r="AX561" s="51">
        <v>3754.64</v>
      </c>
      <c r="AY561" s="51">
        <v>5666.48</v>
      </c>
      <c r="AZ561" s="51">
        <v>7628.28</v>
      </c>
      <c r="BA561" s="51">
        <v>6933.36</v>
      </c>
      <c r="BB561" s="51">
        <v>6460.21</v>
      </c>
      <c r="BC561" s="51">
        <v>4703.1499999999996</v>
      </c>
      <c r="BD561" s="51">
        <v>3160.16</v>
      </c>
      <c r="BE561" s="51">
        <v>2526.6799999999998</v>
      </c>
      <c r="BF561" s="51">
        <v>2650.32</v>
      </c>
      <c r="BG561" s="51">
        <v>3230.13</v>
      </c>
      <c r="BH561" s="51">
        <v>2623.94</v>
      </c>
      <c r="BI561" s="51">
        <v>2594.58</v>
      </c>
      <c r="BJ561" s="51">
        <v>4702.4799999999996</v>
      </c>
      <c r="BK561" s="51">
        <v>4932.8</v>
      </c>
      <c r="BL561" s="51">
        <v>4231.87</v>
      </c>
      <c r="BM561" s="51"/>
      <c r="BN561" s="9"/>
      <c r="BO561" s="62">
        <v>3432.85</v>
      </c>
      <c r="BP561" s="62">
        <v>10900.04</v>
      </c>
      <c r="BQ561" s="62">
        <f t="shared" si="24"/>
        <v>7166.4450000000006</v>
      </c>
      <c r="BR561" s="64" t="str">
        <f t="shared" si="25"/>
        <v>YES</v>
      </c>
      <c r="BS561" s="9" t="e">
        <f t="shared" si="26"/>
        <v>#N/A</v>
      </c>
    </row>
    <row r="562" spans="1:71" x14ac:dyDescent="0.25">
      <c r="A562">
        <v>558</v>
      </c>
      <c r="B562" s="52" t="s">
        <v>724</v>
      </c>
      <c r="C562" s="48" t="s">
        <v>724</v>
      </c>
      <c r="D562" s="80">
        <v>425.12</v>
      </c>
      <c r="E562" s="98" t="s">
        <v>4988</v>
      </c>
      <c r="F562" s="84" t="s">
        <v>6</v>
      </c>
      <c r="G562" s="84">
        <v>106814476</v>
      </c>
      <c r="H562" s="87">
        <v>3046987</v>
      </c>
      <c r="I562" s="196">
        <v>3046987</v>
      </c>
      <c r="J562" s="87">
        <v>3046987</v>
      </c>
      <c r="K562" s="47" t="s">
        <v>5</v>
      </c>
      <c r="L562" s="47" t="s">
        <v>723</v>
      </c>
      <c r="M562" s="38"/>
      <c r="N562" s="38"/>
      <c r="O562" s="50">
        <v>1337.76</v>
      </c>
      <c r="P562" s="50">
        <v>1911.95</v>
      </c>
      <c r="Q562" s="50">
        <v>1247.8900000000001</v>
      </c>
      <c r="R562" s="50">
        <v>1429.66</v>
      </c>
      <c r="S562" s="50">
        <v>1177.98</v>
      </c>
      <c r="T562" s="50">
        <v>707.54</v>
      </c>
      <c r="U562" s="50">
        <v>451.45</v>
      </c>
      <c r="V562" s="51">
        <v>9.5500000000000007</v>
      </c>
      <c r="W562" s="51">
        <v>9.5500000000000007</v>
      </c>
      <c r="X562" s="51">
        <v>9.5500000000000007</v>
      </c>
      <c r="Y562" s="51">
        <v>134.30000000000001</v>
      </c>
      <c r="Z562" s="51">
        <v>371.28</v>
      </c>
      <c r="AA562" s="51">
        <v>678.42</v>
      </c>
      <c r="AB562" s="51">
        <v>979.54</v>
      </c>
      <c r="AC562" s="51">
        <v>833.86</v>
      </c>
      <c r="AD562" s="51">
        <v>591.57000000000005</v>
      </c>
      <c r="AE562" s="51">
        <v>615.28</v>
      </c>
      <c r="AF562" s="51">
        <v>425.12</v>
      </c>
      <c r="AG562" s="51">
        <v>412.52</v>
      </c>
      <c r="AH562" s="51">
        <v>364.43</v>
      </c>
      <c r="AI562" s="51">
        <v>372.97</v>
      </c>
      <c r="AJ562" s="51">
        <v>482.05</v>
      </c>
      <c r="AK562" s="51">
        <v>458.11</v>
      </c>
      <c r="AL562" s="51">
        <v>455.65</v>
      </c>
      <c r="AM562" s="51">
        <v>288.25</v>
      </c>
      <c r="AN562" s="51">
        <v>379.75</v>
      </c>
      <c r="AO562" s="51">
        <v>622.98</v>
      </c>
      <c r="AP562" s="135">
        <v>519.26</v>
      </c>
      <c r="AQ562" s="51">
        <v>587.48</v>
      </c>
      <c r="AR562" s="51">
        <v>527.58000000000004</v>
      </c>
      <c r="AS562" s="51">
        <v>164.52</v>
      </c>
      <c r="AT562" s="51">
        <v>99.64</v>
      </c>
      <c r="AU562" s="51">
        <v>22.78</v>
      </c>
      <c r="AV562" s="51">
        <v>22.51</v>
      </c>
      <c r="AW562" s="51">
        <v>18.100000000000001</v>
      </c>
      <c r="AX562" s="51">
        <v>82.31</v>
      </c>
      <c r="AY562" s="51">
        <v>549.84</v>
      </c>
      <c r="AZ562" s="51">
        <v>1042.5899999999999</v>
      </c>
      <c r="BA562" s="51">
        <v>1626.61</v>
      </c>
      <c r="BB562" s="51">
        <v>1387.59</v>
      </c>
      <c r="BC562" s="51">
        <v>880.8</v>
      </c>
      <c r="BD562" s="51">
        <v>949.1</v>
      </c>
      <c r="BE562" s="51">
        <v>810.08</v>
      </c>
      <c r="BF562" s="51">
        <v>9.5500000000000007</v>
      </c>
      <c r="BG562" s="51">
        <v>10.09</v>
      </c>
      <c r="BH562" s="51">
        <v>9.5500000000000007</v>
      </c>
      <c r="BI562" s="51">
        <v>698.68</v>
      </c>
      <c r="BJ562" s="51">
        <v>1642.17</v>
      </c>
      <c r="BK562" s="51">
        <v>1254.94</v>
      </c>
      <c r="BL562" s="51">
        <v>86.26</v>
      </c>
      <c r="BM562" s="51"/>
      <c r="BN562" s="9"/>
      <c r="BO562" s="62">
        <v>9.5500000000000007</v>
      </c>
      <c r="BP562" s="62">
        <v>1911.95</v>
      </c>
      <c r="BQ562" s="62">
        <f t="shared" si="24"/>
        <v>960.75</v>
      </c>
      <c r="BR562" s="64" t="str">
        <f t="shared" si="25"/>
        <v>YES</v>
      </c>
      <c r="BS562" s="9" t="e">
        <f t="shared" si="26"/>
        <v>#N/A</v>
      </c>
    </row>
    <row r="563" spans="1:71" x14ac:dyDescent="0.25">
      <c r="A563">
        <v>559</v>
      </c>
      <c r="B563" s="52" t="s">
        <v>722</v>
      </c>
      <c r="C563" s="48" t="s">
        <v>722</v>
      </c>
      <c r="D563" s="80">
        <v>1060.47</v>
      </c>
      <c r="E563" s="98" t="s">
        <v>4988</v>
      </c>
      <c r="F563" s="84" t="s">
        <v>6</v>
      </c>
      <c r="G563" s="84">
        <v>106814476</v>
      </c>
      <c r="H563" s="87">
        <v>3048938</v>
      </c>
      <c r="I563" s="196">
        <v>3048938</v>
      </c>
      <c r="J563" s="87">
        <v>3048938</v>
      </c>
      <c r="K563" s="47" t="s">
        <v>5</v>
      </c>
      <c r="L563" s="47" t="s">
        <v>721</v>
      </c>
      <c r="M563" s="38"/>
      <c r="N563" s="38"/>
      <c r="O563" s="50">
        <v>1410.13</v>
      </c>
      <c r="P563" s="50">
        <v>2454.83</v>
      </c>
      <c r="Q563" s="50">
        <v>1410.16</v>
      </c>
      <c r="R563" s="50">
        <v>1693.13</v>
      </c>
      <c r="S563" s="50">
        <v>1265.95</v>
      </c>
      <c r="T563" s="50">
        <v>837.61</v>
      </c>
      <c r="U563" s="50">
        <v>821.91</v>
      </c>
      <c r="V563" s="51">
        <v>750.44</v>
      </c>
      <c r="W563" s="51">
        <v>473.63</v>
      </c>
      <c r="X563" s="51">
        <v>562.69000000000005</v>
      </c>
      <c r="Y563" s="51">
        <v>484.48</v>
      </c>
      <c r="Z563" s="51">
        <v>462.28</v>
      </c>
      <c r="AA563" s="51">
        <v>3533.73</v>
      </c>
      <c r="AB563" s="51">
        <v>2215.1</v>
      </c>
      <c r="AC563" s="51">
        <v>1555.87</v>
      </c>
      <c r="AD563" s="51">
        <v>816.41</v>
      </c>
      <c r="AE563" s="51">
        <v>3408.76</v>
      </c>
      <c r="AF563" s="51">
        <v>1060.47</v>
      </c>
      <c r="AG563" s="51">
        <v>501.89</v>
      </c>
      <c r="AH563" s="51">
        <v>451.48</v>
      </c>
      <c r="AI563" s="51">
        <v>474.37</v>
      </c>
      <c r="AJ563" s="51">
        <v>818.63</v>
      </c>
      <c r="AK563" s="51">
        <v>1635.98</v>
      </c>
      <c r="AL563" s="51">
        <v>961.32</v>
      </c>
      <c r="AM563" s="51">
        <v>3736.1</v>
      </c>
      <c r="AN563" s="51">
        <v>3372.84</v>
      </c>
      <c r="AO563" s="51">
        <v>1511.58</v>
      </c>
      <c r="AP563" s="135">
        <v>2806.93</v>
      </c>
      <c r="AQ563" s="51">
        <v>2660.63</v>
      </c>
      <c r="AR563" s="51">
        <v>605.69000000000005</v>
      </c>
      <c r="AS563" s="51">
        <v>603.95000000000005</v>
      </c>
      <c r="AT563" s="51">
        <v>375.27</v>
      </c>
      <c r="AU563" s="51">
        <v>423.24</v>
      </c>
      <c r="AV563" s="51">
        <v>555.37</v>
      </c>
      <c r="AW563" s="51">
        <v>441.14</v>
      </c>
      <c r="AX563" s="51">
        <v>467.85</v>
      </c>
      <c r="AY563" s="51">
        <v>670.81</v>
      </c>
      <c r="AZ563" s="51">
        <v>4540.25</v>
      </c>
      <c r="BA563" s="51">
        <v>4289.1099999999997</v>
      </c>
      <c r="BB563" s="51">
        <v>1693.9</v>
      </c>
      <c r="BC563" s="51">
        <v>2289.87</v>
      </c>
      <c r="BD563" s="51">
        <v>1278.3599999999999</v>
      </c>
      <c r="BE563" s="51">
        <v>370.18</v>
      </c>
      <c r="BF563" s="51">
        <v>366.92</v>
      </c>
      <c r="BG563" s="51">
        <v>495.38</v>
      </c>
      <c r="BH563" s="51">
        <v>459.07</v>
      </c>
      <c r="BI563" s="51">
        <v>487.88</v>
      </c>
      <c r="BJ563" s="51">
        <v>713.19</v>
      </c>
      <c r="BK563" s="51">
        <v>1491.86</v>
      </c>
      <c r="BL563" s="51">
        <v>2300.09</v>
      </c>
      <c r="BM563" s="51"/>
      <c r="BN563" s="9"/>
      <c r="BO563" s="62">
        <v>462.28</v>
      </c>
      <c r="BP563" s="62">
        <v>3736.1</v>
      </c>
      <c r="BQ563" s="62">
        <f t="shared" si="24"/>
        <v>2099.19</v>
      </c>
      <c r="BR563" s="64" t="str">
        <f t="shared" si="25"/>
        <v>YES</v>
      </c>
      <c r="BS563" s="9" t="e">
        <f t="shared" si="26"/>
        <v>#N/A</v>
      </c>
    </row>
    <row r="564" spans="1:71" x14ac:dyDescent="0.25">
      <c r="A564">
        <v>560</v>
      </c>
      <c r="B564" s="52" t="s">
        <v>720</v>
      </c>
      <c r="C564" s="48" t="s">
        <v>720</v>
      </c>
      <c r="D564" s="80">
        <v>10.55</v>
      </c>
      <c r="E564" s="98" t="s">
        <v>4988</v>
      </c>
      <c r="F564" s="84" t="s">
        <v>6</v>
      </c>
      <c r="G564" s="84">
        <v>106814476</v>
      </c>
      <c r="H564" s="87">
        <v>3043017</v>
      </c>
      <c r="I564" s="196">
        <v>3043017</v>
      </c>
      <c r="J564" s="87">
        <v>3043017</v>
      </c>
      <c r="K564" s="47" t="s">
        <v>5</v>
      </c>
      <c r="L564" s="47" t="s">
        <v>376</v>
      </c>
      <c r="M564" s="38"/>
      <c r="N564" s="38"/>
      <c r="O564" s="50">
        <v>47.56</v>
      </c>
      <c r="P564" s="50">
        <v>26.58</v>
      </c>
      <c r="Q564" s="50">
        <v>9.5500000000000007</v>
      </c>
      <c r="R564" s="50">
        <v>9.5500000000000007</v>
      </c>
      <c r="S564" s="50">
        <v>9.5500000000000007</v>
      </c>
      <c r="T564" s="50">
        <v>10.55</v>
      </c>
      <c r="U564" s="50">
        <v>9.5500000000000007</v>
      </c>
      <c r="V564" s="51">
        <v>9.5500000000000007</v>
      </c>
      <c r="W564" s="51">
        <v>9.5500000000000007</v>
      </c>
      <c r="X564" s="51">
        <v>10.220000000000001</v>
      </c>
      <c r="Y564" s="51">
        <v>9.5500000000000007</v>
      </c>
      <c r="Z564" s="51">
        <v>9.5500000000000007</v>
      </c>
      <c r="AA564" s="51">
        <v>9.5500000000000007</v>
      </c>
      <c r="AB564" s="51">
        <v>9.5500000000000007</v>
      </c>
      <c r="AC564" s="51">
        <v>9.5500000000000007</v>
      </c>
      <c r="AD564" s="51">
        <v>9.5500000000000007</v>
      </c>
      <c r="AE564" s="51">
        <v>9.5500000000000007</v>
      </c>
      <c r="AF564" s="51">
        <v>10.55</v>
      </c>
      <c r="AG564" s="51">
        <v>9.5500000000000007</v>
      </c>
      <c r="AH564" s="51">
        <v>9.5500000000000007</v>
      </c>
      <c r="AI564" s="51">
        <v>9.5500000000000007</v>
      </c>
      <c r="AJ564" s="51">
        <v>9.5500000000000007</v>
      </c>
      <c r="AK564" s="51">
        <v>9.5500000000000007</v>
      </c>
      <c r="AL564" s="51">
        <v>9.5500000000000007</v>
      </c>
      <c r="AM564" s="51">
        <v>9.5500000000000007</v>
      </c>
      <c r="AN564" s="51">
        <v>9.5500000000000007</v>
      </c>
      <c r="AO564" s="51">
        <v>9.5500000000000007</v>
      </c>
      <c r="AP564" s="135">
        <v>9.5500000000000007</v>
      </c>
      <c r="AQ564" s="51">
        <v>9.5500000000000007</v>
      </c>
      <c r="AR564" s="51">
        <v>10.55</v>
      </c>
      <c r="AS564" s="51">
        <v>9.5500000000000007</v>
      </c>
      <c r="AT564" s="51">
        <v>9.5500000000000007</v>
      </c>
      <c r="AU564" s="51">
        <v>9.5500000000000007</v>
      </c>
      <c r="AV564" s="51">
        <v>9.5500000000000007</v>
      </c>
      <c r="AW564" s="51">
        <v>9.5500000000000007</v>
      </c>
      <c r="AX564" s="51">
        <v>9.5500000000000007</v>
      </c>
      <c r="AY564" s="51">
        <v>9.5500000000000007</v>
      </c>
      <c r="AZ564" s="51">
        <v>9.5500000000000007</v>
      </c>
      <c r="BA564" s="51">
        <v>9.5500000000000007</v>
      </c>
      <c r="BB564" s="51">
        <v>9.5500000000000007</v>
      </c>
      <c r="BC564" s="51">
        <v>9.5500000000000007</v>
      </c>
      <c r="BD564" s="51">
        <v>10.55</v>
      </c>
      <c r="BE564" s="51">
        <v>9.5500000000000007</v>
      </c>
      <c r="BF564" s="51">
        <v>9.5500000000000007</v>
      </c>
      <c r="BG564" s="51">
        <v>9.5500000000000007</v>
      </c>
      <c r="BH564" s="51">
        <v>9.5500000000000007</v>
      </c>
      <c r="BI564" s="51">
        <v>9.5500000000000007</v>
      </c>
      <c r="BJ564" s="51">
        <v>9.5500000000000007</v>
      </c>
      <c r="BK564" s="51">
        <v>9.5500000000000007</v>
      </c>
      <c r="BL564" s="51">
        <v>9.5500000000000007</v>
      </c>
      <c r="BM564" s="51"/>
      <c r="BN564" s="9"/>
      <c r="BO564" s="62">
        <v>9.5500000000000007</v>
      </c>
      <c r="BP564" s="62">
        <v>47.56</v>
      </c>
      <c r="BQ564" s="62">
        <f t="shared" si="24"/>
        <v>28.555</v>
      </c>
      <c r="BR564" s="64" t="str">
        <f t="shared" si="25"/>
        <v>YES</v>
      </c>
      <c r="BS564" s="9" t="e">
        <f t="shared" si="26"/>
        <v>#N/A</v>
      </c>
    </row>
    <row r="565" spans="1:71" x14ac:dyDescent="0.25">
      <c r="A565">
        <v>561</v>
      </c>
      <c r="B565" s="52" t="s">
        <v>719</v>
      </c>
      <c r="C565" s="48" t="s">
        <v>719</v>
      </c>
      <c r="D565" s="80">
        <v>10.55</v>
      </c>
      <c r="E565" s="98" t="s">
        <v>4988</v>
      </c>
      <c r="F565" s="84" t="s">
        <v>6</v>
      </c>
      <c r="G565" s="84">
        <v>106814476</v>
      </c>
      <c r="H565" s="87">
        <v>3046834</v>
      </c>
      <c r="I565" s="196">
        <v>3046834</v>
      </c>
      <c r="J565" s="87">
        <v>3046834</v>
      </c>
      <c r="K565" s="47" t="s">
        <v>5</v>
      </c>
      <c r="L565" s="47" t="s">
        <v>718</v>
      </c>
      <c r="M565" s="38"/>
      <c r="N565" s="38"/>
      <c r="O565" s="50">
        <v>201.8</v>
      </c>
      <c r="P565" s="50">
        <v>1874.62</v>
      </c>
      <c r="Q565" s="50">
        <v>680.57</v>
      </c>
      <c r="R565" s="50">
        <v>697.75</v>
      </c>
      <c r="S565" s="50">
        <v>9.5500000000000007</v>
      </c>
      <c r="T565" s="50">
        <v>10.55</v>
      </c>
      <c r="U565" s="50">
        <v>9.5500000000000007</v>
      </c>
      <c r="V565" s="51">
        <v>9.5500000000000007</v>
      </c>
      <c r="W565" s="51">
        <v>9.5500000000000007</v>
      </c>
      <c r="X565" s="51">
        <v>9.5500000000000007</v>
      </c>
      <c r="Y565" s="51">
        <v>9.5500000000000007</v>
      </c>
      <c r="Z565" s="51">
        <v>9.5500000000000007</v>
      </c>
      <c r="AA565" s="51">
        <v>9.5500000000000007</v>
      </c>
      <c r="AB565" s="51">
        <v>9.5500000000000007</v>
      </c>
      <c r="AC565" s="51">
        <v>9.5500000000000007</v>
      </c>
      <c r="AD565" s="51">
        <v>9.5500000000000007</v>
      </c>
      <c r="AE565" s="51">
        <v>9.5500000000000007</v>
      </c>
      <c r="AF565" s="51">
        <v>10.55</v>
      </c>
      <c r="AG565" s="51">
        <v>9.5500000000000007</v>
      </c>
      <c r="AH565" s="51">
        <v>9.5500000000000007</v>
      </c>
      <c r="AI565" s="51">
        <v>9.5500000000000007</v>
      </c>
      <c r="AJ565" s="51">
        <v>9.5500000000000007</v>
      </c>
      <c r="AK565" s="51">
        <v>9.5500000000000007</v>
      </c>
      <c r="AL565" s="51">
        <v>9.5500000000000007</v>
      </c>
      <c r="AM565" s="51">
        <v>9.5500000000000007</v>
      </c>
      <c r="AN565" s="51">
        <v>10.98</v>
      </c>
      <c r="AO565" s="51">
        <v>9.5500000000000007</v>
      </c>
      <c r="AP565" s="135">
        <v>9.5500000000000007</v>
      </c>
      <c r="AQ565" s="51">
        <v>9.5500000000000007</v>
      </c>
      <c r="AR565" s="51">
        <v>10.55</v>
      </c>
      <c r="AS565" s="51">
        <v>9.5500000000000007</v>
      </c>
      <c r="AT565" s="51">
        <v>9.5500000000000007</v>
      </c>
      <c r="AU565" s="51">
        <v>9.5500000000000007</v>
      </c>
      <c r="AV565" s="51">
        <v>9.5500000000000007</v>
      </c>
      <c r="AW565" s="51">
        <v>9.5500000000000007</v>
      </c>
      <c r="AX565" s="51">
        <v>9.5500000000000007</v>
      </c>
      <c r="AY565" s="51">
        <v>9.5500000000000007</v>
      </c>
      <c r="AZ565" s="51">
        <v>9.5500000000000007</v>
      </c>
      <c r="BA565" s="51">
        <v>9.5500000000000007</v>
      </c>
      <c r="BB565" s="51">
        <v>9.5500000000000007</v>
      </c>
      <c r="BC565" s="51">
        <v>9.5500000000000007</v>
      </c>
      <c r="BD565" s="51">
        <v>10.55</v>
      </c>
      <c r="BE565" s="51">
        <v>9.5500000000000007</v>
      </c>
      <c r="BF565" s="51">
        <v>9.5500000000000007</v>
      </c>
      <c r="BG565" s="51">
        <v>9.5500000000000007</v>
      </c>
      <c r="BH565" s="51">
        <v>9.5500000000000007</v>
      </c>
      <c r="BI565" s="51">
        <v>9.5500000000000007</v>
      </c>
      <c r="BJ565" s="51">
        <v>9.5500000000000007</v>
      </c>
      <c r="BK565" s="51">
        <v>9.5500000000000007</v>
      </c>
      <c r="BL565" s="51">
        <v>9.5500000000000007</v>
      </c>
      <c r="BM565" s="51"/>
      <c r="BN565" s="9"/>
      <c r="BO565" s="62">
        <v>9.5500000000000007</v>
      </c>
      <c r="BP565" s="62">
        <v>1874.62</v>
      </c>
      <c r="BQ565" s="62">
        <f t="shared" si="24"/>
        <v>942.08499999999992</v>
      </c>
      <c r="BR565" s="64" t="str">
        <f t="shared" si="25"/>
        <v>YES</v>
      </c>
      <c r="BS565" s="9" t="e">
        <f t="shared" si="26"/>
        <v>#N/A</v>
      </c>
    </row>
    <row r="566" spans="1:71" x14ac:dyDescent="0.25">
      <c r="A566">
        <v>562</v>
      </c>
      <c r="B566" s="52" t="s">
        <v>717</v>
      </c>
      <c r="C566" s="48" t="s">
        <v>717</v>
      </c>
      <c r="D566" s="80">
        <v>10.55</v>
      </c>
      <c r="E566" s="98" t="s">
        <v>2186</v>
      </c>
      <c r="F566" s="84" t="s">
        <v>6</v>
      </c>
      <c r="G566" s="84">
        <v>106814476</v>
      </c>
      <c r="H566" s="87">
        <v>3046844</v>
      </c>
      <c r="I566" s="196">
        <v>3046844</v>
      </c>
      <c r="J566" s="87">
        <v>3046844</v>
      </c>
      <c r="K566" s="47" t="s">
        <v>5</v>
      </c>
      <c r="L566" s="47" t="s">
        <v>716</v>
      </c>
      <c r="M566" s="38"/>
      <c r="N566" s="38"/>
      <c r="O566" s="50">
        <v>9.5500000000000007</v>
      </c>
      <c r="P566" s="50">
        <v>9.5500000000000007</v>
      </c>
      <c r="Q566" s="50">
        <v>9.5500000000000007</v>
      </c>
      <c r="R566" s="50">
        <v>9.5500000000000007</v>
      </c>
      <c r="S566" s="50">
        <v>9.5500000000000007</v>
      </c>
      <c r="T566" s="50">
        <v>10.55</v>
      </c>
      <c r="U566" s="50">
        <v>9.5500000000000007</v>
      </c>
      <c r="V566" s="51">
        <v>9.5500000000000007</v>
      </c>
      <c r="W566" s="51">
        <v>9.5500000000000007</v>
      </c>
      <c r="X566" s="51">
        <v>9.5500000000000007</v>
      </c>
      <c r="Y566" s="51">
        <v>9.5500000000000007</v>
      </c>
      <c r="Z566" s="51">
        <v>9.5500000000000007</v>
      </c>
      <c r="AA566" s="51">
        <v>9.5500000000000007</v>
      </c>
      <c r="AB566" s="51">
        <v>9.5500000000000007</v>
      </c>
      <c r="AC566" s="51">
        <v>9.5500000000000007</v>
      </c>
      <c r="AD566" s="51">
        <v>9.5500000000000007</v>
      </c>
      <c r="AE566" s="51">
        <v>9.5500000000000007</v>
      </c>
      <c r="AF566" s="51">
        <v>10.55</v>
      </c>
      <c r="AG566" s="51">
        <v>9.5500000000000007</v>
      </c>
      <c r="AH566" s="51">
        <v>9.5500000000000007</v>
      </c>
      <c r="AI566" s="51">
        <v>9.5500000000000007</v>
      </c>
      <c r="AJ566" s="51">
        <v>9.5500000000000007</v>
      </c>
      <c r="AK566" s="51">
        <v>9.5500000000000007</v>
      </c>
      <c r="AL566" s="51">
        <v>9.5500000000000007</v>
      </c>
      <c r="AM566" s="51">
        <v>9.5500000000000007</v>
      </c>
      <c r="AN566" s="51">
        <v>9.5500000000000007</v>
      </c>
      <c r="AO566" s="51">
        <v>9.5500000000000007</v>
      </c>
      <c r="AP566" s="135">
        <v>9.5500000000000007</v>
      </c>
      <c r="AQ566" s="51">
        <v>9.5500000000000007</v>
      </c>
      <c r="AR566" s="51">
        <v>10.55</v>
      </c>
      <c r="AS566" s="51">
        <v>9.5500000000000007</v>
      </c>
      <c r="AT566" s="51">
        <v>9.5500000000000007</v>
      </c>
      <c r="AU566" s="51">
        <v>9.5500000000000007</v>
      </c>
      <c r="AV566" s="51">
        <v>9.5500000000000007</v>
      </c>
      <c r="AW566" s="51">
        <v>9.5500000000000007</v>
      </c>
      <c r="AX566" s="51">
        <v>9.5500000000000007</v>
      </c>
      <c r="AY566" s="51">
        <v>9.5500000000000007</v>
      </c>
      <c r="AZ566" s="51">
        <v>9.5500000000000007</v>
      </c>
      <c r="BA566" s="51">
        <v>9.5500000000000007</v>
      </c>
      <c r="BB566" s="51">
        <v>9.5500000000000007</v>
      </c>
      <c r="BC566" s="51">
        <v>9.5500000000000007</v>
      </c>
      <c r="BD566" s="51">
        <v>10.55</v>
      </c>
      <c r="BE566" s="51">
        <v>9.5500000000000007</v>
      </c>
      <c r="BF566" s="51">
        <v>9.5500000000000007</v>
      </c>
      <c r="BG566" s="51">
        <v>9.5500000000000007</v>
      </c>
      <c r="BH566" s="51">
        <v>9.5500000000000007</v>
      </c>
      <c r="BI566" s="51">
        <v>9.5500000000000007</v>
      </c>
      <c r="BJ566" s="51">
        <v>9.5500000000000007</v>
      </c>
      <c r="BK566" s="51">
        <v>9.5500000000000007</v>
      </c>
      <c r="BL566" s="51">
        <v>9.5500000000000007</v>
      </c>
      <c r="BM566" s="51"/>
      <c r="BN566" s="9"/>
      <c r="BO566" s="62">
        <v>9.5500000000000007</v>
      </c>
      <c r="BP566" s="62">
        <v>19.100000000000001</v>
      </c>
      <c r="BQ566" s="62">
        <f t="shared" si="24"/>
        <v>14.325000000000001</v>
      </c>
      <c r="BR566" s="64" t="str">
        <f t="shared" si="25"/>
        <v>YES</v>
      </c>
      <c r="BS566" s="9" t="e">
        <f t="shared" si="26"/>
        <v>#N/A</v>
      </c>
    </row>
    <row r="567" spans="1:71" x14ac:dyDescent="0.25">
      <c r="A567">
        <v>563</v>
      </c>
      <c r="B567" s="52" t="s">
        <v>715</v>
      </c>
      <c r="C567" s="48" t="s">
        <v>715</v>
      </c>
      <c r="D567" s="80">
        <v>90.93</v>
      </c>
      <c r="E567" s="98" t="s">
        <v>2186</v>
      </c>
      <c r="F567" s="84" t="s">
        <v>6</v>
      </c>
      <c r="G567" s="84">
        <v>106814476</v>
      </c>
      <c r="H567" s="87">
        <v>3082481</v>
      </c>
      <c r="I567" s="196">
        <v>3082481</v>
      </c>
      <c r="J567" s="87">
        <v>3082481</v>
      </c>
      <c r="K567" s="47" t="s">
        <v>5</v>
      </c>
      <c r="L567" s="47" t="s">
        <v>714</v>
      </c>
      <c r="M567" s="38"/>
      <c r="N567" s="38"/>
      <c r="O567" s="50">
        <v>151.36000000000001</v>
      </c>
      <c r="P567" s="50">
        <v>276.74</v>
      </c>
      <c r="Q567" s="50">
        <v>117.52</v>
      </c>
      <c r="R567" s="50">
        <v>177.91</v>
      </c>
      <c r="S567" s="50">
        <v>92.96</v>
      </c>
      <c r="T567" s="50">
        <v>58.27</v>
      </c>
      <c r="U567" s="50">
        <v>59.1</v>
      </c>
      <c r="V567" s="51">
        <v>197.51</v>
      </c>
      <c r="W567" s="51">
        <v>141.96</v>
      </c>
      <c r="X567" s="51">
        <v>152.16999999999999</v>
      </c>
      <c r="Y567" s="51">
        <v>149.5</v>
      </c>
      <c r="Z567" s="51">
        <v>77.94</v>
      </c>
      <c r="AA567" s="51">
        <v>136.61000000000001</v>
      </c>
      <c r="AB567" s="51">
        <v>194.66</v>
      </c>
      <c r="AC567" s="51">
        <v>130.28</v>
      </c>
      <c r="AD567" s="51">
        <v>111.86</v>
      </c>
      <c r="AE567" s="51">
        <v>118.57</v>
      </c>
      <c r="AF567" s="51">
        <v>90.93</v>
      </c>
      <c r="AG567" s="51">
        <v>108.24</v>
      </c>
      <c r="AH567" s="51">
        <v>109.99</v>
      </c>
      <c r="AI567" s="51">
        <v>124.18</v>
      </c>
      <c r="AJ567" s="51">
        <v>89.81</v>
      </c>
      <c r="AK567" s="51">
        <v>81.84</v>
      </c>
      <c r="AL567" s="51">
        <v>91.29</v>
      </c>
      <c r="AM567" s="51">
        <v>170.97</v>
      </c>
      <c r="AN567" s="51">
        <v>153.47999999999999</v>
      </c>
      <c r="AO567" s="51">
        <v>143.1</v>
      </c>
      <c r="AP567" s="135">
        <v>144.66999999999999</v>
      </c>
      <c r="AQ567" s="51">
        <v>129.91999999999999</v>
      </c>
      <c r="AR567" s="51">
        <v>175.7</v>
      </c>
      <c r="AS567" s="51">
        <v>128.71</v>
      </c>
      <c r="AT567" s="51">
        <v>77.650000000000006</v>
      </c>
      <c r="AU567" s="51">
        <v>84.11</v>
      </c>
      <c r="AV567" s="51">
        <v>75.02</v>
      </c>
      <c r="AW567" s="51">
        <v>68.84</v>
      </c>
      <c r="AX567" s="51">
        <v>88.29</v>
      </c>
      <c r="AY567" s="51">
        <v>159.97999999999999</v>
      </c>
      <c r="AZ567" s="51">
        <v>257.64999999999998</v>
      </c>
      <c r="BA567" s="51">
        <v>173.33</v>
      </c>
      <c r="BB567" s="51">
        <v>121.75</v>
      </c>
      <c r="BC567" s="51">
        <v>110.91</v>
      </c>
      <c r="BD567" s="51">
        <v>78.010000000000005</v>
      </c>
      <c r="BE567" s="51">
        <v>96.57</v>
      </c>
      <c r="BF567" s="51">
        <v>80.34</v>
      </c>
      <c r="BG567" s="51">
        <v>57.75</v>
      </c>
      <c r="BH567" s="51">
        <v>51.71</v>
      </c>
      <c r="BI567" s="51">
        <v>59.05</v>
      </c>
      <c r="BJ567" s="51">
        <v>120.71</v>
      </c>
      <c r="BK567" s="51">
        <v>153.08000000000001</v>
      </c>
      <c r="BL567" s="51">
        <v>138.61000000000001</v>
      </c>
      <c r="BM567" s="51"/>
      <c r="BN567" s="9"/>
      <c r="BO567" s="62">
        <v>58.27</v>
      </c>
      <c r="BP567" s="62">
        <v>359.28</v>
      </c>
      <c r="BQ567" s="62">
        <f t="shared" si="24"/>
        <v>208.77499999999998</v>
      </c>
      <c r="BR567" s="64" t="str">
        <f t="shared" si="25"/>
        <v>YES</v>
      </c>
      <c r="BS567" s="9" t="e">
        <f t="shared" si="26"/>
        <v>#N/A</v>
      </c>
    </row>
    <row r="568" spans="1:71" x14ac:dyDescent="0.25">
      <c r="A568">
        <v>564</v>
      </c>
      <c r="B568" s="52" t="s">
        <v>713</v>
      </c>
      <c r="C568" s="48" t="s">
        <v>713</v>
      </c>
      <c r="D568" s="80">
        <v>324.92</v>
      </c>
      <c r="E568" s="98" t="s">
        <v>2186</v>
      </c>
      <c r="F568" s="84" t="s">
        <v>6</v>
      </c>
      <c r="G568" s="84">
        <v>106814476</v>
      </c>
      <c r="H568" s="87">
        <v>3082482</v>
      </c>
      <c r="I568" s="196">
        <v>3082482</v>
      </c>
      <c r="J568" s="87" t="s">
        <v>5029</v>
      </c>
      <c r="K568" s="47" t="s">
        <v>5</v>
      </c>
      <c r="L568" s="47" t="s">
        <v>712</v>
      </c>
      <c r="M568" s="38"/>
      <c r="N568" s="38"/>
      <c r="O568" s="50">
        <v>155.02000000000001</v>
      </c>
      <c r="P568" s="50">
        <v>380.21</v>
      </c>
      <c r="Q568" s="50">
        <v>174.26</v>
      </c>
      <c r="R568" s="50">
        <v>249.39</v>
      </c>
      <c r="S568" s="50">
        <v>160.08000000000001</v>
      </c>
      <c r="T568" s="50">
        <v>82.4</v>
      </c>
      <c r="U568" s="50">
        <v>89.63</v>
      </c>
      <c r="V568" s="51">
        <v>104.82</v>
      </c>
      <c r="W568" s="51">
        <v>83.4</v>
      </c>
      <c r="X568" s="51">
        <v>238.14</v>
      </c>
      <c r="Y568" s="51">
        <v>319.2</v>
      </c>
      <c r="Z568" s="51">
        <v>548.20000000000005</v>
      </c>
      <c r="AA568" s="51">
        <v>1074.5899999999999</v>
      </c>
      <c r="AB568" s="51">
        <v>1288.43</v>
      </c>
      <c r="AC568" s="51">
        <v>1011.09</v>
      </c>
      <c r="AD568" s="51">
        <v>775.36</v>
      </c>
      <c r="AE568" s="51">
        <v>923.97</v>
      </c>
      <c r="AF568" s="51">
        <v>324.92</v>
      </c>
      <c r="AG568" s="51">
        <v>108.79</v>
      </c>
      <c r="AH568" s="51">
        <v>81.99</v>
      </c>
      <c r="AI568" s="51">
        <v>81.349999999999994</v>
      </c>
      <c r="AJ568" s="51">
        <v>11.49</v>
      </c>
      <c r="AK568" s="51">
        <v>9.5500000000000007</v>
      </c>
      <c r="AL568" s="51">
        <v>9.5500000000000007</v>
      </c>
      <c r="AM568" s="51">
        <v>9.5500000000000007</v>
      </c>
      <c r="AN568" s="51">
        <v>9.5500000000000007</v>
      </c>
      <c r="AO568" s="51">
        <v>9.5500000000000007</v>
      </c>
      <c r="AP568" s="135">
        <v>9.5500000000000007</v>
      </c>
      <c r="AQ568" s="51">
        <v>355.44</v>
      </c>
      <c r="AR568" s="51">
        <v>435.33</v>
      </c>
      <c r="AS568" s="51">
        <v>9.5500000000000007</v>
      </c>
      <c r="AT568" s="51">
        <v>307.7</v>
      </c>
      <c r="AU568" s="51">
        <v>79.3</v>
      </c>
      <c r="AV568" s="51">
        <v>75.67</v>
      </c>
      <c r="AW568" s="51">
        <v>72.260000000000005</v>
      </c>
      <c r="AX568" s="51">
        <v>148.56</v>
      </c>
      <c r="AY568" s="51">
        <v>482.78</v>
      </c>
      <c r="AZ568" s="51">
        <v>180</v>
      </c>
      <c r="BA568" s="51">
        <v>177.21</v>
      </c>
      <c r="BB568" s="51">
        <v>117.88</v>
      </c>
      <c r="BC568" s="51">
        <v>139.16</v>
      </c>
      <c r="BD568" s="51">
        <v>94.99</v>
      </c>
      <c r="BE568" s="51">
        <v>70.39</v>
      </c>
      <c r="BF568" s="51">
        <v>65.75</v>
      </c>
      <c r="BG568" s="51">
        <v>80.5</v>
      </c>
      <c r="BH568" s="51">
        <v>64.540000000000006</v>
      </c>
      <c r="BI568" s="51">
        <v>75.739999999999995</v>
      </c>
      <c r="BJ568" s="51">
        <v>135.74</v>
      </c>
      <c r="BK568" s="51">
        <v>156.84</v>
      </c>
      <c r="BL568" s="51">
        <v>146.28</v>
      </c>
      <c r="BM568" s="51"/>
      <c r="BN568" s="9"/>
      <c r="BO568" s="62">
        <v>9.5500000000000007</v>
      </c>
      <c r="BP568" s="62">
        <v>1288.43</v>
      </c>
      <c r="BQ568" s="62">
        <f t="shared" si="24"/>
        <v>648.99</v>
      </c>
      <c r="BR568" s="64" t="str">
        <f t="shared" si="25"/>
        <v>YES</v>
      </c>
      <c r="BS568" s="9" t="e">
        <f t="shared" si="26"/>
        <v>#N/A</v>
      </c>
    </row>
    <row r="569" spans="1:71" x14ac:dyDescent="0.25">
      <c r="A569">
        <v>565</v>
      </c>
      <c r="B569" s="52" t="s">
        <v>711</v>
      </c>
      <c r="C569" s="48" t="s">
        <v>711</v>
      </c>
      <c r="D569" s="80">
        <v>54.59</v>
      </c>
      <c r="E569" s="98" t="s">
        <v>4988</v>
      </c>
      <c r="F569" s="84" t="s">
        <v>6</v>
      </c>
      <c r="G569" s="84">
        <v>106814476</v>
      </c>
      <c r="H569" s="87" t="s">
        <v>2122</v>
      </c>
      <c r="I569" s="196" t="s">
        <v>2122</v>
      </c>
      <c r="J569" s="87" t="s">
        <v>2122</v>
      </c>
      <c r="K569" s="47" t="s">
        <v>5</v>
      </c>
      <c r="L569" s="47" t="s">
        <v>710</v>
      </c>
      <c r="M569" s="38"/>
      <c r="N569" s="38"/>
      <c r="O569" s="50">
        <v>84.84</v>
      </c>
      <c r="P569" s="50">
        <v>154.93</v>
      </c>
      <c r="Q569" s="50">
        <v>70.55</v>
      </c>
      <c r="R569" s="50">
        <v>94.62</v>
      </c>
      <c r="S569" s="50">
        <v>96.22</v>
      </c>
      <c r="T569" s="50">
        <v>71.91</v>
      </c>
      <c r="U569" s="50">
        <v>74.08</v>
      </c>
      <c r="V569" s="51">
        <v>95.8</v>
      </c>
      <c r="W569" s="51">
        <v>80.849999999999994</v>
      </c>
      <c r="X569" s="51">
        <v>80.86</v>
      </c>
      <c r="Y569" s="51">
        <v>74.77</v>
      </c>
      <c r="Z569" s="51">
        <v>71.72</v>
      </c>
      <c r="AA569" s="51">
        <v>119.83</v>
      </c>
      <c r="AB569" s="51">
        <v>121.52</v>
      </c>
      <c r="AC569" s="51">
        <v>99.95</v>
      </c>
      <c r="AD569" s="51">
        <v>75.099999999999994</v>
      </c>
      <c r="AE569" s="51">
        <v>79.37</v>
      </c>
      <c r="AF569" s="51">
        <v>54.59</v>
      </c>
      <c r="AG569" s="51">
        <v>58.89</v>
      </c>
      <c r="AH569" s="51">
        <v>63.73</v>
      </c>
      <c r="AI569" s="51">
        <v>79.459999999999994</v>
      </c>
      <c r="AJ569" s="51">
        <v>115.05</v>
      </c>
      <c r="AK569" s="51">
        <v>93.45</v>
      </c>
      <c r="AL569" s="51">
        <v>79.25</v>
      </c>
      <c r="AM569" s="51">
        <v>107.29</v>
      </c>
      <c r="AN569" s="51">
        <v>68.98</v>
      </c>
      <c r="AO569" s="51">
        <v>91.73</v>
      </c>
      <c r="AP569" s="135">
        <v>85.81</v>
      </c>
      <c r="AQ569" s="51">
        <v>72.64</v>
      </c>
      <c r="AR569" s="51">
        <v>88.66</v>
      </c>
      <c r="AS569" s="51">
        <v>84.62</v>
      </c>
      <c r="AT569" s="51">
        <v>68</v>
      </c>
      <c r="AU569" s="51">
        <v>98.54</v>
      </c>
      <c r="AV569" s="51">
        <v>93.82</v>
      </c>
      <c r="AW569" s="51">
        <v>60.86</v>
      </c>
      <c r="AX569" s="51">
        <v>59.51</v>
      </c>
      <c r="AY569" s="51">
        <v>91.66</v>
      </c>
      <c r="AZ569" s="51">
        <v>98.72</v>
      </c>
      <c r="BA569" s="51">
        <v>75.58</v>
      </c>
      <c r="BB569" s="51">
        <v>61.14</v>
      </c>
      <c r="BC569" s="51">
        <v>49.98</v>
      </c>
      <c r="BD569" s="51">
        <v>40.25</v>
      </c>
      <c r="BE569" s="51">
        <v>44.21</v>
      </c>
      <c r="BF569" s="51">
        <v>41.73</v>
      </c>
      <c r="BG569" s="51">
        <v>67.5</v>
      </c>
      <c r="BH569" s="51">
        <v>49.42</v>
      </c>
      <c r="BI569" s="51">
        <v>59.05</v>
      </c>
      <c r="BJ569" s="51">
        <v>58.82</v>
      </c>
      <c r="BK569" s="51">
        <v>56.56</v>
      </c>
      <c r="BL569" s="51">
        <v>46.55</v>
      </c>
      <c r="BM569" s="51"/>
      <c r="BN569" s="9"/>
      <c r="BO569" s="62">
        <v>54.59</v>
      </c>
      <c r="BP569" s="62">
        <v>154.93</v>
      </c>
      <c r="BQ569" s="62">
        <f t="shared" si="24"/>
        <v>104.76</v>
      </c>
      <c r="BR569" s="64" t="str">
        <f t="shared" si="25"/>
        <v>YES</v>
      </c>
      <c r="BS569" s="9" t="e">
        <f t="shared" si="26"/>
        <v>#N/A</v>
      </c>
    </row>
    <row r="570" spans="1:71" x14ac:dyDescent="0.25">
      <c r="A570">
        <v>566</v>
      </c>
      <c r="B570" s="52" t="s">
        <v>709</v>
      </c>
      <c r="C570" s="48" t="s">
        <v>709</v>
      </c>
      <c r="D570" s="80">
        <v>2437.9699999999998</v>
      </c>
      <c r="E570" s="98" t="s">
        <v>4988</v>
      </c>
      <c r="F570" s="84" t="s">
        <v>6</v>
      </c>
      <c r="G570" s="84">
        <v>106814476</v>
      </c>
      <c r="H570" s="87">
        <v>3001854</v>
      </c>
      <c r="I570" s="196">
        <v>3001854</v>
      </c>
      <c r="J570" s="87">
        <v>3001854</v>
      </c>
      <c r="K570" s="47" t="s">
        <v>5</v>
      </c>
      <c r="L570" s="47" t="s">
        <v>708</v>
      </c>
      <c r="M570" s="38"/>
      <c r="N570" s="38"/>
      <c r="O570" s="50">
        <v>3499.3</v>
      </c>
      <c r="P570" s="50">
        <v>2767.21</v>
      </c>
      <c r="Q570" s="50">
        <v>2339.2199999999998</v>
      </c>
      <c r="R570" s="50">
        <v>1964.87</v>
      </c>
      <c r="S570" s="50">
        <v>2683.96</v>
      </c>
      <c r="T570" s="50">
        <v>1989.3</v>
      </c>
      <c r="U570" s="50">
        <v>2220.7800000000002</v>
      </c>
      <c r="V570" s="51">
        <v>2219.34</v>
      </c>
      <c r="W570" s="51">
        <v>2256.11</v>
      </c>
      <c r="X570" s="51">
        <v>2395.37</v>
      </c>
      <c r="Y570" s="51">
        <v>2686.89</v>
      </c>
      <c r="Z570" s="51">
        <v>2471.6</v>
      </c>
      <c r="AA570" s="51">
        <v>1669.15</v>
      </c>
      <c r="AB570" s="51">
        <v>3360.63</v>
      </c>
      <c r="AC570" s="51">
        <v>422.89</v>
      </c>
      <c r="AD570" s="51">
        <v>1679.02</v>
      </c>
      <c r="AE570" s="51">
        <v>3107.42</v>
      </c>
      <c r="AF570" s="51">
        <v>2437.9699999999998</v>
      </c>
      <c r="AG570" s="51">
        <v>2115.42</v>
      </c>
      <c r="AH570" s="51">
        <v>1781.53</v>
      </c>
      <c r="AI570" s="51">
        <v>2418.69</v>
      </c>
      <c r="AJ570" s="51">
        <v>2416.06</v>
      </c>
      <c r="AK570" s="51">
        <v>2489.2199999999998</v>
      </c>
      <c r="AL570" s="51">
        <v>3013.15</v>
      </c>
      <c r="AM570" s="51">
        <v>3763.84</v>
      </c>
      <c r="AN570" s="51">
        <v>3390.74</v>
      </c>
      <c r="AO570" s="51">
        <v>3805.34</v>
      </c>
      <c r="AP570" s="135">
        <v>3137.37</v>
      </c>
      <c r="AQ570" s="51">
        <v>2407.5500000000002</v>
      </c>
      <c r="AR570" s="51">
        <v>1860.7</v>
      </c>
      <c r="AS570" s="51">
        <v>1179.75</v>
      </c>
      <c r="AT570" s="51">
        <v>87.84</v>
      </c>
      <c r="AU570" s="51">
        <v>527.87</v>
      </c>
      <c r="AV570" s="51">
        <v>2001.59</v>
      </c>
      <c r="AW570" s="51">
        <v>1477.06</v>
      </c>
      <c r="AX570" s="51">
        <v>965.79</v>
      </c>
      <c r="AY570" s="51">
        <v>1014.92</v>
      </c>
      <c r="AZ570" s="51">
        <v>1811.76</v>
      </c>
      <c r="BA570" s="51">
        <v>1317.82</v>
      </c>
      <c r="BB570" s="51">
        <v>2183.34</v>
      </c>
      <c r="BC570" s="51">
        <v>1677.28</v>
      </c>
      <c r="BD570" s="51">
        <v>1725.15</v>
      </c>
      <c r="BE570" s="51">
        <v>1558.63</v>
      </c>
      <c r="BF570" s="51">
        <v>570.28</v>
      </c>
      <c r="BG570" s="51">
        <v>75.63</v>
      </c>
      <c r="BH570" s="51">
        <v>71.87</v>
      </c>
      <c r="BI570" s="51">
        <v>711.47</v>
      </c>
      <c r="BJ570" s="51">
        <v>3163.62</v>
      </c>
      <c r="BK570" s="51">
        <v>2917.76</v>
      </c>
      <c r="BL570" s="51">
        <v>2364.17</v>
      </c>
      <c r="BM570" s="51"/>
      <c r="BN570" s="9"/>
      <c r="BO570" s="62">
        <v>1669.15</v>
      </c>
      <c r="BP570" s="62">
        <v>6151.81</v>
      </c>
      <c r="BQ570" s="62">
        <f t="shared" si="24"/>
        <v>3910.4800000000005</v>
      </c>
      <c r="BR570" s="64" t="str">
        <f t="shared" si="25"/>
        <v>YES</v>
      </c>
      <c r="BS570" s="9" t="e">
        <f t="shared" si="26"/>
        <v>#N/A</v>
      </c>
    </row>
    <row r="571" spans="1:71" x14ac:dyDescent="0.25">
      <c r="A571">
        <v>567</v>
      </c>
      <c r="B571" s="52" t="s">
        <v>707</v>
      </c>
      <c r="C571" s="48" t="s">
        <v>707</v>
      </c>
      <c r="D571" s="80">
        <v>10.55</v>
      </c>
      <c r="E571" s="98" t="s">
        <v>2186</v>
      </c>
      <c r="F571" s="84" t="s">
        <v>6</v>
      </c>
      <c r="G571" s="84">
        <v>106814476</v>
      </c>
      <c r="H571" s="87" t="s">
        <v>2123</v>
      </c>
      <c r="I571" s="196" t="s">
        <v>2123</v>
      </c>
      <c r="J571" s="87" t="s">
        <v>2123</v>
      </c>
      <c r="K571" s="47" t="s">
        <v>5</v>
      </c>
      <c r="L571" s="47" t="s">
        <v>706</v>
      </c>
      <c r="M571" s="38"/>
      <c r="N571" s="38"/>
      <c r="O571" s="50">
        <v>115.54</v>
      </c>
      <c r="P571" s="50">
        <v>399.85</v>
      </c>
      <c r="Q571" s="50">
        <v>170.6</v>
      </c>
      <c r="R571" s="50">
        <v>278.92</v>
      </c>
      <c r="S571" s="50">
        <v>19.98</v>
      </c>
      <c r="T571" s="50">
        <v>14.22</v>
      </c>
      <c r="U571" s="50">
        <v>9.5500000000000007</v>
      </c>
      <c r="V571" s="51">
        <v>9.5500000000000007</v>
      </c>
      <c r="W571" s="51">
        <v>9.5500000000000007</v>
      </c>
      <c r="X571" s="51">
        <v>9.5500000000000007</v>
      </c>
      <c r="Y571" s="51">
        <v>9.5500000000000007</v>
      </c>
      <c r="Z571" s="51">
        <v>9.5500000000000007</v>
      </c>
      <c r="AA571" s="51">
        <v>26.93</v>
      </c>
      <c r="AB571" s="51">
        <v>310</v>
      </c>
      <c r="AC571" s="51">
        <v>105.3</v>
      </c>
      <c r="AD571" s="51">
        <v>9.5500000000000007</v>
      </c>
      <c r="AE571" s="51">
        <v>9.5500000000000007</v>
      </c>
      <c r="AF571" s="51">
        <v>10.55</v>
      </c>
      <c r="AG571" s="51">
        <v>9.5500000000000007</v>
      </c>
      <c r="AH571" s="51">
        <v>9.5500000000000007</v>
      </c>
      <c r="AI571" s="51">
        <v>9.5500000000000007</v>
      </c>
      <c r="AJ571" s="51">
        <v>9.5500000000000007</v>
      </c>
      <c r="AK571" s="51">
        <v>9.5500000000000007</v>
      </c>
      <c r="AL571" s="51">
        <v>9.5500000000000007</v>
      </c>
      <c r="AM571" s="51">
        <v>42.97</v>
      </c>
      <c r="AN571" s="51">
        <v>29.6</v>
      </c>
      <c r="AO571" s="51">
        <v>100.54</v>
      </c>
      <c r="AP571" s="135">
        <v>14.9</v>
      </c>
      <c r="AQ571" s="51">
        <v>9.5500000000000007</v>
      </c>
      <c r="AR571" s="51">
        <v>10.55</v>
      </c>
      <c r="AS571" s="51">
        <v>9.5500000000000007</v>
      </c>
      <c r="AT571" s="51">
        <v>9.5500000000000007</v>
      </c>
      <c r="AU571" s="51">
        <v>9.5500000000000007</v>
      </c>
      <c r="AV571" s="51">
        <v>9.5500000000000007</v>
      </c>
      <c r="AW571" s="51">
        <v>9.5500000000000007</v>
      </c>
      <c r="AX571" s="51">
        <v>9.5500000000000007</v>
      </c>
      <c r="AY571" s="51">
        <v>9.5500000000000007</v>
      </c>
      <c r="AZ571" s="51">
        <v>156.35</v>
      </c>
      <c r="BA571" s="51">
        <v>156.5</v>
      </c>
      <c r="BB571" s="51">
        <v>72.75</v>
      </c>
      <c r="BC571" s="51">
        <v>12.87</v>
      </c>
      <c r="BD571" s="51">
        <v>15.22</v>
      </c>
      <c r="BE571" s="51">
        <v>9.5500000000000007</v>
      </c>
      <c r="BF571" s="51">
        <v>9.5500000000000007</v>
      </c>
      <c r="BG571" s="51">
        <v>9.5500000000000007</v>
      </c>
      <c r="BH571" s="51">
        <v>9.5500000000000007</v>
      </c>
      <c r="BI571" s="51">
        <v>9.5500000000000007</v>
      </c>
      <c r="BJ571" s="51">
        <v>48.01</v>
      </c>
      <c r="BK571" s="51">
        <v>172.51</v>
      </c>
      <c r="BL571" s="51">
        <v>180.12</v>
      </c>
      <c r="BM571" s="51"/>
      <c r="BN571" s="9"/>
      <c r="BO571" s="62">
        <v>9.5500000000000007</v>
      </c>
      <c r="BP571" s="62">
        <v>399.85</v>
      </c>
      <c r="BQ571" s="62">
        <f t="shared" si="24"/>
        <v>204.70000000000002</v>
      </c>
      <c r="BR571" s="64" t="str">
        <f t="shared" si="25"/>
        <v>YES</v>
      </c>
      <c r="BS571" s="9" t="e">
        <f t="shared" si="26"/>
        <v>#N/A</v>
      </c>
    </row>
    <row r="572" spans="1:71" x14ac:dyDescent="0.25">
      <c r="A572">
        <v>568</v>
      </c>
      <c r="B572" s="52" t="s">
        <v>705</v>
      </c>
      <c r="C572" s="48" t="s">
        <v>705</v>
      </c>
      <c r="D572" s="80">
        <v>43.58</v>
      </c>
      <c r="E572" s="98" t="s">
        <v>4988</v>
      </c>
      <c r="F572" s="84" t="s">
        <v>6</v>
      </c>
      <c r="G572" s="84">
        <v>106814476</v>
      </c>
      <c r="H572" s="87" t="s">
        <v>2124</v>
      </c>
      <c r="I572" s="196" t="s">
        <v>2124</v>
      </c>
      <c r="J572" s="87" t="s">
        <v>2124</v>
      </c>
      <c r="K572" s="47" t="s">
        <v>5</v>
      </c>
      <c r="L572" s="47" t="s">
        <v>176</v>
      </c>
      <c r="M572" s="38"/>
      <c r="N572" s="38"/>
      <c r="O572" s="50">
        <v>87.03</v>
      </c>
      <c r="P572" s="50">
        <v>92.72</v>
      </c>
      <c r="Q572" s="50">
        <v>77.260000000000005</v>
      </c>
      <c r="R572" s="50">
        <v>71.58</v>
      </c>
      <c r="S572" s="50">
        <v>57.12</v>
      </c>
      <c r="T572" s="50">
        <v>39.92</v>
      </c>
      <c r="U572" s="50">
        <v>41.24</v>
      </c>
      <c r="V572" s="51">
        <v>48.82</v>
      </c>
      <c r="W572" s="51">
        <v>41.38</v>
      </c>
      <c r="X572" s="51">
        <v>48.87</v>
      </c>
      <c r="Y572" s="51">
        <v>48.18</v>
      </c>
      <c r="Z572" s="51">
        <v>34.979999999999997</v>
      </c>
      <c r="AA572" s="51">
        <v>74.88</v>
      </c>
      <c r="AB572" s="51">
        <v>80.44</v>
      </c>
      <c r="AC572" s="51">
        <v>71.400000000000006</v>
      </c>
      <c r="AD572" s="51">
        <v>57.34</v>
      </c>
      <c r="AE572" s="51">
        <v>68.349999999999994</v>
      </c>
      <c r="AF572" s="51">
        <v>43.58</v>
      </c>
      <c r="AG572" s="51">
        <v>39.700000000000003</v>
      </c>
      <c r="AH572" s="51">
        <v>37.549999999999997</v>
      </c>
      <c r="AI572" s="51">
        <v>37.26</v>
      </c>
      <c r="AJ572" s="51">
        <v>43.85</v>
      </c>
      <c r="AK572" s="51">
        <v>39.24</v>
      </c>
      <c r="AL572" s="51">
        <v>43.77</v>
      </c>
      <c r="AM572" s="51">
        <v>87.11</v>
      </c>
      <c r="AN572" s="51">
        <v>76.14</v>
      </c>
      <c r="AO572" s="51">
        <v>69.72</v>
      </c>
      <c r="AP572" s="135">
        <v>56.37</v>
      </c>
      <c r="AQ572" s="51">
        <v>56.68</v>
      </c>
      <c r="AR572" s="51">
        <v>48.49</v>
      </c>
      <c r="AS572" s="51">
        <v>44.68</v>
      </c>
      <c r="AT572" s="51">
        <v>31</v>
      </c>
      <c r="AU572" s="51">
        <v>34.200000000000003</v>
      </c>
      <c r="AV572" s="51">
        <v>42.61</v>
      </c>
      <c r="AW572" s="51">
        <v>36.35</v>
      </c>
      <c r="AX572" s="51">
        <v>37.79</v>
      </c>
      <c r="AY572" s="51">
        <v>63.45</v>
      </c>
      <c r="AZ572" s="51">
        <v>65.36</v>
      </c>
      <c r="BA572" s="51">
        <v>51.63</v>
      </c>
      <c r="BB572" s="51">
        <v>48.89</v>
      </c>
      <c r="BC572" s="51">
        <v>41.12</v>
      </c>
      <c r="BD572" s="51">
        <v>33.04</v>
      </c>
      <c r="BE572" s="51">
        <v>27.25</v>
      </c>
      <c r="BF572" s="51">
        <v>29.28</v>
      </c>
      <c r="BG572" s="51">
        <v>35.01</v>
      </c>
      <c r="BH572" s="51">
        <v>37.04</v>
      </c>
      <c r="BI572" s="51">
        <v>35.69</v>
      </c>
      <c r="BJ572" s="51">
        <v>45</v>
      </c>
      <c r="BK572" s="51">
        <v>45.9</v>
      </c>
      <c r="BL572" s="51">
        <v>45.65</v>
      </c>
      <c r="BM572" s="51"/>
      <c r="BN572" s="9"/>
      <c r="BO572" s="62">
        <v>34.979999999999997</v>
      </c>
      <c r="BP572" s="62">
        <v>114.75</v>
      </c>
      <c r="BQ572" s="62">
        <f t="shared" si="24"/>
        <v>74.864999999999995</v>
      </c>
      <c r="BR572" s="64" t="str">
        <f t="shared" si="25"/>
        <v>YES</v>
      </c>
      <c r="BS572" s="9" t="e">
        <f t="shared" si="26"/>
        <v>#N/A</v>
      </c>
    </row>
    <row r="573" spans="1:71" x14ac:dyDescent="0.25">
      <c r="A573">
        <v>569</v>
      </c>
      <c r="B573" s="52" t="s">
        <v>704</v>
      </c>
      <c r="C573" s="48" t="s">
        <v>704</v>
      </c>
      <c r="D573" s="80">
        <v>3780.75</v>
      </c>
      <c r="E573" s="98" t="s">
        <v>4988</v>
      </c>
      <c r="F573" s="84" t="s">
        <v>6</v>
      </c>
      <c r="G573" s="84">
        <v>106814476</v>
      </c>
      <c r="H573" s="87" t="s">
        <v>2125</v>
      </c>
      <c r="I573" s="196" t="s">
        <v>2125</v>
      </c>
      <c r="J573" s="87" t="s">
        <v>2125</v>
      </c>
      <c r="K573" s="47" t="s">
        <v>5</v>
      </c>
      <c r="L573" s="47" t="s">
        <v>703</v>
      </c>
      <c r="M573" s="38"/>
      <c r="N573" s="38"/>
      <c r="O573" s="50">
        <v>10602.33</v>
      </c>
      <c r="P573" s="50">
        <v>11192.76</v>
      </c>
      <c r="Q573" s="50">
        <v>8676.7099999999991</v>
      </c>
      <c r="R573" s="50">
        <v>9263.93</v>
      </c>
      <c r="S573" s="50">
        <v>7125.03</v>
      </c>
      <c r="T573" s="50">
        <v>6328.07</v>
      </c>
      <c r="U573" s="50">
        <v>4918.84</v>
      </c>
      <c r="V573" s="51">
        <v>4646.6899999999996</v>
      </c>
      <c r="W573" s="51">
        <v>3723.47</v>
      </c>
      <c r="X573" s="51">
        <v>4967.12</v>
      </c>
      <c r="Y573" s="51">
        <v>4106.6099999999997</v>
      </c>
      <c r="Z573" s="51">
        <v>4538.58</v>
      </c>
      <c r="AA573" s="51">
        <v>6448.97</v>
      </c>
      <c r="AB573" s="51">
        <v>7854.44</v>
      </c>
      <c r="AC573" s="51">
        <v>6593.92</v>
      </c>
      <c r="AD573" s="51">
        <v>4455.2299999999996</v>
      </c>
      <c r="AE573" s="51">
        <v>4972.3500000000004</v>
      </c>
      <c r="AF573" s="51">
        <v>3780.75</v>
      </c>
      <c r="AG573" s="51">
        <v>3364.59</v>
      </c>
      <c r="AH573" s="51">
        <v>2849.07</v>
      </c>
      <c r="AI573" s="51">
        <v>2165.7399999999998</v>
      </c>
      <c r="AJ573" s="51">
        <v>3727.29</v>
      </c>
      <c r="AK573" s="51">
        <v>3159.69</v>
      </c>
      <c r="AL573" s="51">
        <v>2885.27</v>
      </c>
      <c r="AM573" s="51">
        <v>5658.54</v>
      </c>
      <c r="AN573" s="51">
        <v>6231.11</v>
      </c>
      <c r="AO573" s="51">
        <v>5173.82</v>
      </c>
      <c r="AP573" s="135">
        <v>5180.29</v>
      </c>
      <c r="AQ573" s="51">
        <v>5095.5600000000004</v>
      </c>
      <c r="AR573" s="51">
        <v>4529.72</v>
      </c>
      <c r="AS573" s="51">
        <v>4464.93</v>
      </c>
      <c r="AT573" s="51">
        <v>3148.86</v>
      </c>
      <c r="AU573" s="51">
        <v>3024.67</v>
      </c>
      <c r="AV573" s="51">
        <v>3557.12</v>
      </c>
      <c r="AW573" s="51">
        <v>3113.02</v>
      </c>
      <c r="AX573" s="51">
        <v>3118.47</v>
      </c>
      <c r="AY573" s="51">
        <v>5549.66</v>
      </c>
      <c r="AZ573" s="51">
        <v>6111.58</v>
      </c>
      <c r="BA573" s="51">
        <v>6415.05</v>
      </c>
      <c r="BB573" s="51">
        <v>5099.91</v>
      </c>
      <c r="BC573" s="51">
        <v>4109.78</v>
      </c>
      <c r="BD573" s="51">
        <v>2681.83</v>
      </c>
      <c r="BE573" s="51">
        <v>2016.84</v>
      </c>
      <c r="BF573" s="51">
        <v>1961.25</v>
      </c>
      <c r="BG573" s="51">
        <v>1306.73</v>
      </c>
      <c r="BH573" s="51">
        <v>1352.58</v>
      </c>
      <c r="BI573" s="51">
        <v>2679.04</v>
      </c>
      <c r="BJ573" s="51">
        <v>1839.77</v>
      </c>
      <c r="BK573" s="51">
        <v>1131.79</v>
      </c>
      <c r="BL573" s="51">
        <v>1125</v>
      </c>
      <c r="BM573" s="51"/>
      <c r="BN573" s="9"/>
      <c r="BO573" s="62">
        <v>2885.27</v>
      </c>
      <c r="BP573" s="62">
        <v>12151.31</v>
      </c>
      <c r="BQ573" s="62">
        <f t="shared" si="24"/>
        <v>7518.29</v>
      </c>
      <c r="BR573" s="64" t="str">
        <f t="shared" si="25"/>
        <v>NO</v>
      </c>
      <c r="BS573" s="9" t="e">
        <f t="shared" si="26"/>
        <v>#N/A</v>
      </c>
    </row>
    <row r="574" spans="1:71" x14ac:dyDescent="0.25">
      <c r="A574">
        <v>570</v>
      </c>
      <c r="B574" s="52" t="s">
        <v>702</v>
      </c>
      <c r="C574" s="48" t="s">
        <v>702</v>
      </c>
      <c r="D574" s="80">
        <v>5574.3</v>
      </c>
      <c r="E574" s="98" t="s">
        <v>4988</v>
      </c>
      <c r="F574" s="84" t="s">
        <v>6</v>
      </c>
      <c r="G574" s="84">
        <v>106814476</v>
      </c>
      <c r="H574" s="87" t="s">
        <v>2126</v>
      </c>
      <c r="I574" s="196" t="s">
        <v>2126</v>
      </c>
      <c r="J574" s="87" t="s">
        <v>2126</v>
      </c>
      <c r="K574" s="47" t="s">
        <v>5</v>
      </c>
      <c r="L574" s="47" t="s">
        <v>701</v>
      </c>
      <c r="M574" s="38"/>
      <c r="N574" s="38"/>
      <c r="O574" s="50">
        <v>10027.77</v>
      </c>
      <c r="P574" s="50">
        <v>12118.1</v>
      </c>
      <c r="Q574" s="50">
        <v>9039.07</v>
      </c>
      <c r="R574" s="50">
        <v>9303.51</v>
      </c>
      <c r="S574" s="50">
        <v>6535.06</v>
      </c>
      <c r="T574" s="50">
        <v>4550.7299999999996</v>
      </c>
      <c r="U574" s="50">
        <v>4653.53</v>
      </c>
      <c r="V574" s="51">
        <v>7023.26</v>
      </c>
      <c r="W574" s="51">
        <v>5569.15</v>
      </c>
      <c r="X574" s="51">
        <v>8550.08</v>
      </c>
      <c r="Y574" s="51">
        <v>7616.84</v>
      </c>
      <c r="Z574" s="51">
        <v>6148.87</v>
      </c>
      <c r="AA574" s="51">
        <v>6857.44</v>
      </c>
      <c r="AB574" s="51">
        <v>8267.43</v>
      </c>
      <c r="AC574" s="51">
        <v>6800.36</v>
      </c>
      <c r="AD574" s="51">
        <v>6620.41</v>
      </c>
      <c r="AE574" s="51">
        <v>7314.65</v>
      </c>
      <c r="AF574" s="51">
        <v>5574.3</v>
      </c>
      <c r="AG574" s="51">
        <v>5557.38</v>
      </c>
      <c r="AH574" s="51">
        <v>6587.67</v>
      </c>
      <c r="AI574" s="51">
        <v>5565.85</v>
      </c>
      <c r="AJ574" s="51">
        <v>7060.46</v>
      </c>
      <c r="AK574" s="51">
        <v>6994.13</v>
      </c>
      <c r="AL574" s="51">
        <v>5736.14</v>
      </c>
      <c r="AM574" s="51">
        <v>3761.12</v>
      </c>
      <c r="AN574" s="51">
        <v>1125</v>
      </c>
      <c r="AO574" s="51">
        <v>1125</v>
      </c>
      <c r="AP574" s="135">
        <v>1125</v>
      </c>
      <c r="AQ574" s="51">
        <v>945</v>
      </c>
      <c r="AR574" s="51">
        <v>946</v>
      </c>
      <c r="AS574" s="51">
        <v>945</v>
      </c>
      <c r="AT574" s="51">
        <v>945</v>
      </c>
      <c r="AU574" s="51">
        <v>945</v>
      </c>
      <c r="AV574" s="51">
        <v>945</v>
      </c>
      <c r="AW574" s="51">
        <v>945</v>
      </c>
      <c r="AX574" s="51">
        <v>945</v>
      </c>
      <c r="AY574" s="51">
        <v>1125</v>
      </c>
      <c r="AZ574" s="51">
        <v>1125</v>
      </c>
      <c r="BA574" s="51">
        <v>1125</v>
      </c>
      <c r="BB574" s="51">
        <v>1125</v>
      </c>
      <c r="BC574" s="51">
        <v>945</v>
      </c>
      <c r="BD574" s="51">
        <v>946</v>
      </c>
      <c r="BE574" s="51">
        <v>945</v>
      </c>
      <c r="BF574" s="51">
        <v>945</v>
      </c>
      <c r="BG574" s="51">
        <v>945</v>
      </c>
      <c r="BH574" s="51">
        <v>945</v>
      </c>
      <c r="BI574" s="51">
        <v>945</v>
      </c>
      <c r="BJ574" s="51">
        <v>945</v>
      </c>
      <c r="BK574" s="51">
        <v>1125</v>
      </c>
      <c r="BL574" s="51">
        <v>1125</v>
      </c>
      <c r="BM574" s="51"/>
      <c r="BN574" s="9"/>
      <c r="BO574" s="62">
        <v>3761.12</v>
      </c>
      <c r="BP574" s="62">
        <v>12118.1</v>
      </c>
      <c r="BQ574" s="62">
        <f t="shared" si="24"/>
        <v>7939.6100000000006</v>
      </c>
      <c r="BR574" s="64" t="str">
        <f t="shared" si="25"/>
        <v>NO</v>
      </c>
      <c r="BS574" s="9" t="e">
        <f t="shared" si="26"/>
        <v>#N/A</v>
      </c>
    </row>
    <row r="575" spans="1:71" x14ac:dyDescent="0.25">
      <c r="A575">
        <v>571</v>
      </c>
      <c r="B575" s="52" t="s">
        <v>700</v>
      </c>
      <c r="C575" s="48" t="s">
        <v>700</v>
      </c>
      <c r="D575" s="80">
        <v>10.55</v>
      </c>
      <c r="E575" s="98" t="s">
        <v>4988</v>
      </c>
      <c r="F575" s="84" t="s">
        <v>6</v>
      </c>
      <c r="G575" s="84">
        <v>106814476</v>
      </c>
      <c r="H575" s="87">
        <v>3001974</v>
      </c>
      <c r="I575" s="196">
        <v>3001974</v>
      </c>
      <c r="J575" s="87">
        <v>3001974</v>
      </c>
      <c r="K575" s="47" t="s">
        <v>5</v>
      </c>
      <c r="L575" s="47" t="s">
        <v>699</v>
      </c>
      <c r="M575" s="38"/>
      <c r="N575" s="38"/>
      <c r="O575" s="50">
        <v>10.28</v>
      </c>
      <c r="P575" s="50">
        <v>11.51</v>
      </c>
      <c r="Q575" s="50">
        <v>10.16</v>
      </c>
      <c r="R575" s="50">
        <v>10.73</v>
      </c>
      <c r="S575" s="50">
        <v>12.16</v>
      </c>
      <c r="T575" s="50">
        <v>12.12</v>
      </c>
      <c r="U575" s="50">
        <v>10.7</v>
      </c>
      <c r="V575" s="51">
        <v>9.5500000000000007</v>
      </c>
      <c r="W575" s="51">
        <v>10.19</v>
      </c>
      <c r="X575" s="51">
        <v>12.88</v>
      </c>
      <c r="Y575" s="51">
        <v>9.5500000000000007</v>
      </c>
      <c r="Z575" s="51">
        <v>10.68</v>
      </c>
      <c r="AA575" s="51">
        <v>11.95</v>
      </c>
      <c r="AB575" s="51">
        <v>9.5500000000000007</v>
      </c>
      <c r="AC575" s="51">
        <v>10.74</v>
      </c>
      <c r="AD575" s="51">
        <v>12.61</v>
      </c>
      <c r="AE575" s="51">
        <v>9.5500000000000007</v>
      </c>
      <c r="AF575" s="51">
        <v>10.55</v>
      </c>
      <c r="AG575" s="51">
        <v>11.19</v>
      </c>
      <c r="AH575" s="51">
        <v>12.59</v>
      </c>
      <c r="AI575" s="51">
        <v>12.07</v>
      </c>
      <c r="AJ575" s="51">
        <v>9.5500000000000007</v>
      </c>
      <c r="AK575" s="51">
        <v>14.07</v>
      </c>
      <c r="AL575" s="51">
        <v>13.35</v>
      </c>
      <c r="AM575" s="51">
        <v>9.5500000000000007</v>
      </c>
      <c r="AN575" s="51">
        <v>11.7</v>
      </c>
      <c r="AO575" s="51">
        <v>9.5500000000000007</v>
      </c>
      <c r="AP575" s="135">
        <v>12.23</v>
      </c>
      <c r="AQ575" s="51">
        <v>9.5500000000000007</v>
      </c>
      <c r="AR575" s="51">
        <v>12.78</v>
      </c>
      <c r="AS575" s="51">
        <v>11.62</v>
      </c>
      <c r="AT575" s="51">
        <v>9.5500000000000007</v>
      </c>
      <c r="AU575" s="51">
        <v>23.38</v>
      </c>
      <c r="AV575" s="51">
        <v>242.92</v>
      </c>
      <c r="AW575" s="51">
        <v>10.119999999999999</v>
      </c>
      <c r="AX575" s="51">
        <v>9.5500000000000007</v>
      </c>
      <c r="AY575" s="51">
        <v>13.31</v>
      </c>
      <c r="AZ575" s="51">
        <v>12.58</v>
      </c>
      <c r="BA575" s="51">
        <v>9.5500000000000007</v>
      </c>
      <c r="BB575" s="51">
        <v>13.42</v>
      </c>
      <c r="BC575" s="51">
        <v>9.5500000000000007</v>
      </c>
      <c r="BD575" s="51">
        <v>10.55</v>
      </c>
      <c r="BE575" s="51">
        <v>11.76</v>
      </c>
      <c r="BF575" s="51">
        <v>12.12</v>
      </c>
      <c r="BG575" s="51">
        <v>10.09</v>
      </c>
      <c r="BH575" s="51">
        <v>10.47</v>
      </c>
      <c r="BI575" s="51">
        <v>9.5500000000000007</v>
      </c>
      <c r="BJ575" s="51">
        <v>9.5500000000000007</v>
      </c>
      <c r="BK575" s="51">
        <v>9.5500000000000007</v>
      </c>
      <c r="BL575" s="51">
        <v>11.35</v>
      </c>
      <c r="BM575" s="51"/>
      <c r="BN575" s="9"/>
      <c r="BO575" s="62">
        <v>9.5500000000000007</v>
      </c>
      <c r="BP575" s="62">
        <v>19.100000000000001</v>
      </c>
      <c r="BQ575" s="62">
        <f t="shared" si="24"/>
        <v>14.325000000000001</v>
      </c>
      <c r="BR575" s="64" t="str">
        <f t="shared" si="25"/>
        <v>YES</v>
      </c>
      <c r="BS575" s="9" t="e">
        <f t="shared" si="26"/>
        <v>#N/A</v>
      </c>
    </row>
    <row r="576" spans="1:71" x14ac:dyDescent="0.25">
      <c r="A576">
        <v>572</v>
      </c>
      <c r="B576" s="52" t="s">
        <v>698</v>
      </c>
      <c r="C576" s="48" t="s">
        <v>698</v>
      </c>
      <c r="D576" s="80">
        <v>2299.7800000000002</v>
      </c>
      <c r="E576" s="98" t="s">
        <v>4988</v>
      </c>
      <c r="F576" s="84" t="s">
        <v>6</v>
      </c>
      <c r="G576" s="84">
        <v>106814476</v>
      </c>
      <c r="H576" s="87">
        <v>3048864</v>
      </c>
      <c r="I576" s="196">
        <v>3048864</v>
      </c>
      <c r="J576" s="87">
        <v>3048864</v>
      </c>
      <c r="K576" s="47" t="s">
        <v>5</v>
      </c>
      <c r="L576" s="47" t="s">
        <v>697</v>
      </c>
      <c r="M576" s="38"/>
      <c r="N576" s="38"/>
      <c r="O576" s="50">
        <v>4819.46</v>
      </c>
      <c r="P576" s="50">
        <v>5346.74</v>
      </c>
      <c r="Q576" s="50">
        <v>3738.6</v>
      </c>
      <c r="R576" s="50">
        <v>3626.59</v>
      </c>
      <c r="S576" s="50">
        <v>3525.26</v>
      </c>
      <c r="T576" s="50">
        <v>2590.84</v>
      </c>
      <c r="U576" s="50">
        <v>2468.52</v>
      </c>
      <c r="V576" s="51">
        <v>2918.39</v>
      </c>
      <c r="W576" s="51">
        <v>2534.94</v>
      </c>
      <c r="X576" s="51">
        <v>2961.17</v>
      </c>
      <c r="Y576" s="51">
        <v>2693.85</v>
      </c>
      <c r="Z576" s="51">
        <v>2859.9</v>
      </c>
      <c r="AA576" s="51">
        <v>3877.16</v>
      </c>
      <c r="AB576" s="51">
        <v>3639.14</v>
      </c>
      <c r="AC576" s="51">
        <v>3472.72</v>
      </c>
      <c r="AD576" s="51">
        <v>3194.72</v>
      </c>
      <c r="AE576" s="51">
        <v>3270.95</v>
      </c>
      <c r="AF576" s="51">
        <v>2299.7800000000002</v>
      </c>
      <c r="AG576" s="51">
        <v>2444.92</v>
      </c>
      <c r="AH576" s="51">
        <v>2065.81</v>
      </c>
      <c r="AI576" s="51">
        <v>2404.83</v>
      </c>
      <c r="AJ576" s="51">
        <v>2904.1</v>
      </c>
      <c r="AK576" s="51">
        <v>2762.87</v>
      </c>
      <c r="AL576" s="51">
        <v>3036.59</v>
      </c>
      <c r="AM576" s="51">
        <v>5081.0600000000004</v>
      </c>
      <c r="AN576" s="51">
        <v>4374.59</v>
      </c>
      <c r="AO576" s="51">
        <v>4677.79</v>
      </c>
      <c r="AP576" s="135">
        <v>4199.6000000000004</v>
      </c>
      <c r="AQ576" s="51">
        <v>3864.34</v>
      </c>
      <c r="AR576" s="51">
        <v>3415.52</v>
      </c>
      <c r="AS576" s="51">
        <v>3111.73</v>
      </c>
      <c r="AT576" s="51">
        <v>2068.71</v>
      </c>
      <c r="AU576" s="51">
        <v>2281.2600000000002</v>
      </c>
      <c r="AV576" s="51">
        <v>2953.86</v>
      </c>
      <c r="AW576" s="51">
        <v>2311.73</v>
      </c>
      <c r="AX576" s="51">
        <v>2773.47</v>
      </c>
      <c r="AY576" s="51">
        <v>3498.26</v>
      </c>
      <c r="AZ576" s="51">
        <v>3629.13</v>
      </c>
      <c r="BA576" s="51">
        <v>3279.26</v>
      </c>
      <c r="BB576" s="51">
        <v>2910.09</v>
      </c>
      <c r="BC576" s="51">
        <v>2572.35</v>
      </c>
      <c r="BD576" s="51">
        <v>1908.02</v>
      </c>
      <c r="BE576" s="51">
        <v>1464.97</v>
      </c>
      <c r="BF576" s="51">
        <v>1354.1</v>
      </c>
      <c r="BG576" s="51">
        <v>1905.76</v>
      </c>
      <c r="BH576" s="51">
        <v>1670.18</v>
      </c>
      <c r="BI576" s="51">
        <v>2075.83</v>
      </c>
      <c r="BJ576" s="51">
        <v>3236.93</v>
      </c>
      <c r="BK576" s="51">
        <v>3646.7</v>
      </c>
      <c r="BL576" s="51">
        <v>2505.41</v>
      </c>
      <c r="BM576" s="51"/>
      <c r="BN576" s="9"/>
      <c r="BO576" s="62">
        <v>2299.7800000000002</v>
      </c>
      <c r="BP576" s="62">
        <v>5346.74</v>
      </c>
      <c r="BQ576" s="62">
        <f t="shared" si="24"/>
        <v>3823.26</v>
      </c>
      <c r="BR576" s="64" t="str">
        <f t="shared" si="25"/>
        <v>YES</v>
      </c>
      <c r="BS576" s="9" t="e">
        <f t="shared" si="26"/>
        <v>#N/A</v>
      </c>
    </row>
    <row r="577" spans="1:71" x14ac:dyDescent="0.25">
      <c r="A577">
        <v>573</v>
      </c>
      <c r="B577" s="52" t="s">
        <v>696</v>
      </c>
      <c r="C577" s="48" t="s">
        <v>696</v>
      </c>
      <c r="D577" s="80">
        <v>10.55</v>
      </c>
      <c r="E577" s="98" t="s">
        <v>4988</v>
      </c>
      <c r="F577" s="84" t="s">
        <v>6</v>
      </c>
      <c r="G577" s="84">
        <v>106814476</v>
      </c>
      <c r="H577" s="87">
        <v>3001844</v>
      </c>
      <c r="I577" s="196">
        <v>3001844</v>
      </c>
      <c r="J577" s="87">
        <v>3001844</v>
      </c>
      <c r="K577" s="47" t="s">
        <v>5</v>
      </c>
      <c r="L577" s="47" t="s">
        <v>695</v>
      </c>
      <c r="M577" s="38"/>
      <c r="N577" s="38"/>
      <c r="O577" s="50">
        <v>445.95</v>
      </c>
      <c r="P577" s="50">
        <v>877.91</v>
      </c>
      <c r="Q577" s="50">
        <v>476.22</v>
      </c>
      <c r="R577" s="50">
        <v>516.99</v>
      </c>
      <c r="S577" s="50">
        <v>9.5500000000000007</v>
      </c>
      <c r="T577" s="50">
        <v>10.55</v>
      </c>
      <c r="U577" s="50">
        <v>9.5500000000000007</v>
      </c>
      <c r="V577" s="51">
        <v>9.5500000000000007</v>
      </c>
      <c r="W577" s="51">
        <v>9.5500000000000007</v>
      </c>
      <c r="X577" s="51">
        <v>9.5500000000000007</v>
      </c>
      <c r="Y577" s="51">
        <v>9.5500000000000007</v>
      </c>
      <c r="Z577" s="51">
        <v>9.5500000000000007</v>
      </c>
      <c r="AA577" s="51">
        <v>384.14</v>
      </c>
      <c r="AB577" s="51">
        <v>202.54</v>
      </c>
      <c r="AC577" s="51">
        <v>41.67</v>
      </c>
      <c r="AD577" s="51">
        <v>13.23</v>
      </c>
      <c r="AE577" s="51">
        <v>9.5500000000000007</v>
      </c>
      <c r="AF577" s="51">
        <v>10.55</v>
      </c>
      <c r="AG577" s="51">
        <v>9.5500000000000007</v>
      </c>
      <c r="AH577" s="51">
        <v>9.5500000000000007</v>
      </c>
      <c r="AI577" s="51">
        <v>9.5500000000000007</v>
      </c>
      <c r="AJ577" s="51">
        <v>9.5500000000000007</v>
      </c>
      <c r="AK577" s="51">
        <v>9.5500000000000007</v>
      </c>
      <c r="AL577" s="51">
        <v>24.12</v>
      </c>
      <c r="AM577" s="51">
        <v>1206.96</v>
      </c>
      <c r="AN577" s="51">
        <v>429.16</v>
      </c>
      <c r="AO577" s="51">
        <v>979.59</v>
      </c>
      <c r="AP577" s="135">
        <v>790.17</v>
      </c>
      <c r="AQ577" s="51">
        <v>362.69</v>
      </c>
      <c r="AR577" s="51">
        <v>315.56</v>
      </c>
      <c r="AS577" s="51">
        <v>40.54</v>
      </c>
      <c r="AT577" s="51">
        <v>9.5500000000000007</v>
      </c>
      <c r="AU577" s="51">
        <v>9.5500000000000007</v>
      </c>
      <c r="AV577" s="51">
        <v>9.5500000000000007</v>
      </c>
      <c r="AW577" s="51">
        <v>213.66</v>
      </c>
      <c r="AX577" s="51">
        <v>482.51</v>
      </c>
      <c r="AY577" s="51">
        <v>1336.46</v>
      </c>
      <c r="AZ577" s="51">
        <v>1780.82</v>
      </c>
      <c r="BA577" s="51">
        <v>1161.82</v>
      </c>
      <c r="BB577" s="51">
        <v>428.7</v>
      </c>
      <c r="BC577" s="51">
        <v>140.82</v>
      </c>
      <c r="BD577" s="51">
        <v>10.97</v>
      </c>
      <c r="BE577" s="51">
        <v>9.5500000000000007</v>
      </c>
      <c r="BF577" s="51">
        <v>9.5500000000000007</v>
      </c>
      <c r="BG577" s="51">
        <v>9.5500000000000007</v>
      </c>
      <c r="BH577" s="51">
        <v>9.5500000000000007</v>
      </c>
      <c r="BI577" s="51">
        <v>9.5500000000000007</v>
      </c>
      <c r="BJ577" s="51">
        <v>9.5500000000000007</v>
      </c>
      <c r="BK577" s="51">
        <v>250.86</v>
      </c>
      <c r="BL577" s="51">
        <v>663.86</v>
      </c>
      <c r="BM577" s="51"/>
      <c r="BN577" s="9"/>
      <c r="BO577" s="62">
        <v>9.5500000000000007</v>
      </c>
      <c r="BP577" s="62">
        <v>1206.96</v>
      </c>
      <c r="BQ577" s="62">
        <f t="shared" si="24"/>
        <v>608.255</v>
      </c>
      <c r="BR577" s="64" t="str">
        <f t="shared" si="25"/>
        <v>YES</v>
      </c>
      <c r="BS577" s="9" t="e">
        <f t="shared" si="26"/>
        <v>#N/A</v>
      </c>
    </row>
    <row r="578" spans="1:71" x14ac:dyDescent="0.25">
      <c r="A578">
        <v>574</v>
      </c>
      <c r="B578" s="52" t="s">
        <v>694</v>
      </c>
      <c r="C578" s="48" t="s">
        <v>694</v>
      </c>
      <c r="D578" s="80">
        <v>10.55</v>
      </c>
      <c r="E578" s="98" t="s">
        <v>4988</v>
      </c>
      <c r="F578" s="84" t="s">
        <v>6</v>
      </c>
      <c r="G578" s="84">
        <v>106814476</v>
      </c>
      <c r="H578" s="87">
        <v>3048905</v>
      </c>
      <c r="I578" s="196">
        <v>3048905</v>
      </c>
      <c r="J578" s="87">
        <v>3048905</v>
      </c>
      <c r="K578" s="47" t="s">
        <v>5</v>
      </c>
      <c r="L578" s="47" t="s">
        <v>693</v>
      </c>
      <c r="M578" s="38"/>
      <c r="N578" s="38"/>
      <c r="O578" s="50">
        <v>2282.1999999999998</v>
      </c>
      <c r="P578" s="50">
        <v>641.5</v>
      </c>
      <c r="Q578" s="50">
        <v>9.5500000000000007</v>
      </c>
      <c r="R578" s="50">
        <v>9.5500000000000007</v>
      </c>
      <c r="S578" s="50">
        <v>9.5500000000000007</v>
      </c>
      <c r="T578" s="50">
        <v>10.55</v>
      </c>
      <c r="U578" s="50">
        <v>9.5500000000000007</v>
      </c>
      <c r="V578" s="51">
        <v>9.5500000000000007</v>
      </c>
      <c r="W578" s="51">
        <v>9.5500000000000007</v>
      </c>
      <c r="X578" s="51">
        <v>9.5500000000000007</v>
      </c>
      <c r="Y578" s="51">
        <v>9.5500000000000007</v>
      </c>
      <c r="Z578" s="51">
        <v>9.5500000000000007</v>
      </c>
      <c r="AA578" s="51">
        <v>9.5500000000000007</v>
      </c>
      <c r="AB578" s="51">
        <v>9.5500000000000007</v>
      </c>
      <c r="AC578" s="51">
        <v>9.5500000000000007</v>
      </c>
      <c r="AD578" s="51">
        <v>9.5500000000000007</v>
      </c>
      <c r="AE578" s="51">
        <v>9.5500000000000007</v>
      </c>
      <c r="AF578" s="51">
        <v>10.55</v>
      </c>
      <c r="AG578" s="51">
        <v>9.5500000000000007</v>
      </c>
      <c r="AH578" s="51">
        <v>9.5500000000000007</v>
      </c>
      <c r="AI578" s="51">
        <v>9.5500000000000007</v>
      </c>
      <c r="AJ578" s="51">
        <v>9.5500000000000007</v>
      </c>
      <c r="AK578" s="51">
        <v>9.5500000000000007</v>
      </c>
      <c r="AL578" s="51">
        <v>9.5500000000000007</v>
      </c>
      <c r="AM578" s="51">
        <v>9.5500000000000007</v>
      </c>
      <c r="AN578" s="51">
        <v>9.5500000000000007</v>
      </c>
      <c r="AO578" s="51">
        <v>9.5500000000000007</v>
      </c>
      <c r="AP578" s="135">
        <v>9.5500000000000007</v>
      </c>
      <c r="AQ578" s="51">
        <v>9.5500000000000007</v>
      </c>
      <c r="AR578" s="51">
        <v>10.55</v>
      </c>
      <c r="AS578" s="51">
        <v>9.5500000000000007</v>
      </c>
      <c r="AT578" s="51">
        <v>9.5500000000000007</v>
      </c>
      <c r="AU578" s="51">
        <v>9.5500000000000007</v>
      </c>
      <c r="AV578" s="51">
        <v>9.5500000000000007</v>
      </c>
      <c r="AW578" s="51">
        <v>9.5500000000000007</v>
      </c>
      <c r="AX578" s="51">
        <v>9.5500000000000007</v>
      </c>
      <c r="AY578" s="51">
        <v>9.5500000000000007</v>
      </c>
      <c r="AZ578" s="51">
        <v>9.5500000000000007</v>
      </c>
      <c r="BA578" s="51">
        <v>9.5500000000000007</v>
      </c>
      <c r="BB578" s="51">
        <v>9.5500000000000007</v>
      </c>
      <c r="BC578" s="51">
        <v>9.5500000000000007</v>
      </c>
      <c r="BD578" s="51">
        <v>10.55</v>
      </c>
      <c r="BE578" s="51">
        <v>9.5500000000000007</v>
      </c>
      <c r="BF578" s="51">
        <v>9.5500000000000007</v>
      </c>
      <c r="BG578" s="51">
        <v>9.5500000000000007</v>
      </c>
      <c r="BH578" s="51">
        <v>9.5500000000000007</v>
      </c>
      <c r="BI578" s="51">
        <v>9.5500000000000007</v>
      </c>
      <c r="BJ578" s="51">
        <v>9.5500000000000007</v>
      </c>
      <c r="BK578" s="51">
        <v>10.8</v>
      </c>
      <c r="BL578" s="51">
        <v>9.5500000000000007</v>
      </c>
      <c r="BM578" s="51"/>
      <c r="BN578" s="9"/>
      <c r="BO578" s="62">
        <v>9.5500000000000007</v>
      </c>
      <c r="BP578" s="62">
        <v>2282.1999999999998</v>
      </c>
      <c r="BQ578" s="62">
        <f t="shared" si="24"/>
        <v>1145.875</v>
      </c>
      <c r="BR578" s="64" t="str">
        <f t="shared" si="25"/>
        <v>YES</v>
      </c>
      <c r="BS578" s="9" t="e">
        <f t="shared" si="26"/>
        <v>#N/A</v>
      </c>
    </row>
    <row r="579" spans="1:71" x14ac:dyDescent="0.25">
      <c r="A579">
        <v>575</v>
      </c>
      <c r="B579" s="52" t="s">
        <v>692</v>
      </c>
      <c r="C579" s="48" t="s">
        <v>692</v>
      </c>
      <c r="D579" s="80">
        <v>615.05999999999995</v>
      </c>
      <c r="E579" s="98" t="s">
        <v>4988</v>
      </c>
      <c r="F579" s="84" t="s">
        <v>6</v>
      </c>
      <c r="G579" s="84">
        <v>106814476</v>
      </c>
      <c r="H579" s="87" t="s">
        <v>2127</v>
      </c>
      <c r="I579" s="196" t="s">
        <v>2127</v>
      </c>
      <c r="J579" s="87" t="s">
        <v>2127</v>
      </c>
      <c r="K579" s="47" t="s">
        <v>5</v>
      </c>
      <c r="L579" s="47" t="s">
        <v>691</v>
      </c>
      <c r="M579" s="38"/>
      <c r="N579" s="38"/>
      <c r="O579" s="50">
        <v>740.54</v>
      </c>
      <c r="P579" s="50">
        <v>1016.74</v>
      </c>
      <c r="Q579" s="50">
        <v>862.36</v>
      </c>
      <c r="R579" s="50">
        <v>967.71</v>
      </c>
      <c r="S579" s="50">
        <v>1026.79</v>
      </c>
      <c r="T579" s="50">
        <v>548.64</v>
      </c>
      <c r="U579" s="50">
        <v>576.47</v>
      </c>
      <c r="V579" s="51">
        <v>804.51</v>
      </c>
      <c r="W579" s="51">
        <v>630.87</v>
      </c>
      <c r="X579" s="51">
        <v>650.66</v>
      </c>
      <c r="Y579" s="51">
        <v>602.26</v>
      </c>
      <c r="Z579" s="51">
        <v>512.59</v>
      </c>
      <c r="AA579" s="51">
        <v>609.5</v>
      </c>
      <c r="AB579" s="51">
        <v>641.96</v>
      </c>
      <c r="AC579" s="51">
        <v>578.72</v>
      </c>
      <c r="AD579" s="51">
        <v>617.91</v>
      </c>
      <c r="AE579" s="51">
        <v>702.25</v>
      </c>
      <c r="AF579" s="51">
        <v>615.05999999999995</v>
      </c>
      <c r="AG579" s="51">
        <v>713.52</v>
      </c>
      <c r="AH579" s="51">
        <v>752.8</v>
      </c>
      <c r="AI579" s="51">
        <v>577.66999999999996</v>
      </c>
      <c r="AJ579" s="51">
        <v>659.4</v>
      </c>
      <c r="AK579" s="51">
        <v>616.88</v>
      </c>
      <c r="AL579" s="51">
        <v>595.05999999999995</v>
      </c>
      <c r="AM579" s="51">
        <v>749.19</v>
      </c>
      <c r="AN579" s="51">
        <v>734.19</v>
      </c>
      <c r="AO579" s="51">
        <v>791.75</v>
      </c>
      <c r="AP579" s="135">
        <v>842.34</v>
      </c>
      <c r="AQ579" s="51">
        <v>761.51</v>
      </c>
      <c r="AR579" s="51">
        <v>996.26</v>
      </c>
      <c r="AS579" s="51">
        <v>803</v>
      </c>
      <c r="AT579" s="51">
        <v>583.33000000000004</v>
      </c>
      <c r="AU579" s="51">
        <v>631.9</v>
      </c>
      <c r="AV579" s="51">
        <v>777.71</v>
      </c>
      <c r="AW579" s="51">
        <v>636.12</v>
      </c>
      <c r="AX579" s="51">
        <v>653.02</v>
      </c>
      <c r="AY579" s="51">
        <v>931.56</v>
      </c>
      <c r="AZ579" s="51">
        <v>787.21</v>
      </c>
      <c r="BA579" s="51">
        <v>734.57</v>
      </c>
      <c r="BB579" s="51">
        <v>913.63</v>
      </c>
      <c r="BC579" s="51">
        <v>829.29</v>
      </c>
      <c r="BD579" s="51">
        <v>639.79</v>
      </c>
      <c r="BE579" s="51">
        <v>586.63</v>
      </c>
      <c r="BF579" s="51">
        <v>562.13</v>
      </c>
      <c r="BG579" s="51">
        <v>790.57</v>
      </c>
      <c r="BH579" s="51">
        <v>746.84</v>
      </c>
      <c r="BI579" s="51">
        <v>559.08000000000004</v>
      </c>
      <c r="BJ579" s="51">
        <v>557.55999999999995</v>
      </c>
      <c r="BK579" s="51">
        <v>629.42999999999995</v>
      </c>
      <c r="BL579" s="51">
        <v>522.16999999999996</v>
      </c>
      <c r="BM579" s="51"/>
      <c r="BN579" s="9"/>
      <c r="BO579" s="62">
        <v>512.59</v>
      </c>
      <c r="BP579" s="62">
        <v>1821.66</v>
      </c>
      <c r="BQ579" s="62">
        <f t="shared" si="24"/>
        <v>1167.125</v>
      </c>
      <c r="BR579" s="64" t="str">
        <f t="shared" si="25"/>
        <v>YES</v>
      </c>
      <c r="BS579" s="9" t="e">
        <f t="shared" si="26"/>
        <v>#N/A</v>
      </c>
    </row>
    <row r="580" spans="1:71" x14ac:dyDescent="0.25">
      <c r="A580">
        <v>576</v>
      </c>
      <c r="B580" s="52" t="s">
        <v>690</v>
      </c>
      <c r="C580" s="48" t="s">
        <v>690</v>
      </c>
      <c r="D580" s="80">
        <v>681.13</v>
      </c>
      <c r="E580" s="98" t="s">
        <v>4988</v>
      </c>
      <c r="F580" s="84" t="s">
        <v>6</v>
      </c>
      <c r="G580" s="84">
        <v>106814476</v>
      </c>
      <c r="H580" s="87">
        <v>3048993</v>
      </c>
      <c r="I580" s="196">
        <v>3048993</v>
      </c>
      <c r="J580" s="87">
        <v>3048993</v>
      </c>
      <c r="K580" s="47" t="s">
        <v>5</v>
      </c>
      <c r="L580" s="47" t="s">
        <v>689</v>
      </c>
      <c r="M580" s="38"/>
      <c r="N580" s="38"/>
      <c r="O580" s="50">
        <v>839.95</v>
      </c>
      <c r="P580" s="50">
        <v>1026.56</v>
      </c>
      <c r="Q580" s="50">
        <v>751.94</v>
      </c>
      <c r="R580" s="50">
        <v>820.62</v>
      </c>
      <c r="S580" s="50">
        <v>893.85</v>
      </c>
      <c r="T580" s="50">
        <v>589.02</v>
      </c>
      <c r="U580" s="50">
        <v>683.63</v>
      </c>
      <c r="V580" s="51">
        <v>825.11</v>
      </c>
      <c r="W580" s="51">
        <v>725.73</v>
      </c>
      <c r="X580" s="51">
        <v>719.96</v>
      </c>
      <c r="Y580" s="51">
        <v>661.79</v>
      </c>
      <c r="Z580" s="51">
        <v>661.24</v>
      </c>
      <c r="AA580" s="51">
        <v>700.6</v>
      </c>
      <c r="AB580" s="51">
        <v>749.42</v>
      </c>
      <c r="AC580" s="51">
        <v>767.25</v>
      </c>
      <c r="AD580" s="51">
        <v>796.19</v>
      </c>
      <c r="AE580" s="51">
        <v>848.02</v>
      </c>
      <c r="AF580" s="51">
        <v>681.13</v>
      </c>
      <c r="AG580" s="51">
        <v>710.23</v>
      </c>
      <c r="AH580" s="51">
        <v>731.49</v>
      </c>
      <c r="AI580" s="51">
        <v>750.24</v>
      </c>
      <c r="AJ580" s="51">
        <v>948.08</v>
      </c>
      <c r="AK580" s="51">
        <v>829.87</v>
      </c>
      <c r="AL580" s="51">
        <v>837.76</v>
      </c>
      <c r="AM580" s="51">
        <v>1044.9100000000001</v>
      </c>
      <c r="AN580" s="51">
        <v>1017.03</v>
      </c>
      <c r="AO580" s="51">
        <v>998.67</v>
      </c>
      <c r="AP580" s="135">
        <v>872.44</v>
      </c>
      <c r="AQ580" s="51">
        <v>989.93</v>
      </c>
      <c r="AR580" s="51">
        <v>920.38</v>
      </c>
      <c r="AS580" s="51">
        <v>954.53</v>
      </c>
      <c r="AT580" s="51">
        <v>676.1</v>
      </c>
      <c r="AU580" s="51">
        <v>741.33</v>
      </c>
      <c r="AV580" s="51">
        <v>957.93</v>
      </c>
      <c r="AW580" s="51">
        <v>813.43</v>
      </c>
      <c r="AX580" s="51">
        <v>843.61</v>
      </c>
      <c r="AY580" s="51">
        <v>1080.73</v>
      </c>
      <c r="AZ580" s="51">
        <v>882.45</v>
      </c>
      <c r="BA580" s="51">
        <v>832.32</v>
      </c>
      <c r="BB580" s="51">
        <v>915.56</v>
      </c>
      <c r="BC580" s="51">
        <v>821.54</v>
      </c>
      <c r="BD580" s="51">
        <v>612.21</v>
      </c>
      <c r="BE580" s="51">
        <v>578.15</v>
      </c>
      <c r="BF580" s="51">
        <v>361.78</v>
      </c>
      <c r="BG580" s="51">
        <v>339.94</v>
      </c>
      <c r="BH580" s="51">
        <v>412.33</v>
      </c>
      <c r="BI580" s="51">
        <v>420.58</v>
      </c>
      <c r="BJ580" s="51">
        <v>355.66</v>
      </c>
      <c r="BK580" s="51">
        <v>452.68</v>
      </c>
      <c r="BL580" s="51">
        <v>495.09</v>
      </c>
      <c r="BM580" s="51"/>
      <c r="BN580" s="9"/>
      <c r="BO580" s="62">
        <v>565.29</v>
      </c>
      <c r="BP580" s="62">
        <v>2002.41</v>
      </c>
      <c r="BQ580" s="62">
        <f t="shared" si="24"/>
        <v>1283.8499999999999</v>
      </c>
      <c r="BR580" s="64" t="str">
        <f t="shared" si="25"/>
        <v>NO</v>
      </c>
      <c r="BS580" s="9" t="e">
        <f t="shared" si="26"/>
        <v>#N/A</v>
      </c>
    </row>
    <row r="581" spans="1:71" x14ac:dyDescent="0.25">
      <c r="A581">
        <v>577</v>
      </c>
      <c r="B581" s="52" t="s">
        <v>688</v>
      </c>
      <c r="C581" s="48" t="s">
        <v>688</v>
      </c>
      <c r="D581" s="80">
        <v>588.09</v>
      </c>
      <c r="E581" s="98" t="s">
        <v>4988</v>
      </c>
      <c r="F581" s="84" t="s">
        <v>6</v>
      </c>
      <c r="G581" s="84">
        <v>106814476</v>
      </c>
      <c r="H581" s="87">
        <v>3049099</v>
      </c>
      <c r="I581" s="196">
        <v>3049099</v>
      </c>
      <c r="J581" s="87">
        <v>3049099</v>
      </c>
      <c r="K581" s="47" t="s">
        <v>5</v>
      </c>
      <c r="L581" s="47" t="s">
        <v>687</v>
      </c>
      <c r="M581" s="38"/>
      <c r="N581" s="38"/>
      <c r="O581" s="50">
        <v>728.84</v>
      </c>
      <c r="P581" s="50">
        <v>564.22</v>
      </c>
      <c r="Q581" s="50">
        <v>588.46</v>
      </c>
      <c r="R581" s="50">
        <v>655.81</v>
      </c>
      <c r="S581" s="50">
        <v>810.44</v>
      </c>
      <c r="T581" s="50">
        <v>606.85</v>
      </c>
      <c r="U581" s="50">
        <v>682.48</v>
      </c>
      <c r="V581" s="51">
        <v>830.25</v>
      </c>
      <c r="W581" s="51">
        <v>684.98</v>
      </c>
      <c r="X581" s="51">
        <v>740.62</v>
      </c>
      <c r="Y581" s="51">
        <v>645.96</v>
      </c>
      <c r="Z581" s="51">
        <v>585.5</v>
      </c>
      <c r="AA581" s="51">
        <v>670.63</v>
      </c>
      <c r="AB581" s="51">
        <v>674.59</v>
      </c>
      <c r="AC581" s="51">
        <v>597.15</v>
      </c>
      <c r="AD581" s="51">
        <v>658.35</v>
      </c>
      <c r="AE581" s="51">
        <v>742.06</v>
      </c>
      <c r="AF581" s="51">
        <v>588.09</v>
      </c>
      <c r="AG581" s="51">
        <v>614.28</v>
      </c>
      <c r="AH581" s="51">
        <v>586.62</v>
      </c>
      <c r="AI581" s="51">
        <v>614.20000000000005</v>
      </c>
      <c r="AJ581" s="51">
        <v>957.14</v>
      </c>
      <c r="AK581" s="51">
        <v>813.73</v>
      </c>
      <c r="AL581" s="51">
        <v>792.13</v>
      </c>
      <c r="AM581" s="51">
        <v>986.27</v>
      </c>
      <c r="AN581" s="51">
        <v>705.55</v>
      </c>
      <c r="AO581" s="51">
        <v>741.12</v>
      </c>
      <c r="AP581" s="135">
        <v>555.38</v>
      </c>
      <c r="AQ581" s="51">
        <v>598.36</v>
      </c>
      <c r="AR581" s="51">
        <v>480.71</v>
      </c>
      <c r="AS581" s="51">
        <v>491.68</v>
      </c>
      <c r="AT581" s="51">
        <v>351.13</v>
      </c>
      <c r="AU581" s="51">
        <v>384.76</v>
      </c>
      <c r="AV581" s="51">
        <v>467.21</v>
      </c>
      <c r="AW581" s="51">
        <v>366.45</v>
      </c>
      <c r="AX581" s="51">
        <v>364.68</v>
      </c>
      <c r="AY581" s="51">
        <v>468.99</v>
      </c>
      <c r="AZ581" s="51">
        <v>412.94</v>
      </c>
      <c r="BA581" s="51">
        <v>416.08</v>
      </c>
      <c r="BB581" s="51">
        <v>437.09</v>
      </c>
      <c r="BC581" s="51">
        <v>376.77</v>
      </c>
      <c r="BD581" s="51">
        <v>265.55</v>
      </c>
      <c r="BE581" s="51">
        <v>395.62</v>
      </c>
      <c r="BF581" s="51">
        <v>103.08</v>
      </c>
      <c r="BG581" s="51">
        <v>441.76</v>
      </c>
      <c r="BH581" s="51">
        <v>295.49</v>
      </c>
      <c r="BI581" s="51">
        <v>350.5</v>
      </c>
      <c r="BJ581" s="51">
        <v>547.95000000000005</v>
      </c>
      <c r="BK581" s="51">
        <v>431.99</v>
      </c>
      <c r="BL581" s="51">
        <v>452.68</v>
      </c>
      <c r="BM581" s="51"/>
      <c r="BN581" s="9"/>
      <c r="BO581" s="62">
        <v>585.5</v>
      </c>
      <c r="BP581" s="62">
        <v>1601.75</v>
      </c>
      <c r="BQ581" s="62">
        <f t="shared" ref="BQ581:BQ644" si="27">AVERAGE(BO581:BP581)</f>
        <v>1093.625</v>
      </c>
      <c r="BR581" s="64" t="str">
        <f t="shared" ref="BR581:BR644" si="28">IF(AND(INDEX($A$5:$BL$967,MATCH(A581,$A$5:$A$967,0),MATCH($BR$1,$A$4:$BL$4,0))&gt;=BO581,INDEX($A$5:$BL$967,MATCH(A581,$A$5:$A$967,0),MATCH($BR$1,$A$4:$BL$4,0))&lt;=BP581),"YES","NO")</f>
        <v>NO</v>
      </c>
      <c r="BS581" s="9" t="e">
        <f t="shared" ref="BS581:BS644" si="29">IF(INDEX($A$5:$AO$967,MATCH(A581,$A$5:$A$967,0),MATCH($BR$1,$A$4:$AO$4,0))&lt;BO581,"Latest cost is lower than expected",IF(INDEX($A$5:$AO$967,MATCH(A581,$A$5:$A$967,0),MATCH($BR$1,$A$4:$AO$4,0))&gt;BP581,"Latest cost is higher than expected",""))</f>
        <v>#N/A</v>
      </c>
    </row>
    <row r="582" spans="1:71" x14ac:dyDescent="0.25">
      <c r="A582">
        <v>578</v>
      </c>
      <c r="B582" s="52" t="s">
        <v>686</v>
      </c>
      <c r="C582" s="48" t="s">
        <v>686</v>
      </c>
      <c r="D582" s="80">
        <v>546.24</v>
      </c>
      <c r="E582" s="98" t="s">
        <v>4988</v>
      </c>
      <c r="F582" s="84" t="s">
        <v>6</v>
      </c>
      <c r="G582" s="84">
        <v>106814476</v>
      </c>
      <c r="H582" s="87">
        <v>3049055</v>
      </c>
      <c r="I582" s="196">
        <v>3049055</v>
      </c>
      <c r="J582" s="87">
        <v>3049055</v>
      </c>
      <c r="K582" s="47" t="s">
        <v>5</v>
      </c>
      <c r="L582" s="47" t="s">
        <v>685</v>
      </c>
      <c r="M582" s="38"/>
      <c r="N582" s="38"/>
      <c r="O582" s="50">
        <v>983.96</v>
      </c>
      <c r="P582" s="50">
        <v>1026.56</v>
      </c>
      <c r="Q582" s="50">
        <v>785.5</v>
      </c>
      <c r="R582" s="50">
        <v>906.87</v>
      </c>
      <c r="S582" s="50">
        <v>1103.69</v>
      </c>
      <c r="T582" s="50">
        <v>769.95</v>
      </c>
      <c r="U582" s="50">
        <v>833.43</v>
      </c>
      <c r="V582" s="51">
        <v>975.73</v>
      </c>
      <c r="W582" s="51">
        <v>952.99</v>
      </c>
      <c r="X582" s="51">
        <v>944.55</v>
      </c>
      <c r="Y582" s="51">
        <v>619.99</v>
      </c>
      <c r="Z582" s="51">
        <v>577.02</v>
      </c>
      <c r="AA582" s="51">
        <v>643.66</v>
      </c>
      <c r="AB582" s="51">
        <v>740.42</v>
      </c>
      <c r="AC582" s="51">
        <v>774.39</v>
      </c>
      <c r="AD582" s="51">
        <v>831.73</v>
      </c>
      <c r="AE582" s="51">
        <v>934.99</v>
      </c>
      <c r="AF582" s="51">
        <v>546.24</v>
      </c>
      <c r="AG582" s="51">
        <v>717.9</v>
      </c>
      <c r="AH582" s="51">
        <v>823.41</v>
      </c>
      <c r="AI582" s="51">
        <v>843.46</v>
      </c>
      <c r="AJ582" s="51">
        <v>1038.05</v>
      </c>
      <c r="AK582" s="51">
        <v>969.27</v>
      </c>
      <c r="AL582" s="51">
        <v>993.64</v>
      </c>
      <c r="AM582" s="51">
        <v>1482.51</v>
      </c>
      <c r="AN582" s="51">
        <v>709.85</v>
      </c>
      <c r="AO582" s="51">
        <v>1121.21</v>
      </c>
      <c r="AP582" s="135">
        <v>1218.27</v>
      </c>
      <c r="AQ582" s="51">
        <v>913.06</v>
      </c>
      <c r="AR582" s="51">
        <v>812.51</v>
      </c>
      <c r="AS582" s="51">
        <v>899.43</v>
      </c>
      <c r="AT582" s="51">
        <v>752.24</v>
      </c>
      <c r="AU582" s="51">
        <v>805.67</v>
      </c>
      <c r="AV582" s="51">
        <v>1009.14</v>
      </c>
      <c r="AW582" s="51">
        <v>852.2</v>
      </c>
      <c r="AX582" s="51">
        <v>874.56</v>
      </c>
      <c r="AY582" s="51">
        <v>1103.93</v>
      </c>
      <c r="AZ582" s="51">
        <v>938.25</v>
      </c>
      <c r="BA582" s="51">
        <v>974.73</v>
      </c>
      <c r="BB582" s="51">
        <v>1047.76</v>
      </c>
      <c r="BC582" s="51">
        <v>849.79</v>
      </c>
      <c r="BD582" s="51">
        <v>608.80999999999995</v>
      </c>
      <c r="BE582" s="51">
        <v>1035.75</v>
      </c>
      <c r="BF582" s="51">
        <v>363.49</v>
      </c>
      <c r="BG582" s="51">
        <v>764.03</v>
      </c>
      <c r="BH582" s="51">
        <v>507.19</v>
      </c>
      <c r="BI582" s="51">
        <v>544.05999999999995</v>
      </c>
      <c r="BJ582" s="51">
        <v>818.95</v>
      </c>
      <c r="BK582" s="51">
        <v>724.07</v>
      </c>
      <c r="BL582" s="51">
        <v>621.44000000000005</v>
      </c>
      <c r="BM582" s="51"/>
      <c r="BN582" s="9"/>
      <c r="BO582" s="62">
        <v>546.24</v>
      </c>
      <c r="BP582" s="62">
        <v>2116.13</v>
      </c>
      <c r="BQ582" s="62">
        <f t="shared" si="27"/>
        <v>1331.1849999999999</v>
      </c>
      <c r="BR582" s="64" t="str">
        <f t="shared" si="28"/>
        <v>YES</v>
      </c>
      <c r="BS582" s="9" t="e">
        <f t="shared" si="29"/>
        <v>#N/A</v>
      </c>
    </row>
    <row r="583" spans="1:71" x14ac:dyDescent="0.25">
      <c r="A583">
        <v>579</v>
      </c>
      <c r="B583" s="52" t="s">
        <v>684</v>
      </c>
      <c r="C583" s="48" t="s">
        <v>684</v>
      </c>
      <c r="D583" s="80">
        <v>1794.91</v>
      </c>
      <c r="E583" s="98" t="s">
        <v>4988</v>
      </c>
      <c r="F583" s="84" t="s">
        <v>6</v>
      </c>
      <c r="G583" s="84">
        <v>106814476</v>
      </c>
      <c r="H583" s="87" t="s">
        <v>2128</v>
      </c>
      <c r="I583" s="196" t="s">
        <v>2128</v>
      </c>
      <c r="J583" s="87" t="s">
        <v>2128</v>
      </c>
      <c r="K583" s="47" t="s">
        <v>5</v>
      </c>
      <c r="L583" s="47" t="s">
        <v>683</v>
      </c>
      <c r="M583" s="38"/>
      <c r="N583" s="38"/>
      <c r="O583" s="50">
        <v>3902.07</v>
      </c>
      <c r="P583" s="50">
        <v>7171.21</v>
      </c>
      <c r="Q583" s="50">
        <v>6863.12</v>
      </c>
      <c r="R583" s="50">
        <v>3223.71</v>
      </c>
      <c r="S583" s="50">
        <v>3112.1</v>
      </c>
      <c r="T583" s="50">
        <v>85.02</v>
      </c>
      <c r="U583" s="50">
        <v>2316.9899999999998</v>
      </c>
      <c r="V583" s="51">
        <v>236.13</v>
      </c>
      <c r="W583" s="51">
        <v>1306.3</v>
      </c>
      <c r="X583" s="51">
        <v>1856.89</v>
      </c>
      <c r="Y583" s="51">
        <v>1769.96</v>
      </c>
      <c r="Z583" s="51">
        <v>2160.7399999999998</v>
      </c>
      <c r="AA583" s="51">
        <v>2818.7</v>
      </c>
      <c r="AB583" s="51">
        <v>4879.2</v>
      </c>
      <c r="AC583" s="51">
        <v>3247.31</v>
      </c>
      <c r="AD583" s="51">
        <v>2218.15</v>
      </c>
      <c r="AE583" s="51">
        <v>3137.43</v>
      </c>
      <c r="AF583" s="51">
        <v>1794.91</v>
      </c>
      <c r="AG583" s="51">
        <v>1567.16</v>
      </c>
      <c r="AH583" s="51">
        <v>1739.53</v>
      </c>
      <c r="AI583" s="51">
        <v>1408.42</v>
      </c>
      <c r="AJ583" s="51">
        <v>1884.66</v>
      </c>
      <c r="AK583" s="51">
        <v>2178.77</v>
      </c>
      <c r="AL583" s="51">
        <v>2411.16</v>
      </c>
      <c r="AM583" s="51">
        <v>3557.65</v>
      </c>
      <c r="AN583" s="51">
        <v>3902</v>
      </c>
      <c r="AO583" s="51">
        <v>2711.29</v>
      </c>
      <c r="AP583" s="135">
        <v>2904.59</v>
      </c>
      <c r="AQ583" s="51">
        <v>2668.6</v>
      </c>
      <c r="AR583" s="51">
        <v>2812.93</v>
      </c>
      <c r="AS583" s="51">
        <v>2277.64</v>
      </c>
      <c r="AT583" s="51">
        <v>1447.75</v>
      </c>
      <c r="AU583" s="51">
        <v>1108.1300000000001</v>
      </c>
      <c r="AV583" s="51">
        <v>1592.55</v>
      </c>
      <c r="AW583" s="51">
        <v>1676.04</v>
      </c>
      <c r="AX583" s="51">
        <v>2093.08</v>
      </c>
      <c r="AY583" s="51">
        <v>4106.88</v>
      </c>
      <c r="AZ583" s="51">
        <v>6678.51</v>
      </c>
      <c r="BA583" s="51">
        <v>5647.23</v>
      </c>
      <c r="BB583" s="51">
        <v>3561.38</v>
      </c>
      <c r="BC583" s="51">
        <v>2117.06</v>
      </c>
      <c r="BD583" s="51">
        <v>1434.5</v>
      </c>
      <c r="BE583" s="51">
        <v>1634.59</v>
      </c>
      <c r="BF583" s="51">
        <v>405.96</v>
      </c>
      <c r="BG583" s="51">
        <v>533.84</v>
      </c>
      <c r="BH583" s="51">
        <v>906.76</v>
      </c>
      <c r="BI583" s="51">
        <v>1514.63</v>
      </c>
      <c r="BJ583" s="51">
        <v>3022.41</v>
      </c>
      <c r="BK583" s="51">
        <v>3222.37</v>
      </c>
      <c r="BL583" s="51">
        <v>3475.6</v>
      </c>
      <c r="BM583" s="51"/>
      <c r="BN583" s="9"/>
      <c r="BO583" s="62">
        <v>85.02</v>
      </c>
      <c r="BP583" s="62">
        <v>7171.21</v>
      </c>
      <c r="BQ583" s="62">
        <f t="shared" si="27"/>
        <v>3628.1150000000002</v>
      </c>
      <c r="BR583" s="64" t="str">
        <f t="shared" si="28"/>
        <v>YES</v>
      </c>
      <c r="BS583" s="9" t="e">
        <f t="shared" si="29"/>
        <v>#N/A</v>
      </c>
    </row>
    <row r="584" spans="1:71" x14ac:dyDescent="0.25">
      <c r="A584">
        <v>580</v>
      </c>
      <c r="B584" s="52" t="s">
        <v>682</v>
      </c>
      <c r="C584" s="48" t="s">
        <v>682</v>
      </c>
      <c r="D584" s="80">
        <v>1319.78</v>
      </c>
      <c r="E584" s="98" t="s">
        <v>4988</v>
      </c>
      <c r="F584" s="84" t="s">
        <v>6</v>
      </c>
      <c r="G584" s="84">
        <v>106814476</v>
      </c>
      <c r="H584" s="87">
        <v>3049057</v>
      </c>
      <c r="I584" s="196">
        <v>3049057</v>
      </c>
      <c r="J584" s="87">
        <v>3049057</v>
      </c>
      <c r="K584" s="47" t="s">
        <v>5</v>
      </c>
      <c r="L584" s="47" t="s">
        <v>681</v>
      </c>
      <c r="M584" s="38"/>
      <c r="N584" s="38"/>
      <c r="O584" s="50">
        <v>2552.66</v>
      </c>
      <c r="P584" s="50">
        <v>1551.11</v>
      </c>
      <c r="Q584" s="50">
        <v>1501.66</v>
      </c>
      <c r="R584" s="50">
        <v>1752.2</v>
      </c>
      <c r="S584" s="50">
        <v>1822.47</v>
      </c>
      <c r="T584" s="50">
        <v>1233.57</v>
      </c>
      <c r="U584" s="50">
        <v>1096.73</v>
      </c>
      <c r="V584" s="51">
        <v>1274.4000000000001</v>
      </c>
      <c r="W584" s="51">
        <v>1147.1500000000001</v>
      </c>
      <c r="X584" s="51">
        <v>1222.45</v>
      </c>
      <c r="Y584" s="51">
        <v>1111.3900000000001</v>
      </c>
      <c r="Z584" s="51">
        <v>977.75</v>
      </c>
      <c r="AA584" s="51">
        <v>1451.59</v>
      </c>
      <c r="AB584" s="51">
        <v>1935.47</v>
      </c>
      <c r="AC584" s="51">
        <v>1823.51</v>
      </c>
      <c r="AD584" s="51">
        <v>1667.38</v>
      </c>
      <c r="AE584" s="51">
        <v>1989.67</v>
      </c>
      <c r="AF584" s="51">
        <v>1319.78</v>
      </c>
      <c r="AG584" s="51">
        <v>1295.22</v>
      </c>
      <c r="AH584" s="51">
        <v>1202.6400000000001</v>
      </c>
      <c r="AI584" s="51">
        <v>1224.51</v>
      </c>
      <c r="AJ584" s="51">
        <v>1456.82</v>
      </c>
      <c r="AK584" s="51">
        <v>1636.63</v>
      </c>
      <c r="AL584" s="51">
        <v>1705.88</v>
      </c>
      <c r="AM584" s="51">
        <v>2710.83</v>
      </c>
      <c r="AN584" s="51">
        <v>2495.6799999999998</v>
      </c>
      <c r="AO584" s="51">
        <v>2443.4699999999998</v>
      </c>
      <c r="AP584" s="135">
        <v>2608.27</v>
      </c>
      <c r="AQ584" s="51">
        <v>2395.23</v>
      </c>
      <c r="AR584" s="51">
        <v>2052.64</v>
      </c>
      <c r="AS584" s="51">
        <v>2203.94</v>
      </c>
      <c r="AT584" s="51">
        <v>1533.54</v>
      </c>
      <c r="AU584" s="51">
        <v>1430.42</v>
      </c>
      <c r="AV584" s="51">
        <v>1521.89</v>
      </c>
      <c r="AW584" s="51">
        <v>727.34</v>
      </c>
      <c r="AX584" s="51">
        <v>2211.46</v>
      </c>
      <c r="AY584" s="51">
        <v>3876.22</v>
      </c>
      <c r="AZ584" s="51">
        <v>4445.01</v>
      </c>
      <c r="BA584" s="51">
        <v>4023.71</v>
      </c>
      <c r="BB584" s="51">
        <v>1796.43</v>
      </c>
      <c r="BC584" s="51">
        <v>744.55</v>
      </c>
      <c r="BD584" s="51">
        <v>338.53</v>
      </c>
      <c r="BE584" s="51">
        <v>641.57000000000005</v>
      </c>
      <c r="BF584" s="51">
        <v>410.68</v>
      </c>
      <c r="BG584" s="51">
        <v>628.08000000000004</v>
      </c>
      <c r="BH584" s="51">
        <v>686.81</v>
      </c>
      <c r="BI584" s="51">
        <v>980.12</v>
      </c>
      <c r="BJ584" s="51">
        <v>1791.19</v>
      </c>
      <c r="BK584" s="51">
        <v>1976.35</v>
      </c>
      <c r="BL584" s="51">
        <v>1653</v>
      </c>
      <c r="BM584" s="51"/>
      <c r="BN584" s="9"/>
      <c r="BO584" s="62">
        <v>977.75</v>
      </c>
      <c r="BP584" s="62">
        <v>5761.24</v>
      </c>
      <c r="BQ584" s="62">
        <f t="shared" si="27"/>
        <v>3369.4949999999999</v>
      </c>
      <c r="BR584" s="64" t="str">
        <f t="shared" si="28"/>
        <v>YES</v>
      </c>
      <c r="BS584" s="9" t="e">
        <f t="shared" si="29"/>
        <v>#N/A</v>
      </c>
    </row>
    <row r="585" spans="1:71" x14ac:dyDescent="0.25">
      <c r="A585">
        <v>581</v>
      </c>
      <c r="B585" s="52" t="s">
        <v>680</v>
      </c>
      <c r="C585" s="48" t="s">
        <v>680</v>
      </c>
      <c r="D585" s="80">
        <v>678.38</v>
      </c>
      <c r="E585" s="98" t="s">
        <v>4988</v>
      </c>
      <c r="F585" s="84" t="s">
        <v>6</v>
      </c>
      <c r="G585" s="84">
        <v>106814476</v>
      </c>
      <c r="H585" s="87">
        <v>3049255</v>
      </c>
      <c r="I585" s="196">
        <v>3049255</v>
      </c>
      <c r="J585" s="87">
        <v>3049255</v>
      </c>
      <c r="K585" s="47" t="s">
        <v>5</v>
      </c>
      <c r="L585" s="47" t="s">
        <v>679</v>
      </c>
      <c r="M585" s="38"/>
      <c r="N585" s="38"/>
      <c r="O585" s="50">
        <v>1095.8</v>
      </c>
      <c r="P585" s="50">
        <v>786.23</v>
      </c>
      <c r="Q585" s="50">
        <v>784.28</v>
      </c>
      <c r="R585" s="50">
        <v>810.58</v>
      </c>
      <c r="S585" s="50">
        <v>874.95</v>
      </c>
      <c r="T585" s="50">
        <v>718.03</v>
      </c>
      <c r="U585" s="50">
        <v>708.41</v>
      </c>
      <c r="V585" s="51">
        <v>958.99</v>
      </c>
      <c r="W585" s="51">
        <v>847.32</v>
      </c>
      <c r="X585" s="51">
        <v>907.9</v>
      </c>
      <c r="Y585" s="51">
        <v>812.5</v>
      </c>
      <c r="Z585" s="51">
        <v>704.76</v>
      </c>
      <c r="AA585" s="51">
        <v>856.43</v>
      </c>
      <c r="AB585" s="51">
        <v>837.76</v>
      </c>
      <c r="AC585" s="51">
        <v>799.96</v>
      </c>
      <c r="AD585" s="51">
        <v>841.53</v>
      </c>
      <c r="AE585" s="51">
        <v>888.44</v>
      </c>
      <c r="AF585" s="51">
        <v>678.38</v>
      </c>
      <c r="AG585" s="51">
        <v>789.72</v>
      </c>
      <c r="AH585" s="51">
        <v>812.45</v>
      </c>
      <c r="AI585" s="51">
        <v>874.95</v>
      </c>
      <c r="AJ585" s="51">
        <v>1138.3699999999999</v>
      </c>
      <c r="AK585" s="51">
        <v>925.39</v>
      </c>
      <c r="AL585" s="51">
        <v>915.7</v>
      </c>
      <c r="AM585" s="51">
        <v>1146.43</v>
      </c>
      <c r="AN585" s="51">
        <v>943.28</v>
      </c>
      <c r="AO585" s="51">
        <v>1074.98</v>
      </c>
      <c r="AP585" s="135">
        <v>977.46</v>
      </c>
      <c r="AQ585" s="51">
        <v>939.89</v>
      </c>
      <c r="AR585" s="51">
        <v>870.53</v>
      </c>
      <c r="AS585" s="51">
        <v>869.81</v>
      </c>
      <c r="AT585" s="51">
        <v>636.41</v>
      </c>
      <c r="AU585" s="51">
        <v>699.84</v>
      </c>
      <c r="AV585" s="51">
        <v>826.33</v>
      </c>
      <c r="AW585" s="51">
        <v>654.94000000000005</v>
      </c>
      <c r="AX585" s="51">
        <v>721.98</v>
      </c>
      <c r="AY585" s="51">
        <v>960.39</v>
      </c>
      <c r="AZ585" s="51">
        <v>863.04</v>
      </c>
      <c r="BA585" s="51">
        <v>916.47</v>
      </c>
      <c r="BB585" s="51">
        <v>1006.49</v>
      </c>
      <c r="BC585" s="51">
        <v>876.93</v>
      </c>
      <c r="BD585" s="51">
        <v>699.19</v>
      </c>
      <c r="BE585" s="51">
        <v>690.61</v>
      </c>
      <c r="BF585" s="51">
        <v>880.89</v>
      </c>
      <c r="BG585" s="51">
        <v>1435.09</v>
      </c>
      <c r="BH585" s="51">
        <v>829.32</v>
      </c>
      <c r="BI585" s="51">
        <v>1561.9</v>
      </c>
      <c r="BJ585" s="51">
        <v>2051.98</v>
      </c>
      <c r="BK585" s="51">
        <v>1177.8499999999999</v>
      </c>
      <c r="BL585" s="51">
        <v>472.98</v>
      </c>
      <c r="BM585" s="51"/>
      <c r="BN585" s="9"/>
      <c r="BO585" s="62">
        <v>648.33000000000004</v>
      </c>
      <c r="BP585" s="62">
        <v>1828.44</v>
      </c>
      <c r="BQ585" s="62">
        <f t="shared" si="27"/>
        <v>1238.385</v>
      </c>
      <c r="BR585" s="64" t="str">
        <f t="shared" si="28"/>
        <v>YES</v>
      </c>
      <c r="BS585" s="9" t="e">
        <f t="shared" si="29"/>
        <v>#N/A</v>
      </c>
    </row>
    <row r="586" spans="1:71" x14ac:dyDescent="0.25">
      <c r="A586">
        <v>582</v>
      </c>
      <c r="B586" s="52" t="s">
        <v>678</v>
      </c>
      <c r="C586" s="48" t="s">
        <v>678</v>
      </c>
      <c r="D586" s="80">
        <v>627.17999999999995</v>
      </c>
      <c r="E586" s="98" t="s">
        <v>4988</v>
      </c>
      <c r="F586" s="84" t="s">
        <v>6</v>
      </c>
      <c r="G586" s="84">
        <v>106814476</v>
      </c>
      <c r="H586" s="87">
        <v>3049246</v>
      </c>
      <c r="I586" s="196">
        <v>3049246</v>
      </c>
      <c r="J586" s="87">
        <v>3049246</v>
      </c>
      <c r="K586" s="47" t="s">
        <v>5</v>
      </c>
      <c r="L586" s="47" t="s">
        <v>677</v>
      </c>
      <c r="M586" s="38"/>
      <c r="N586" s="38"/>
      <c r="O586" s="50">
        <v>1109.69</v>
      </c>
      <c r="P586" s="50">
        <v>820.93</v>
      </c>
      <c r="Q586" s="50">
        <v>698.26</v>
      </c>
      <c r="R586" s="50">
        <v>720.79</v>
      </c>
      <c r="S586" s="50">
        <v>864.53</v>
      </c>
      <c r="T586" s="50">
        <v>683.94</v>
      </c>
      <c r="U586" s="50">
        <v>779.85</v>
      </c>
      <c r="V586" s="51">
        <v>961.57</v>
      </c>
      <c r="W586" s="51">
        <v>766.47</v>
      </c>
      <c r="X586" s="51">
        <v>945.88</v>
      </c>
      <c r="Y586" s="51">
        <v>939.15</v>
      </c>
      <c r="Z586" s="51">
        <v>761.84</v>
      </c>
      <c r="AA586" s="51">
        <v>791.1</v>
      </c>
      <c r="AB586" s="51">
        <v>818.63</v>
      </c>
      <c r="AC586" s="51">
        <v>775.58</v>
      </c>
      <c r="AD586" s="51">
        <v>919.95</v>
      </c>
      <c r="AE586" s="51">
        <v>1013.39</v>
      </c>
      <c r="AF586" s="51">
        <v>627.17999999999995</v>
      </c>
      <c r="AG586" s="51">
        <v>663.08</v>
      </c>
      <c r="AH586" s="51">
        <v>668.19</v>
      </c>
      <c r="AI586" s="51">
        <v>726.94</v>
      </c>
      <c r="AJ586" s="51">
        <v>1084</v>
      </c>
      <c r="AK586" s="51">
        <v>950.56</v>
      </c>
      <c r="AL586" s="51">
        <v>921.4</v>
      </c>
      <c r="AM586" s="51">
        <v>1095.99</v>
      </c>
      <c r="AN586" s="51">
        <v>904.61</v>
      </c>
      <c r="AO586" s="51">
        <v>956.11</v>
      </c>
      <c r="AP586" s="135">
        <v>1040.3399999999999</v>
      </c>
      <c r="AQ586" s="51">
        <v>1070.42</v>
      </c>
      <c r="AR586" s="51">
        <v>965.76</v>
      </c>
      <c r="AS586" s="51">
        <v>890.47</v>
      </c>
      <c r="AT586" s="51">
        <v>642.30999999999995</v>
      </c>
      <c r="AU586" s="51">
        <v>716.68</v>
      </c>
      <c r="AV586" s="51">
        <v>873.01</v>
      </c>
      <c r="AW586" s="51">
        <v>731.9</v>
      </c>
      <c r="AX586" s="51">
        <v>826.78</v>
      </c>
      <c r="AY586" s="51">
        <v>1018.06</v>
      </c>
      <c r="AZ586" s="51">
        <v>980.72</v>
      </c>
      <c r="BA586" s="51">
        <v>932.01</v>
      </c>
      <c r="BB586" s="51">
        <v>970.38</v>
      </c>
      <c r="BC586" s="51">
        <v>820.43</v>
      </c>
      <c r="BD586" s="51">
        <v>539.65</v>
      </c>
      <c r="BE586" s="51">
        <v>642.67999999999995</v>
      </c>
      <c r="BF586" s="51">
        <v>550.12</v>
      </c>
      <c r="BG586" s="51">
        <v>837.15</v>
      </c>
      <c r="BH586" s="51">
        <v>663.44</v>
      </c>
      <c r="BI586" s="51">
        <v>421.14</v>
      </c>
      <c r="BJ586" s="51">
        <v>294.97000000000003</v>
      </c>
      <c r="BK586" s="51">
        <v>526.64</v>
      </c>
      <c r="BL586" s="51">
        <v>478.4</v>
      </c>
      <c r="BM586" s="51"/>
      <c r="BN586" s="9"/>
      <c r="BO586" s="62">
        <v>627.17999999999995</v>
      </c>
      <c r="BP586" s="62">
        <v>1991.87</v>
      </c>
      <c r="BQ586" s="62">
        <f t="shared" si="27"/>
        <v>1309.5249999999999</v>
      </c>
      <c r="BR586" s="64" t="str">
        <f t="shared" si="28"/>
        <v>NO</v>
      </c>
      <c r="BS586" s="9" t="e">
        <f t="shared" si="29"/>
        <v>#N/A</v>
      </c>
    </row>
    <row r="587" spans="1:71" x14ac:dyDescent="0.25">
      <c r="A587">
        <v>583</v>
      </c>
      <c r="B587" s="52" t="s">
        <v>676</v>
      </c>
      <c r="C587" s="48" t="s">
        <v>676</v>
      </c>
      <c r="D587" s="80">
        <v>1715.08</v>
      </c>
      <c r="E587" s="98" t="s">
        <v>4988</v>
      </c>
      <c r="F587" s="84" t="s">
        <v>6</v>
      </c>
      <c r="G587" s="84">
        <v>106814476</v>
      </c>
      <c r="H587" s="87">
        <v>3049264</v>
      </c>
      <c r="I587" s="196">
        <v>3049264</v>
      </c>
      <c r="J587" s="87">
        <v>3049264</v>
      </c>
      <c r="K587" s="47" t="s">
        <v>5</v>
      </c>
      <c r="L587" s="47" t="s">
        <v>675</v>
      </c>
      <c r="M587" s="38"/>
      <c r="N587" s="38"/>
      <c r="O587" s="50">
        <v>1756.62</v>
      </c>
      <c r="P587" s="50">
        <v>2175.86</v>
      </c>
      <c r="Q587" s="50">
        <v>1530.33</v>
      </c>
      <c r="R587" s="50">
        <v>2087.15</v>
      </c>
      <c r="S587" s="50">
        <v>2059.02</v>
      </c>
      <c r="T587" s="50">
        <v>1487.93</v>
      </c>
      <c r="U587" s="50">
        <v>1663.07</v>
      </c>
      <c r="V587" s="51">
        <v>1773.26</v>
      </c>
      <c r="W587" s="51">
        <v>1778.66</v>
      </c>
      <c r="X587" s="51">
        <v>1950.19</v>
      </c>
      <c r="Y587" s="51">
        <v>1674.34</v>
      </c>
      <c r="Z587" s="51">
        <v>1526.01</v>
      </c>
      <c r="AA587" s="51">
        <v>1883.72</v>
      </c>
      <c r="AB587" s="51">
        <v>2613.4499999999998</v>
      </c>
      <c r="AC587" s="51">
        <v>2069.13</v>
      </c>
      <c r="AD587" s="51">
        <v>1400.88</v>
      </c>
      <c r="AE587" s="51">
        <v>2256.6999999999998</v>
      </c>
      <c r="AF587" s="51">
        <v>1715.08</v>
      </c>
      <c r="AG587" s="51">
        <v>1712.99</v>
      </c>
      <c r="AH587" s="51">
        <v>1181.3399999999999</v>
      </c>
      <c r="AI587" s="51">
        <v>1256</v>
      </c>
      <c r="AJ587" s="51">
        <v>1547.44</v>
      </c>
      <c r="AK587" s="51">
        <v>1951.59</v>
      </c>
      <c r="AL587" s="51">
        <v>1988.5</v>
      </c>
      <c r="AM587" s="51">
        <v>2562.65</v>
      </c>
      <c r="AN587" s="51">
        <v>2479.21</v>
      </c>
      <c r="AO587" s="51">
        <v>2160.23</v>
      </c>
      <c r="AP587" s="135">
        <v>2461.77</v>
      </c>
      <c r="AQ587" s="51">
        <v>2666.43</v>
      </c>
      <c r="AR587" s="51">
        <v>2512.39</v>
      </c>
      <c r="AS587" s="51">
        <v>328.45</v>
      </c>
      <c r="AT587" s="51">
        <v>49.77</v>
      </c>
      <c r="AU587" s="51">
        <v>43.22</v>
      </c>
      <c r="AV587" s="51">
        <v>60.11</v>
      </c>
      <c r="AW587" s="51">
        <v>49.46</v>
      </c>
      <c r="AX587" s="51">
        <v>48.1</v>
      </c>
      <c r="AY587" s="51">
        <v>750.42</v>
      </c>
      <c r="AZ587" s="51">
        <v>1240.95</v>
      </c>
      <c r="BA587" s="51">
        <v>2222.16</v>
      </c>
      <c r="BB587" s="51">
        <v>1657.14</v>
      </c>
      <c r="BC587" s="51">
        <v>1863.39</v>
      </c>
      <c r="BD587" s="51">
        <v>1545.67</v>
      </c>
      <c r="BE587" s="51">
        <v>1205.74</v>
      </c>
      <c r="BF587" s="51">
        <v>818.68</v>
      </c>
      <c r="BG587" s="51">
        <v>756.44</v>
      </c>
      <c r="BH587" s="51">
        <v>655.20000000000005</v>
      </c>
      <c r="BI587" s="51">
        <v>947.86</v>
      </c>
      <c r="BJ587" s="51">
        <v>1516.58</v>
      </c>
      <c r="BK587" s="51">
        <v>1498.13</v>
      </c>
      <c r="BL587" s="51">
        <v>306.47000000000003</v>
      </c>
      <c r="BM587" s="51"/>
      <c r="BN587" s="9"/>
      <c r="BO587" s="62">
        <v>1400.88</v>
      </c>
      <c r="BP587" s="62">
        <v>4366.17</v>
      </c>
      <c r="BQ587" s="62">
        <f t="shared" si="27"/>
        <v>2883.5250000000001</v>
      </c>
      <c r="BR587" s="64" t="str">
        <f t="shared" si="28"/>
        <v>YES</v>
      </c>
      <c r="BS587" s="9" t="e">
        <f t="shared" si="29"/>
        <v>#N/A</v>
      </c>
    </row>
    <row r="588" spans="1:71" x14ac:dyDescent="0.25">
      <c r="A588">
        <v>584</v>
      </c>
      <c r="B588" s="52" t="s">
        <v>674</v>
      </c>
      <c r="C588" s="48" t="s">
        <v>674</v>
      </c>
      <c r="D588" s="80">
        <v>316.11</v>
      </c>
      <c r="E588" s="98" t="s">
        <v>4988</v>
      </c>
      <c r="F588" s="84" t="s">
        <v>6</v>
      </c>
      <c r="G588" s="84">
        <v>106814476</v>
      </c>
      <c r="H588" s="87">
        <v>3081858</v>
      </c>
      <c r="I588" s="196">
        <v>3081858</v>
      </c>
      <c r="J588" s="87">
        <v>3081858</v>
      </c>
      <c r="K588" s="47" t="s">
        <v>5</v>
      </c>
      <c r="L588" s="47" t="s">
        <v>673</v>
      </c>
      <c r="M588" s="38"/>
      <c r="N588" s="38"/>
      <c r="O588" s="50">
        <v>1702.52</v>
      </c>
      <c r="P588" s="50">
        <v>2581.88</v>
      </c>
      <c r="Q588" s="50">
        <v>1653.55</v>
      </c>
      <c r="R588" s="50">
        <v>1328.65</v>
      </c>
      <c r="S588" s="50">
        <v>1558.55</v>
      </c>
      <c r="T588" s="50">
        <v>903.69</v>
      </c>
      <c r="U588" s="50">
        <v>814.99</v>
      </c>
      <c r="V588" s="51">
        <v>657.1</v>
      </c>
      <c r="W588" s="51">
        <v>325.3</v>
      </c>
      <c r="X588" s="51">
        <v>313.44</v>
      </c>
      <c r="Y588" s="51">
        <v>288.81</v>
      </c>
      <c r="Z588" s="51">
        <v>426.67</v>
      </c>
      <c r="AA588" s="51">
        <v>586.72</v>
      </c>
      <c r="AB588" s="51">
        <v>737.61</v>
      </c>
      <c r="AC588" s="51">
        <v>491.29</v>
      </c>
      <c r="AD588" s="51">
        <v>406.55</v>
      </c>
      <c r="AE588" s="51">
        <v>379.48</v>
      </c>
      <c r="AF588" s="51">
        <v>316.11</v>
      </c>
      <c r="AG588" s="51">
        <v>318.22000000000003</v>
      </c>
      <c r="AH588" s="51">
        <v>350.43</v>
      </c>
      <c r="AI588" s="51">
        <v>9.5500000000000007</v>
      </c>
      <c r="AJ588" s="51">
        <v>108.58</v>
      </c>
      <c r="AK588" s="51">
        <v>369.04</v>
      </c>
      <c r="AL588" s="51">
        <v>566.54999999999995</v>
      </c>
      <c r="AM588" s="51">
        <v>1155.26</v>
      </c>
      <c r="AN588" s="51">
        <v>1338.54</v>
      </c>
      <c r="AO588" s="51">
        <v>1012.61</v>
      </c>
      <c r="AP588" s="135">
        <v>907.9</v>
      </c>
      <c r="AQ588" s="51">
        <v>640.41</v>
      </c>
      <c r="AR588" s="51">
        <v>502.29</v>
      </c>
      <c r="AS588" s="51">
        <v>382.86</v>
      </c>
      <c r="AT588" s="51">
        <v>9.5500000000000007</v>
      </c>
      <c r="AU588" s="51">
        <v>9.5500000000000007</v>
      </c>
      <c r="AV588" s="51">
        <v>94.47</v>
      </c>
      <c r="AW588" s="51">
        <v>388.12</v>
      </c>
      <c r="AX588" s="51">
        <v>669.31</v>
      </c>
      <c r="AY588" s="51">
        <v>1110.19</v>
      </c>
      <c r="AZ588" s="51">
        <v>1366.51</v>
      </c>
      <c r="BA588" s="51">
        <v>855.62</v>
      </c>
      <c r="BB588" s="51">
        <v>927.82</v>
      </c>
      <c r="BC588" s="51">
        <v>613.83000000000004</v>
      </c>
      <c r="BD588" s="51">
        <v>404.72</v>
      </c>
      <c r="BE588" s="51">
        <v>490.39</v>
      </c>
      <c r="BF588" s="51">
        <v>508.07</v>
      </c>
      <c r="BG588" s="51">
        <v>772.15</v>
      </c>
      <c r="BH588" s="51">
        <v>913.18</v>
      </c>
      <c r="BI588" s="51">
        <v>1110.83</v>
      </c>
      <c r="BJ588" s="51">
        <v>2032.15</v>
      </c>
      <c r="BK588" s="51">
        <v>1827.18</v>
      </c>
      <c r="BL588" s="51">
        <v>1848.39</v>
      </c>
      <c r="BM588" s="51"/>
      <c r="BN588" s="9"/>
      <c r="BO588" s="62">
        <v>9.5500000000000007</v>
      </c>
      <c r="BP588" s="62">
        <v>2581.88</v>
      </c>
      <c r="BQ588" s="62">
        <f t="shared" si="27"/>
        <v>1295.7150000000001</v>
      </c>
      <c r="BR588" s="64" t="str">
        <f t="shared" si="28"/>
        <v>YES</v>
      </c>
      <c r="BS588" s="9" t="e">
        <f t="shared" si="29"/>
        <v>#N/A</v>
      </c>
    </row>
    <row r="589" spans="1:71" x14ac:dyDescent="0.25">
      <c r="A589">
        <v>585</v>
      </c>
      <c r="B589" s="52" t="s">
        <v>672</v>
      </c>
      <c r="C589" s="48" t="s">
        <v>672</v>
      </c>
      <c r="D589" s="80">
        <v>210.95</v>
      </c>
      <c r="E589" s="98" t="s">
        <v>4988</v>
      </c>
      <c r="F589" s="84" t="s">
        <v>6</v>
      </c>
      <c r="G589" s="84">
        <v>106814476</v>
      </c>
      <c r="H589" s="87">
        <v>3049274</v>
      </c>
      <c r="I589" s="196">
        <v>3049274</v>
      </c>
      <c r="J589" s="87">
        <v>3049274</v>
      </c>
      <c r="K589" s="47" t="s">
        <v>5</v>
      </c>
      <c r="L589" s="47" t="s">
        <v>671</v>
      </c>
      <c r="M589" s="38"/>
      <c r="N589" s="38"/>
      <c r="O589" s="50">
        <v>379.43</v>
      </c>
      <c r="P589" s="50">
        <v>682.1</v>
      </c>
      <c r="Q589" s="50">
        <v>432.9</v>
      </c>
      <c r="R589" s="50">
        <v>349.81</v>
      </c>
      <c r="S589" s="50">
        <v>188.1</v>
      </c>
      <c r="T589" s="50">
        <v>239.73</v>
      </c>
      <c r="U589" s="50">
        <v>249.8</v>
      </c>
      <c r="V589" s="51">
        <v>229.69</v>
      </c>
      <c r="W589" s="51">
        <v>250.18</v>
      </c>
      <c r="X589" s="51">
        <v>341.43</v>
      </c>
      <c r="Y589" s="51">
        <v>373.66</v>
      </c>
      <c r="Z589" s="51">
        <v>342.46</v>
      </c>
      <c r="AA589" s="51">
        <v>412.91</v>
      </c>
      <c r="AB589" s="51">
        <v>475.98</v>
      </c>
      <c r="AC589" s="51">
        <v>398.51</v>
      </c>
      <c r="AD589" s="51">
        <v>345.89</v>
      </c>
      <c r="AE589" s="51">
        <v>326.2</v>
      </c>
      <c r="AF589" s="51">
        <v>210.95</v>
      </c>
      <c r="AG589" s="51">
        <v>189.93</v>
      </c>
      <c r="AH589" s="51">
        <v>203.12</v>
      </c>
      <c r="AI589" s="51">
        <v>269.04000000000002</v>
      </c>
      <c r="AJ589" s="51">
        <v>352.6</v>
      </c>
      <c r="AK589" s="51">
        <v>350.97</v>
      </c>
      <c r="AL589" s="51">
        <v>354.27</v>
      </c>
      <c r="AM589" s="51">
        <v>492.55</v>
      </c>
      <c r="AN589" s="51">
        <v>512.22</v>
      </c>
      <c r="AO589" s="51">
        <v>442.47</v>
      </c>
      <c r="AP589" s="135">
        <v>409.56</v>
      </c>
      <c r="AQ589" s="51">
        <v>132.1</v>
      </c>
      <c r="AR589" s="51">
        <v>120.65</v>
      </c>
      <c r="AS589" s="51">
        <v>105.98</v>
      </c>
      <c r="AT589" s="51">
        <v>71.75</v>
      </c>
      <c r="AU589" s="51">
        <v>84.71</v>
      </c>
      <c r="AV589" s="51">
        <v>91.23</v>
      </c>
      <c r="AW589" s="51">
        <v>110.46</v>
      </c>
      <c r="AX589" s="51">
        <v>370.11</v>
      </c>
      <c r="AY589" s="51">
        <v>531.66999999999996</v>
      </c>
      <c r="AZ589" s="51">
        <v>520.30999999999995</v>
      </c>
      <c r="BA589" s="51">
        <v>335.81</v>
      </c>
      <c r="BB589" s="51">
        <v>527.36</v>
      </c>
      <c r="BC589" s="51">
        <v>331.35</v>
      </c>
      <c r="BD589" s="51">
        <v>134.87</v>
      </c>
      <c r="BE589" s="51">
        <v>144.13999999999999</v>
      </c>
      <c r="BF589" s="51">
        <v>87.63</v>
      </c>
      <c r="BG589" s="51">
        <v>264.11</v>
      </c>
      <c r="BH589" s="51">
        <v>427</v>
      </c>
      <c r="BI589" s="51">
        <v>251.5</v>
      </c>
      <c r="BJ589" s="51">
        <v>188.62</v>
      </c>
      <c r="BK589" s="51">
        <v>484.01</v>
      </c>
      <c r="BL589" s="51">
        <v>162.52000000000001</v>
      </c>
      <c r="BM589" s="51"/>
      <c r="BN589" s="9"/>
      <c r="BO589" s="62">
        <v>188.1</v>
      </c>
      <c r="BP589" s="62">
        <v>729.3</v>
      </c>
      <c r="BQ589" s="62">
        <f t="shared" si="27"/>
        <v>458.7</v>
      </c>
      <c r="BR589" s="64" t="str">
        <f t="shared" si="28"/>
        <v>YES</v>
      </c>
      <c r="BS589" s="9" t="e">
        <f t="shared" si="29"/>
        <v>#N/A</v>
      </c>
    </row>
    <row r="590" spans="1:71" x14ac:dyDescent="0.25">
      <c r="A590">
        <v>586</v>
      </c>
      <c r="B590" s="52" t="s">
        <v>670</v>
      </c>
      <c r="C590" s="48" t="s">
        <v>670</v>
      </c>
      <c r="D590" s="80">
        <v>240.13</v>
      </c>
      <c r="E590" s="98" t="s">
        <v>4988</v>
      </c>
      <c r="F590" s="84" t="s">
        <v>6</v>
      </c>
      <c r="G590" s="84">
        <v>106814476</v>
      </c>
      <c r="H590" s="87">
        <v>3047061</v>
      </c>
      <c r="I590" s="196">
        <v>3047061</v>
      </c>
      <c r="J590" s="87">
        <v>3047061</v>
      </c>
      <c r="K590" s="47" t="s">
        <v>5</v>
      </c>
      <c r="L590" s="47" t="s">
        <v>669</v>
      </c>
      <c r="M590" s="38"/>
      <c r="N590" s="38"/>
      <c r="O590" s="50">
        <v>628.70000000000005</v>
      </c>
      <c r="P590" s="50">
        <v>657.87</v>
      </c>
      <c r="Q590" s="50">
        <v>431.07</v>
      </c>
      <c r="R590" s="50">
        <v>524.66999999999996</v>
      </c>
      <c r="S590" s="50">
        <v>421.4</v>
      </c>
      <c r="T590" s="50">
        <v>212.46</v>
      </c>
      <c r="U590" s="50">
        <v>165.11</v>
      </c>
      <c r="V590" s="51">
        <v>171.12</v>
      </c>
      <c r="W590" s="51">
        <v>101.22</v>
      </c>
      <c r="X590" s="51">
        <v>73.53</v>
      </c>
      <c r="Y590" s="51">
        <v>12.08</v>
      </c>
      <c r="Z590" s="51">
        <v>221.5</v>
      </c>
      <c r="AA590" s="51">
        <v>342.19</v>
      </c>
      <c r="AB590" s="51">
        <v>385.39</v>
      </c>
      <c r="AC590" s="51">
        <v>283.73</v>
      </c>
      <c r="AD590" s="51">
        <v>378.37</v>
      </c>
      <c r="AE590" s="51">
        <v>399.69</v>
      </c>
      <c r="AF590" s="51">
        <v>240.13</v>
      </c>
      <c r="AG590" s="51">
        <v>61.63</v>
      </c>
      <c r="AH590" s="51">
        <v>50.33</v>
      </c>
      <c r="AI590" s="51">
        <v>23.41</v>
      </c>
      <c r="AJ590" s="51">
        <v>199.2</v>
      </c>
      <c r="AK590" s="51">
        <v>330.32</v>
      </c>
      <c r="AL590" s="51">
        <v>266.19</v>
      </c>
      <c r="AM590" s="51">
        <v>347.52</v>
      </c>
      <c r="AN590" s="51">
        <v>671.18</v>
      </c>
      <c r="AO590" s="51">
        <v>694.16</v>
      </c>
      <c r="AP590" s="135">
        <v>474.44</v>
      </c>
      <c r="AQ590" s="51">
        <v>563.54999999999995</v>
      </c>
      <c r="AR590" s="51">
        <v>645.12</v>
      </c>
      <c r="AS590" s="51">
        <v>408.34</v>
      </c>
      <c r="AT590" s="51">
        <v>33.14</v>
      </c>
      <c r="AU590" s="51">
        <v>131.01</v>
      </c>
      <c r="AV590" s="51">
        <v>218.93</v>
      </c>
      <c r="AW590" s="51">
        <v>9.5500000000000007</v>
      </c>
      <c r="AX590" s="51">
        <v>9.5500000000000007</v>
      </c>
      <c r="AY590" s="51">
        <v>88.53</v>
      </c>
      <c r="AZ590" s="51">
        <v>349.85</v>
      </c>
      <c r="BA590" s="51">
        <v>64.569999999999993</v>
      </c>
      <c r="BB590" s="51">
        <v>68.23</v>
      </c>
      <c r="BC590" s="51">
        <v>9.5500000000000007</v>
      </c>
      <c r="BD590" s="51">
        <v>10.55</v>
      </c>
      <c r="BE590" s="51">
        <v>9.5500000000000007</v>
      </c>
      <c r="BF590" s="51">
        <v>12.12</v>
      </c>
      <c r="BG590" s="51">
        <v>9.5500000000000007</v>
      </c>
      <c r="BH590" s="51">
        <v>9.5500000000000007</v>
      </c>
      <c r="BI590" s="51">
        <v>9.5500000000000007</v>
      </c>
      <c r="BJ590" s="51">
        <v>9.5500000000000007</v>
      </c>
      <c r="BK590" s="51">
        <v>645.72</v>
      </c>
      <c r="BL590" s="51">
        <v>548.79</v>
      </c>
      <c r="BM590" s="51"/>
      <c r="BN590" s="9"/>
      <c r="BO590" s="62">
        <v>12.08</v>
      </c>
      <c r="BP590" s="62">
        <v>657.87</v>
      </c>
      <c r="BQ590" s="62">
        <f t="shared" si="27"/>
        <v>334.97500000000002</v>
      </c>
      <c r="BR590" s="64" t="str">
        <f t="shared" si="28"/>
        <v>YES</v>
      </c>
      <c r="BS590" s="9" t="e">
        <f t="shared" si="29"/>
        <v>#N/A</v>
      </c>
    </row>
    <row r="591" spans="1:71" x14ac:dyDescent="0.25">
      <c r="A591">
        <v>587</v>
      </c>
      <c r="B591" s="52" t="s">
        <v>668</v>
      </c>
      <c r="C591" s="48" t="s">
        <v>668</v>
      </c>
      <c r="D591" s="80">
        <v>359.61</v>
      </c>
      <c r="E591" s="98" t="s">
        <v>4988</v>
      </c>
      <c r="F591" s="84" t="s">
        <v>6</v>
      </c>
      <c r="G591" s="84">
        <v>106814476</v>
      </c>
      <c r="H591" s="87">
        <v>3054564</v>
      </c>
      <c r="I591" s="196">
        <v>3054564</v>
      </c>
      <c r="J591" s="87">
        <v>3054564</v>
      </c>
      <c r="K591" s="47" t="s">
        <v>5</v>
      </c>
      <c r="L591" s="47" t="s">
        <v>667</v>
      </c>
      <c r="M591" s="38"/>
      <c r="N591" s="38"/>
      <c r="O591" s="50">
        <v>1698.87</v>
      </c>
      <c r="P591" s="50">
        <v>2508.5300000000002</v>
      </c>
      <c r="Q591" s="50">
        <v>1449.2</v>
      </c>
      <c r="R591" s="50">
        <v>1371.77</v>
      </c>
      <c r="S591" s="50">
        <v>1046.3399999999999</v>
      </c>
      <c r="T591" s="50">
        <v>446.37</v>
      </c>
      <c r="U591" s="50">
        <v>720.51</v>
      </c>
      <c r="V591" s="51">
        <v>892.69</v>
      </c>
      <c r="W591" s="51">
        <v>514.37</v>
      </c>
      <c r="X591" s="51">
        <v>532.03</v>
      </c>
      <c r="Y591" s="51">
        <v>738.41</v>
      </c>
      <c r="Z591" s="51">
        <v>1180.67</v>
      </c>
      <c r="AA591" s="51">
        <v>1584.04</v>
      </c>
      <c r="AB591" s="51">
        <v>1961.91</v>
      </c>
      <c r="AC591" s="51">
        <v>1450.61</v>
      </c>
      <c r="AD591" s="51">
        <v>668.15</v>
      </c>
      <c r="AE591" s="51">
        <v>734.71</v>
      </c>
      <c r="AF591" s="51">
        <v>359.61</v>
      </c>
      <c r="AG591" s="51">
        <v>388.95</v>
      </c>
      <c r="AH591" s="51">
        <v>656.01</v>
      </c>
      <c r="AI591" s="51">
        <v>539.25</v>
      </c>
      <c r="AJ591" s="51">
        <v>820.57</v>
      </c>
      <c r="AK591" s="51">
        <v>940.23</v>
      </c>
      <c r="AL591" s="51">
        <v>1020.89</v>
      </c>
      <c r="AM591" s="51">
        <v>1941.56</v>
      </c>
      <c r="AN591" s="51">
        <v>1795.38</v>
      </c>
      <c r="AO591" s="51">
        <v>1939.37</v>
      </c>
      <c r="AP591" s="135">
        <v>1627.64</v>
      </c>
      <c r="AQ591" s="51">
        <v>1064.6099999999999</v>
      </c>
      <c r="AR591" s="51">
        <v>1204.56</v>
      </c>
      <c r="AS591" s="51">
        <v>1790.68</v>
      </c>
      <c r="AT591" s="51">
        <v>724.89</v>
      </c>
      <c r="AU591" s="51">
        <v>610.85</v>
      </c>
      <c r="AV591" s="51">
        <v>2034.65</v>
      </c>
      <c r="AW591" s="51">
        <v>1922.91</v>
      </c>
      <c r="AX591" s="51">
        <v>2415.63</v>
      </c>
      <c r="AY591" s="51">
        <v>3502.02</v>
      </c>
      <c r="AZ591" s="51">
        <v>3991.27</v>
      </c>
      <c r="BA591" s="51">
        <v>3254.67</v>
      </c>
      <c r="BB591" s="51">
        <v>3592.34</v>
      </c>
      <c r="BC591" s="51">
        <v>2844.86</v>
      </c>
      <c r="BD591" s="51">
        <v>1844.8</v>
      </c>
      <c r="BE591" s="51">
        <v>1086.6400000000001</v>
      </c>
      <c r="BF591" s="51">
        <v>1070.0899999999999</v>
      </c>
      <c r="BG591" s="51">
        <v>1353.85</v>
      </c>
      <c r="BH591" s="51">
        <v>1238.52</v>
      </c>
      <c r="BI591" s="51">
        <v>1791.06</v>
      </c>
      <c r="BJ591" s="51">
        <v>2607.1999999999998</v>
      </c>
      <c r="BK591" s="51">
        <v>3798.37</v>
      </c>
      <c r="BL591" s="51">
        <v>3089.33</v>
      </c>
      <c r="BM591" s="51"/>
      <c r="BN591" s="9"/>
      <c r="BO591" s="62">
        <v>359.61</v>
      </c>
      <c r="BP591" s="62">
        <v>2508.5300000000002</v>
      </c>
      <c r="BQ591" s="62">
        <f t="shared" si="27"/>
        <v>1434.0700000000002</v>
      </c>
      <c r="BR591" s="64" t="str">
        <f t="shared" si="28"/>
        <v>NO</v>
      </c>
      <c r="BS591" s="9" t="e">
        <f t="shared" si="29"/>
        <v>#N/A</v>
      </c>
    </row>
    <row r="592" spans="1:71" x14ac:dyDescent="0.25">
      <c r="A592">
        <v>588</v>
      </c>
      <c r="B592" s="52" t="s">
        <v>666</v>
      </c>
      <c r="C592" s="48" t="s">
        <v>666</v>
      </c>
      <c r="D592" s="80">
        <v>606.26</v>
      </c>
      <c r="E592" s="98" t="s">
        <v>4988</v>
      </c>
      <c r="F592" s="84" t="s">
        <v>6</v>
      </c>
      <c r="G592" s="84">
        <v>106814476</v>
      </c>
      <c r="H592" s="87">
        <v>3054631</v>
      </c>
      <c r="I592" s="196">
        <v>3054631</v>
      </c>
      <c r="J592" s="87">
        <v>3054631</v>
      </c>
      <c r="K592" s="47" t="s">
        <v>5</v>
      </c>
      <c r="L592" s="47" t="s">
        <v>665</v>
      </c>
      <c r="M592" s="38"/>
      <c r="N592" s="38"/>
      <c r="O592" s="50">
        <v>714.96</v>
      </c>
      <c r="P592" s="50">
        <v>796.05</v>
      </c>
      <c r="Q592" s="50">
        <v>570.77</v>
      </c>
      <c r="R592" s="50">
        <v>602.64</v>
      </c>
      <c r="S592" s="50">
        <v>779.81</v>
      </c>
      <c r="T592" s="50">
        <v>564.89</v>
      </c>
      <c r="U592" s="50">
        <v>612.19000000000005</v>
      </c>
      <c r="V592" s="51">
        <v>755.59</v>
      </c>
      <c r="W592" s="51">
        <v>623.23</v>
      </c>
      <c r="X592" s="51">
        <v>717.3</v>
      </c>
      <c r="Y592" s="51">
        <v>566.79999999999995</v>
      </c>
      <c r="Z592" s="51">
        <v>569.11</v>
      </c>
      <c r="AA592" s="51">
        <v>692.21</v>
      </c>
      <c r="AB592" s="51">
        <v>653.77</v>
      </c>
      <c r="AC592" s="51">
        <v>675.66</v>
      </c>
      <c r="AD592" s="51">
        <v>603.82000000000005</v>
      </c>
      <c r="AE592" s="51">
        <v>720.02</v>
      </c>
      <c r="AF592" s="51">
        <v>606.26</v>
      </c>
      <c r="AG592" s="51">
        <v>489.28</v>
      </c>
      <c r="AH592" s="51">
        <v>624.36</v>
      </c>
      <c r="AI592" s="51">
        <v>691.67</v>
      </c>
      <c r="AJ592" s="51">
        <v>929.31</v>
      </c>
      <c r="AK592" s="51">
        <v>806.63</v>
      </c>
      <c r="AL592" s="51">
        <v>787.06</v>
      </c>
      <c r="AM592" s="51">
        <v>1011.49</v>
      </c>
      <c r="AN592" s="51">
        <v>629.65</v>
      </c>
      <c r="AO592" s="51">
        <v>810.83</v>
      </c>
      <c r="AP592" s="135">
        <v>822.28</v>
      </c>
      <c r="AQ592" s="51">
        <v>724.53</v>
      </c>
      <c r="AR592" s="51">
        <v>766.38</v>
      </c>
      <c r="AS592" s="51">
        <v>696.93</v>
      </c>
      <c r="AT592" s="51">
        <v>355.96</v>
      </c>
      <c r="AU592" s="51">
        <v>507.43</v>
      </c>
      <c r="AV592" s="51">
        <v>775.12</v>
      </c>
      <c r="AW592" s="51">
        <v>713.66</v>
      </c>
      <c r="AX592" s="51">
        <v>604.15</v>
      </c>
      <c r="AY592" s="51">
        <v>974.81</v>
      </c>
      <c r="AZ592" s="51">
        <v>933.4</v>
      </c>
      <c r="BA592" s="51">
        <v>1006.45</v>
      </c>
      <c r="BB592" s="51">
        <v>908.47</v>
      </c>
      <c r="BC592" s="51">
        <v>434.93</v>
      </c>
      <c r="BD592" s="51">
        <v>655.05999999999995</v>
      </c>
      <c r="BE592" s="51">
        <v>313.39</v>
      </c>
      <c r="BF592" s="51">
        <v>238.65</v>
      </c>
      <c r="BG592" s="51">
        <v>449.35</v>
      </c>
      <c r="BH592" s="51">
        <v>552.09</v>
      </c>
      <c r="BI592" s="51">
        <v>644.16999999999996</v>
      </c>
      <c r="BJ592" s="51">
        <v>802.72</v>
      </c>
      <c r="BK592" s="51">
        <v>561.11</v>
      </c>
      <c r="BL592" s="51">
        <v>472.08</v>
      </c>
      <c r="BM592" s="51"/>
      <c r="BN592" s="9"/>
      <c r="BO592" s="62">
        <v>552.51</v>
      </c>
      <c r="BP592" s="62">
        <v>1433.8</v>
      </c>
      <c r="BQ592" s="62">
        <f t="shared" si="27"/>
        <v>993.15499999999997</v>
      </c>
      <c r="BR592" s="64" t="str">
        <f t="shared" si="28"/>
        <v>YES</v>
      </c>
      <c r="BS592" s="9" t="e">
        <f t="shared" si="29"/>
        <v>#N/A</v>
      </c>
    </row>
    <row r="593" spans="1:71" x14ac:dyDescent="0.25">
      <c r="A593">
        <v>589</v>
      </c>
      <c r="B593" s="52" t="s">
        <v>664</v>
      </c>
      <c r="C593" s="48" t="s">
        <v>664</v>
      </c>
      <c r="D593" s="80">
        <v>533.03</v>
      </c>
      <c r="E593" s="98" t="s">
        <v>4988</v>
      </c>
      <c r="F593" s="84" t="s">
        <v>6</v>
      </c>
      <c r="G593" s="84">
        <v>106814476</v>
      </c>
      <c r="H593" s="87">
        <v>3054634</v>
      </c>
      <c r="I593" s="196">
        <v>3054634</v>
      </c>
      <c r="J593" s="87">
        <v>3054634</v>
      </c>
      <c r="K593" s="47" t="s">
        <v>5</v>
      </c>
      <c r="L593" s="47" t="s">
        <v>663</v>
      </c>
      <c r="M593" s="38"/>
      <c r="N593" s="38"/>
      <c r="O593" s="50">
        <v>555.6</v>
      </c>
      <c r="P593" s="50">
        <v>598.92999999999995</v>
      </c>
      <c r="Q593" s="50">
        <v>575.65</v>
      </c>
      <c r="R593" s="50">
        <v>579.01</v>
      </c>
      <c r="S593" s="50">
        <v>678.15</v>
      </c>
      <c r="T593" s="50">
        <v>444.79</v>
      </c>
      <c r="U593" s="50">
        <v>438.2</v>
      </c>
      <c r="V593" s="51">
        <v>450.48</v>
      </c>
      <c r="W593" s="51">
        <v>388.96</v>
      </c>
      <c r="X593" s="51">
        <v>565.35</v>
      </c>
      <c r="Y593" s="51">
        <v>509.18</v>
      </c>
      <c r="Z593" s="51">
        <v>497.33</v>
      </c>
      <c r="AA593" s="51">
        <v>625.08000000000004</v>
      </c>
      <c r="AB593" s="51">
        <v>475.42</v>
      </c>
      <c r="AC593" s="51">
        <v>561.47</v>
      </c>
      <c r="AD593" s="51">
        <v>492.93</v>
      </c>
      <c r="AE593" s="51">
        <v>558.32000000000005</v>
      </c>
      <c r="AF593" s="51">
        <v>533.03</v>
      </c>
      <c r="AG593" s="51">
        <v>524.91</v>
      </c>
      <c r="AH593" s="51">
        <v>427.13</v>
      </c>
      <c r="AI593" s="51">
        <v>526.02</v>
      </c>
      <c r="AJ593" s="51">
        <v>820.57</v>
      </c>
      <c r="AK593" s="51">
        <v>703.37</v>
      </c>
      <c r="AL593" s="51">
        <v>508.88</v>
      </c>
      <c r="AM593" s="51">
        <v>749.19</v>
      </c>
      <c r="AN593" s="51">
        <v>723.45</v>
      </c>
      <c r="AO593" s="51">
        <v>895.21</v>
      </c>
      <c r="AP593" s="135">
        <v>885.15</v>
      </c>
      <c r="AQ593" s="51">
        <v>608.51</v>
      </c>
      <c r="AR593" s="51">
        <v>827.39</v>
      </c>
      <c r="AS593" s="51">
        <v>1136.3599999999999</v>
      </c>
      <c r="AT593" s="51">
        <v>398.86</v>
      </c>
      <c r="AU593" s="51">
        <v>381.15</v>
      </c>
      <c r="AV593" s="51">
        <v>577.41</v>
      </c>
      <c r="AW593" s="51">
        <v>477.06</v>
      </c>
      <c r="AX593" s="51">
        <v>486.86</v>
      </c>
      <c r="AY593" s="51">
        <v>636.34</v>
      </c>
      <c r="AZ593" s="51">
        <v>570.04999999999995</v>
      </c>
      <c r="BA593" s="51">
        <v>778.59</v>
      </c>
      <c r="BB593" s="51">
        <v>787.24</v>
      </c>
      <c r="BC593" s="51">
        <v>489.21</v>
      </c>
      <c r="BD593" s="51">
        <v>301.62</v>
      </c>
      <c r="BE593" s="51">
        <v>280.94</v>
      </c>
      <c r="BF593" s="51">
        <v>295.70999999999998</v>
      </c>
      <c r="BG593" s="51">
        <v>329.65</v>
      </c>
      <c r="BH593" s="51">
        <v>316.11</v>
      </c>
      <c r="BI593" s="51">
        <v>459.52</v>
      </c>
      <c r="BJ593" s="51">
        <v>483.65</v>
      </c>
      <c r="BK593" s="51">
        <v>408.18</v>
      </c>
      <c r="BL593" s="51">
        <v>246</v>
      </c>
      <c r="BM593" s="51"/>
      <c r="BN593" s="9"/>
      <c r="BO593" s="62">
        <v>388.96</v>
      </c>
      <c r="BP593" s="62">
        <v>1264.3399999999999</v>
      </c>
      <c r="BQ593" s="62">
        <f t="shared" si="27"/>
        <v>826.65</v>
      </c>
      <c r="BR593" s="64" t="str">
        <f t="shared" si="28"/>
        <v>YES</v>
      </c>
      <c r="BS593" s="9" t="e">
        <f t="shared" si="29"/>
        <v>#N/A</v>
      </c>
    </row>
    <row r="594" spans="1:71" x14ac:dyDescent="0.25">
      <c r="A594">
        <v>590</v>
      </c>
      <c r="B594" s="52" t="s">
        <v>662</v>
      </c>
      <c r="C594" s="48" t="s">
        <v>662</v>
      </c>
      <c r="D594" s="80">
        <v>324.37</v>
      </c>
      <c r="E594" s="98" t="s">
        <v>4988</v>
      </c>
      <c r="F594" s="84" t="s">
        <v>6</v>
      </c>
      <c r="G594" s="84">
        <v>106814476</v>
      </c>
      <c r="H594" s="87" t="s">
        <v>2129</v>
      </c>
      <c r="I594" s="196" t="s">
        <v>2129</v>
      </c>
      <c r="J594" s="87" t="s">
        <v>2129</v>
      </c>
      <c r="K594" s="47" t="s">
        <v>5</v>
      </c>
      <c r="L594" s="47" t="s">
        <v>661</v>
      </c>
      <c r="M594" s="38"/>
      <c r="N594" s="38"/>
      <c r="O594" s="50">
        <v>921.09</v>
      </c>
      <c r="P594" s="50">
        <v>1199.45</v>
      </c>
      <c r="Q594" s="50">
        <v>811.12</v>
      </c>
      <c r="R594" s="50">
        <v>860.79</v>
      </c>
      <c r="S594" s="50">
        <v>879.52</v>
      </c>
      <c r="T594" s="50">
        <v>488.32</v>
      </c>
      <c r="U594" s="50">
        <v>513.66999999999996</v>
      </c>
      <c r="V594" s="51">
        <v>464.64</v>
      </c>
      <c r="W594" s="51">
        <v>261.64</v>
      </c>
      <c r="X594" s="51">
        <v>384.75</v>
      </c>
      <c r="Y594" s="51">
        <v>380.63</v>
      </c>
      <c r="Z594" s="51">
        <v>456.07</v>
      </c>
      <c r="AA594" s="51">
        <v>676.63</v>
      </c>
      <c r="AB594" s="51">
        <v>913.15</v>
      </c>
      <c r="AC594" s="51">
        <v>780.33</v>
      </c>
      <c r="AD594" s="51">
        <v>639.35</v>
      </c>
      <c r="AE594" s="51">
        <v>636.11</v>
      </c>
      <c r="AF594" s="51">
        <v>324.37</v>
      </c>
      <c r="AG594" s="51">
        <v>430.61</v>
      </c>
      <c r="AH594" s="51">
        <v>607.30999999999995</v>
      </c>
      <c r="AI594" s="51">
        <v>725.05</v>
      </c>
      <c r="AJ594" s="51">
        <v>934.48</v>
      </c>
      <c r="AK594" s="51">
        <v>933.78</v>
      </c>
      <c r="AL594" s="51">
        <v>956.89</v>
      </c>
      <c r="AM594" s="51">
        <v>1541.79</v>
      </c>
      <c r="AN594" s="51">
        <v>1515.4</v>
      </c>
      <c r="AO594" s="51">
        <v>1452.88</v>
      </c>
      <c r="AP594" s="135">
        <v>1511.92</v>
      </c>
      <c r="AQ594" s="51">
        <v>1080.57</v>
      </c>
      <c r="AR594" s="51">
        <v>1188.19</v>
      </c>
      <c r="AS594" s="51">
        <v>853.97</v>
      </c>
      <c r="AT594" s="51">
        <v>256.76</v>
      </c>
      <c r="AU594" s="51">
        <v>361.31</v>
      </c>
      <c r="AV594" s="51">
        <v>1051.27</v>
      </c>
      <c r="AW594" s="51">
        <v>1051.18</v>
      </c>
      <c r="AX594" s="51">
        <v>1158.02</v>
      </c>
      <c r="AY594" s="51">
        <v>1737.61</v>
      </c>
      <c r="AZ594" s="51">
        <v>1681.34</v>
      </c>
      <c r="BA594" s="51">
        <v>1568.34</v>
      </c>
      <c r="BB594" s="51">
        <v>1394.04</v>
      </c>
      <c r="BC594" s="51">
        <v>1161.07</v>
      </c>
      <c r="BD594" s="51">
        <v>830.72</v>
      </c>
      <c r="BE594" s="51">
        <v>556.02</v>
      </c>
      <c r="BF594" s="51">
        <v>541.53</v>
      </c>
      <c r="BG594" s="51">
        <v>695.78</v>
      </c>
      <c r="BH594" s="51">
        <v>753.72</v>
      </c>
      <c r="BI594" s="51">
        <v>982.34</v>
      </c>
      <c r="BJ594" s="51">
        <v>1603.71</v>
      </c>
      <c r="BK594" s="51">
        <v>1707.47</v>
      </c>
      <c r="BL594" s="51">
        <v>1472.95</v>
      </c>
      <c r="BM594" s="51"/>
      <c r="BN594" s="9"/>
      <c r="BO594" s="62">
        <v>261.64</v>
      </c>
      <c r="BP594" s="62">
        <v>1541.79</v>
      </c>
      <c r="BQ594" s="62">
        <f t="shared" si="27"/>
        <v>901.71499999999992</v>
      </c>
      <c r="BR594" s="64" t="str">
        <f t="shared" si="28"/>
        <v>NO</v>
      </c>
      <c r="BS594" s="9" t="e">
        <f t="shared" si="29"/>
        <v>#N/A</v>
      </c>
    </row>
    <row r="595" spans="1:71" x14ac:dyDescent="0.25">
      <c r="A595">
        <v>591</v>
      </c>
      <c r="B595" s="52" t="s">
        <v>660</v>
      </c>
      <c r="C595" s="48" t="s">
        <v>660</v>
      </c>
      <c r="D595" s="80">
        <v>10.55</v>
      </c>
      <c r="E595" s="98" t="s">
        <v>4988</v>
      </c>
      <c r="F595" s="84" t="s">
        <v>6</v>
      </c>
      <c r="G595" s="84">
        <v>106814476</v>
      </c>
      <c r="H595" s="87">
        <v>3048834</v>
      </c>
      <c r="I595" s="196">
        <v>3048834</v>
      </c>
      <c r="J595" s="87">
        <v>3048834</v>
      </c>
      <c r="K595" s="47" t="s">
        <v>5</v>
      </c>
      <c r="L595" s="47" t="s">
        <v>659</v>
      </c>
      <c r="M595" s="38"/>
      <c r="N595" s="38"/>
      <c r="O595" s="50">
        <v>92.88</v>
      </c>
      <c r="P595" s="50">
        <v>1136.58</v>
      </c>
      <c r="Q595" s="50">
        <v>386.54</v>
      </c>
      <c r="R595" s="50">
        <v>65.67</v>
      </c>
      <c r="S595" s="50">
        <v>9.5500000000000007</v>
      </c>
      <c r="T595" s="50">
        <v>10.55</v>
      </c>
      <c r="U595" s="50">
        <v>9.5500000000000007</v>
      </c>
      <c r="V595" s="51">
        <v>9.5500000000000007</v>
      </c>
      <c r="W595" s="51">
        <v>9.5500000000000007</v>
      </c>
      <c r="X595" s="51">
        <v>10.220000000000001</v>
      </c>
      <c r="Y595" s="51">
        <v>9.5500000000000007</v>
      </c>
      <c r="Z595" s="51">
        <v>9.5500000000000007</v>
      </c>
      <c r="AA595" s="51">
        <v>9.5500000000000007</v>
      </c>
      <c r="AB595" s="51">
        <v>15.74</v>
      </c>
      <c r="AC595" s="51">
        <v>9.5500000000000007</v>
      </c>
      <c r="AD595" s="51">
        <v>9.5500000000000007</v>
      </c>
      <c r="AE595" s="51">
        <v>9.5500000000000007</v>
      </c>
      <c r="AF595" s="51">
        <v>10.55</v>
      </c>
      <c r="AG595" s="51">
        <v>9.5500000000000007</v>
      </c>
      <c r="AH595" s="51">
        <v>9.5500000000000007</v>
      </c>
      <c r="AI595" s="51">
        <v>9.5500000000000007</v>
      </c>
      <c r="AJ595" s="51">
        <v>9.5500000000000007</v>
      </c>
      <c r="AK595" s="51">
        <v>9.5500000000000007</v>
      </c>
      <c r="AL595" s="51">
        <v>9.5500000000000007</v>
      </c>
      <c r="AM595" s="51">
        <v>9.5500000000000007</v>
      </c>
      <c r="AN595" s="51">
        <v>9.5500000000000007</v>
      </c>
      <c r="AO595" s="51">
        <v>9.5500000000000007</v>
      </c>
      <c r="AP595" s="135">
        <v>9.5500000000000007</v>
      </c>
      <c r="AQ595" s="51">
        <v>9.5500000000000007</v>
      </c>
      <c r="AR595" s="51">
        <v>10.55</v>
      </c>
      <c r="AS595" s="51">
        <v>9.5500000000000007</v>
      </c>
      <c r="AT595" s="51">
        <v>9.5500000000000007</v>
      </c>
      <c r="AU595" s="51">
        <v>9.5500000000000007</v>
      </c>
      <c r="AV595" s="51">
        <v>9.5500000000000007</v>
      </c>
      <c r="AW595" s="51">
        <v>9.5500000000000007</v>
      </c>
      <c r="AX595" s="51">
        <v>9.5500000000000007</v>
      </c>
      <c r="AY595" s="51">
        <v>9.5500000000000007</v>
      </c>
      <c r="AZ595" s="51">
        <v>9.5500000000000007</v>
      </c>
      <c r="BA595" s="51">
        <v>9.5500000000000007</v>
      </c>
      <c r="BB595" s="51">
        <v>9.5500000000000007</v>
      </c>
      <c r="BC595" s="51">
        <v>9.5500000000000007</v>
      </c>
      <c r="BD595" s="51">
        <v>10.55</v>
      </c>
      <c r="BE595" s="51">
        <v>9.5500000000000007</v>
      </c>
      <c r="BF595" s="51">
        <v>9.5500000000000007</v>
      </c>
      <c r="BG595" s="51">
        <v>9.5500000000000007</v>
      </c>
      <c r="BH595" s="51">
        <v>9.5500000000000007</v>
      </c>
      <c r="BI595" s="51">
        <v>9.5500000000000007</v>
      </c>
      <c r="BJ595" s="51">
        <v>9.5500000000000007</v>
      </c>
      <c r="BK595" s="51">
        <v>9.5500000000000007</v>
      </c>
      <c r="BL595" s="51">
        <v>9.5500000000000007</v>
      </c>
      <c r="BM595" s="51"/>
      <c r="BN595" s="9"/>
      <c r="BO595" s="62">
        <v>9.5500000000000007</v>
      </c>
      <c r="BP595" s="62">
        <v>1136.58</v>
      </c>
      <c r="BQ595" s="62">
        <f t="shared" si="27"/>
        <v>573.06499999999994</v>
      </c>
      <c r="BR595" s="64" t="str">
        <f t="shared" si="28"/>
        <v>YES</v>
      </c>
      <c r="BS595" s="9" t="e">
        <f t="shared" si="29"/>
        <v>#N/A</v>
      </c>
    </row>
    <row r="596" spans="1:71" x14ac:dyDescent="0.25">
      <c r="A596">
        <v>592</v>
      </c>
      <c r="B596" s="52" t="s">
        <v>658</v>
      </c>
      <c r="C596" s="48" t="s">
        <v>658</v>
      </c>
      <c r="D596" s="80">
        <v>409.16</v>
      </c>
      <c r="E596" s="98" t="s">
        <v>4988</v>
      </c>
      <c r="F596" s="84" t="s">
        <v>6</v>
      </c>
      <c r="G596" s="84">
        <v>106814476</v>
      </c>
      <c r="H596" s="87">
        <v>3054632</v>
      </c>
      <c r="I596" s="196">
        <v>3054632</v>
      </c>
      <c r="J596" s="87">
        <v>3054632</v>
      </c>
      <c r="K596" s="47" t="s">
        <v>5</v>
      </c>
      <c r="L596" s="47" t="s">
        <v>657</v>
      </c>
      <c r="M596" s="38"/>
      <c r="N596" s="38"/>
      <c r="O596" s="50">
        <v>1000.77</v>
      </c>
      <c r="P596" s="50">
        <v>930.95</v>
      </c>
      <c r="Q596" s="50">
        <v>750.11</v>
      </c>
      <c r="R596" s="50">
        <v>758.6</v>
      </c>
      <c r="S596" s="50">
        <v>971.4</v>
      </c>
      <c r="T596" s="50">
        <v>676.6</v>
      </c>
      <c r="U596" s="50">
        <v>835.73</v>
      </c>
      <c r="V596" s="51">
        <v>948.69</v>
      </c>
      <c r="W596" s="51">
        <v>746.1</v>
      </c>
      <c r="X596" s="51">
        <v>919.23</v>
      </c>
      <c r="Y596" s="51">
        <v>871.39</v>
      </c>
      <c r="Z596" s="51">
        <v>755.63</v>
      </c>
      <c r="AA596" s="51">
        <v>665.24</v>
      </c>
      <c r="AB596" s="51">
        <v>544.62</v>
      </c>
      <c r="AC596" s="51">
        <v>864.79</v>
      </c>
      <c r="AD596" s="51">
        <v>994.08</v>
      </c>
      <c r="AE596" s="51">
        <v>620.79999999999995</v>
      </c>
      <c r="AF596" s="51">
        <v>409.16</v>
      </c>
      <c r="AG596" s="51">
        <v>92.89</v>
      </c>
      <c r="AH596" s="51">
        <v>291.39</v>
      </c>
      <c r="AI596" s="51">
        <v>492.64</v>
      </c>
      <c r="AJ596" s="51">
        <v>381.72</v>
      </c>
      <c r="AK596" s="51">
        <v>101.2</v>
      </c>
      <c r="AL596" s="51">
        <v>50.74</v>
      </c>
      <c r="AM596" s="51">
        <v>81.430000000000007</v>
      </c>
      <c r="AN596" s="51">
        <v>15.99</v>
      </c>
      <c r="AO596" s="51">
        <v>28.63</v>
      </c>
      <c r="AP596" s="135">
        <v>14.9</v>
      </c>
      <c r="AQ596" s="51">
        <v>9.5500000000000007</v>
      </c>
      <c r="AR596" s="51">
        <v>10.55</v>
      </c>
      <c r="AS596" s="51">
        <v>9.5500000000000007</v>
      </c>
      <c r="AT596" s="51">
        <v>9.5500000000000007</v>
      </c>
      <c r="AU596" s="51">
        <v>1011.32</v>
      </c>
      <c r="AV596" s="51">
        <v>1405.86</v>
      </c>
      <c r="AW596" s="51">
        <v>1461.1</v>
      </c>
      <c r="AX596" s="51">
        <v>1547.35</v>
      </c>
      <c r="AY596" s="51">
        <v>2212.09</v>
      </c>
      <c r="AZ596" s="51">
        <v>1110.53</v>
      </c>
      <c r="BA596" s="51">
        <v>1825.99</v>
      </c>
      <c r="BB596" s="51">
        <v>1322.46</v>
      </c>
      <c r="BC596" s="51">
        <v>1326.12</v>
      </c>
      <c r="BD596" s="51">
        <v>677.97</v>
      </c>
      <c r="BE596" s="51">
        <v>434.71</v>
      </c>
      <c r="BF596" s="51">
        <v>425.27</v>
      </c>
      <c r="BG596" s="51">
        <v>651.91</v>
      </c>
      <c r="BH596" s="51">
        <v>553.92999999999995</v>
      </c>
      <c r="BI596" s="51">
        <v>620.26</v>
      </c>
      <c r="BJ596" s="51">
        <v>898.27</v>
      </c>
      <c r="BK596" s="51">
        <v>1220.47</v>
      </c>
      <c r="BL596" s="51">
        <v>776.22</v>
      </c>
      <c r="BM596" s="51"/>
      <c r="BN596" s="9"/>
      <c r="BO596" s="62">
        <v>50.74</v>
      </c>
      <c r="BP596" s="62">
        <v>2222.33</v>
      </c>
      <c r="BQ596" s="62">
        <f t="shared" si="27"/>
        <v>1136.5349999999999</v>
      </c>
      <c r="BR596" s="64" t="str">
        <f t="shared" si="28"/>
        <v>YES</v>
      </c>
      <c r="BS596" s="9" t="e">
        <f t="shared" si="29"/>
        <v>#N/A</v>
      </c>
    </row>
    <row r="597" spans="1:71" x14ac:dyDescent="0.25">
      <c r="A597">
        <v>593</v>
      </c>
      <c r="B597" s="52" t="s">
        <v>656</v>
      </c>
      <c r="C597" s="48" t="s">
        <v>656</v>
      </c>
      <c r="D597" s="80">
        <v>12.2</v>
      </c>
      <c r="E597" s="98" t="s">
        <v>4988</v>
      </c>
      <c r="F597" s="84" t="s">
        <v>6</v>
      </c>
      <c r="G597" s="84">
        <v>106814476</v>
      </c>
      <c r="H597" s="87">
        <v>3060394</v>
      </c>
      <c r="I597" s="196">
        <v>3060394</v>
      </c>
      <c r="J597" s="87">
        <v>3060394</v>
      </c>
      <c r="K597" s="47" t="s">
        <v>5</v>
      </c>
      <c r="L597" s="47" t="s">
        <v>655</v>
      </c>
      <c r="M597" s="38"/>
      <c r="N597" s="38"/>
      <c r="O597" s="50">
        <v>38.79</v>
      </c>
      <c r="P597" s="50">
        <v>40.98</v>
      </c>
      <c r="Q597" s="50">
        <v>33.340000000000003</v>
      </c>
      <c r="R597" s="50">
        <v>38.5</v>
      </c>
      <c r="S597" s="50">
        <v>38.22</v>
      </c>
      <c r="T597" s="50">
        <v>19.47</v>
      </c>
      <c r="U597" s="50">
        <v>11.28</v>
      </c>
      <c r="V597" s="51">
        <v>10.19</v>
      </c>
      <c r="W597" s="51">
        <v>9.5500000000000007</v>
      </c>
      <c r="X597" s="51">
        <v>9.5500000000000007</v>
      </c>
      <c r="Y597" s="51">
        <v>9.5500000000000007</v>
      </c>
      <c r="Z597" s="51">
        <v>9.5500000000000007</v>
      </c>
      <c r="AA597" s="51">
        <v>16.14</v>
      </c>
      <c r="AB597" s="51">
        <v>20.239999999999998</v>
      </c>
      <c r="AC597" s="51">
        <v>13.71</v>
      </c>
      <c r="AD597" s="51">
        <v>23.64</v>
      </c>
      <c r="AE597" s="51">
        <v>9.5500000000000007</v>
      </c>
      <c r="AF597" s="51">
        <v>12.2</v>
      </c>
      <c r="AG597" s="51">
        <v>9.5500000000000007</v>
      </c>
      <c r="AH597" s="51">
        <v>10.16</v>
      </c>
      <c r="AI597" s="51">
        <v>9.5500000000000007</v>
      </c>
      <c r="AJ597" s="51">
        <v>10.199999999999999</v>
      </c>
      <c r="AK597" s="51">
        <v>10.199999999999999</v>
      </c>
      <c r="AL597" s="51">
        <v>10.18</v>
      </c>
      <c r="AM597" s="51">
        <v>9.5500000000000007</v>
      </c>
      <c r="AN597" s="51">
        <v>10.27</v>
      </c>
      <c r="AO597" s="51">
        <v>9.5500000000000007</v>
      </c>
      <c r="AP597" s="135">
        <v>9.5500000000000007</v>
      </c>
      <c r="AQ597" s="51">
        <v>9.5500000000000007</v>
      </c>
      <c r="AR597" s="51">
        <v>10.55</v>
      </c>
      <c r="AS597" s="51">
        <v>9.5500000000000007</v>
      </c>
      <c r="AT597" s="51">
        <v>9.5500000000000007</v>
      </c>
      <c r="AU597" s="51">
        <v>9.5500000000000007</v>
      </c>
      <c r="AV597" s="51">
        <v>9.5500000000000007</v>
      </c>
      <c r="AW597" s="51">
        <v>9.5500000000000007</v>
      </c>
      <c r="AX597" s="51">
        <v>9.5500000000000007</v>
      </c>
      <c r="AY597" s="51">
        <v>10.18</v>
      </c>
      <c r="AZ597" s="51">
        <v>9.5500000000000007</v>
      </c>
      <c r="BA597" s="51">
        <v>21.2</v>
      </c>
      <c r="BB597" s="51">
        <v>46.31</v>
      </c>
      <c r="BC597" s="51">
        <v>36.14</v>
      </c>
      <c r="BD597" s="51">
        <v>30.92</v>
      </c>
      <c r="BE597" s="51">
        <v>24.3</v>
      </c>
      <c r="BF597" s="51">
        <v>24.14</v>
      </c>
      <c r="BG597" s="51">
        <v>26.34</v>
      </c>
      <c r="BH597" s="51">
        <v>26.05</v>
      </c>
      <c r="BI597" s="51">
        <v>27.35</v>
      </c>
      <c r="BJ597" s="51">
        <v>35.39</v>
      </c>
      <c r="BK597" s="51">
        <v>33.99</v>
      </c>
      <c r="BL597" s="51">
        <v>32.56</v>
      </c>
      <c r="BM597" s="51"/>
      <c r="BN597" s="9"/>
      <c r="BO597" s="62">
        <v>9.5500000000000007</v>
      </c>
      <c r="BP597" s="62">
        <v>76.66</v>
      </c>
      <c r="BQ597" s="62">
        <f t="shared" si="27"/>
        <v>43.104999999999997</v>
      </c>
      <c r="BR597" s="64" t="str">
        <f t="shared" si="28"/>
        <v>YES</v>
      </c>
      <c r="BS597" s="9" t="e">
        <f t="shared" si="29"/>
        <v>#N/A</v>
      </c>
    </row>
    <row r="598" spans="1:71" x14ac:dyDescent="0.25">
      <c r="A598">
        <v>594</v>
      </c>
      <c r="B598" s="52" t="s">
        <v>654</v>
      </c>
      <c r="C598" s="48" t="s">
        <v>654</v>
      </c>
      <c r="D598" s="80">
        <v>318.31</v>
      </c>
      <c r="E598" s="98" t="s">
        <v>4988</v>
      </c>
      <c r="F598" s="84" t="s">
        <v>6</v>
      </c>
      <c r="G598" s="84">
        <v>106814476</v>
      </c>
      <c r="H598" s="87">
        <v>3049188</v>
      </c>
      <c r="I598" s="196">
        <v>3049188</v>
      </c>
      <c r="J598" s="87">
        <v>3049188</v>
      </c>
      <c r="K598" s="47" t="s">
        <v>5</v>
      </c>
      <c r="L598" s="47" t="s">
        <v>653</v>
      </c>
      <c r="M598" s="38"/>
      <c r="N598" s="38"/>
      <c r="O598" s="50">
        <v>706.91</v>
      </c>
      <c r="P598" s="50">
        <v>396.58</v>
      </c>
      <c r="Q598" s="50">
        <v>523.19000000000005</v>
      </c>
      <c r="R598" s="50">
        <v>331.5</v>
      </c>
      <c r="S598" s="50">
        <v>304.10000000000002</v>
      </c>
      <c r="T598" s="50">
        <v>246.55</v>
      </c>
      <c r="U598" s="50">
        <v>248.07</v>
      </c>
      <c r="V598" s="51">
        <v>348.77</v>
      </c>
      <c r="W598" s="51">
        <v>266.74</v>
      </c>
      <c r="X598" s="51">
        <v>334.1</v>
      </c>
      <c r="Y598" s="51">
        <v>274.24</v>
      </c>
      <c r="Z598" s="51">
        <v>263.33</v>
      </c>
      <c r="AA598" s="51">
        <v>349.38</v>
      </c>
      <c r="AB598" s="51">
        <v>355.57</v>
      </c>
      <c r="AC598" s="51">
        <v>438.95</v>
      </c>
      <c r="AD598" s="51">
        <v>413.29</v>
      </c>
      <c r="AE598" s="51">
        <v>421.13</v>
      </c>
      <c r="AF598" s="51">
        <v>318.31</v>
      </c>
      <c r="AG598" s="51">
        <v>291.36</v>
      </c>
      <c r="AH598" s="51">
        <v>100.86</v>
      </c>
      <c r="AI598" s="51">
        <v>9.5500000000000007</v>
      </c>
      <c r="AJ598" s="51">
        <v>9.5500000000000007</v>
      </c>
      <c r="AK598" s="51">
        <v>132.82</v>
      </c>
      <c r="AL598" s="51">
        <v>385.95</v>
      </c>
      <c r="AM598" s="51">
        <v>603.53</v>
      </c>
      <c r="AN598" s="51">
        <v>449.92</v>
      </c>
      <c r="AO598" s="51">
        <v>402.12</v>
      </c>
      <c r="AP598" s="135">
        <v>387.48</v>
      </c>
      <c r="AQ598" s="51">
        <v>361.24</v>
      </c>
      <c r="AR598" s="51">
        <v>325.98</v>
      </c>
      <c r="AS598" s="51">
        <v>411.79</v>
      </c>
      <c r="AT598" s="51">
        <v>250.86</v>
      </c>
      <c r="AU598" s="51">
        <v>263.3</v>
      </c>
      <c r="AV598" s="51">
        <v>333.67</v>
      </c>
      <c r="AW598" s="51">
        <v>234.18</v>
      </c>
      <c r="AX598" s="51">
        <v>297.35000000000002</v>
      </c>
      <c r="AY598" s="51">
        <v>238.96</v>
      </c>
      <c r="AZ598" s="51">
        <v>176.97</v>
      </c>
      <c r="BA598" s="51">
        <v>229.65</v>
      </c>
      <c r="BB598" s="51">
        <v>633.12</v>
      </c>
      <c r="BC598" s="51">
        <v>121.99</v>
      </c>
      <c r="BD598" s="51">
        <v>179.42</v>
      </c>
      <c r="BE598" s="51">
        <v>17.97</v>
      </c>
      <c r="BF598" s="51">
        <v>9.5500000000000007</v>
      </c>
      <c r="BG598" s="51">
        <v>9.5500000000000007</v>
      </c>
      <c r="BH598" s="51">
        <v>85.62</v>
      </c>
      <c r="BI598" s="51">
        <v>150.82</v>
      </c>
      <c r="BJ598" s="51">
        <v>162.18</v>
      </c>
      <c r="BK598" s="51">
        <v>615.01</v>
      </c>
      <c r="BL598" s="51">
        <v>849.33</v>
      </c>
      <c r="BM598" s="51"/>
      <c r="BN598" s="9"/>
      <c r="BO598" s="62">
        <v>9.5500000000000007</v>
      </c>
      <c r="BP598" s="62">
        <v>706.91</v>
      </c>
      <c r="BQ598" s="62">
        <f t="shared" si="27"/>
        <v>358.22999999999996</v>
      </c>
      <c r="BR598" s="64" t="str">
        <f t="shared" si="28"/>
        <v>YES</v>
      </c>
      <c r="BS598" s="9" t="e">
        <f t="shared" si="29"/>
        <v>#N/A</v>
      </c>
    </row>
    <row r="599" spans="1:71" x14ac:dyDescent="0.25">
      <c r="A599">
        <v>595</v>
      </c>
      <c r="B599" s="52" t="s">
        <v>652</v>
      </c>
      <c r="C599" s="48" t="s">
        <v>652</v>
      </c>
      <c r="D599" s="80">
        <v>226.37</v>
      </c>
      <c r="E599" s="98"/>
      <c r="F599" s="84" t="s">
        <v>6</v>
      </c>
      <c r="G599" s="84">
        <v>106814476</v>
      </c>
      <c r="H599" s="87" t="s">
        <v>2130</v>
      </c>
      <c r="I599" s="196" t="s">
        <v>2130</v>
      </c>
      <c r="J599" s="87" t="s">
        <v>2130</v>
      </c>
      <c r="K599" s="47" t="s">
        <v>5</v>
      </c>
      <c r="L599" s="47" t="s">
        <v>38</v>
      </c>
      <c r="M599" s="38"/>
      <c r="N599" s="38"/>
      <c r="O599" s="50">
        <v>485.42</v>
      </c>
      <c r="P599" s="50">
        <v>382.17</v>
      </c>
      <c r="Q599" s="50">
        <v>353.6</v>
      </c>
      <c r="R599" s="50">
        <v>209.81</v>
      </c>
      <c r="S599" s="50">
        <v>215.47</v>
      </c>
      <c r="T599" s="50">
        <v>231.87</v>
      </c>
      <c r="U599" s="50">
        <v>222.72</v>
      </c>
      <c r="V599" s="51">
        <v>225.83</v>
      </c>
      <c r="W599" s="51">
        <v>144.51</v>
      </c>
      <c r="X599" s="51">
        <v>195.48</v>
      </c>
      <c r="Y599" s="51">
        <v>14.62</v>
      </c>
      <c r="Z599" s="51">
        <v>254.29</v>
      </c>
      <c r="AA599" s="51">
        <v>400.93</v>
      </c>
      <c r="AB599" s="51">
        <v>176.09</v>
      </c>
      <c r="AC599" s="51">
        <v>436.57</v>
      </c>
      <c r="AD599" s="51">
        <v>403.48</v>
      </c>
      <c r="AE599" s="51">
        <v>356.21</v>
      </c>
      <c r="AF599" s="51">
        <v>226.37</v>
      </c>
      <c r="AG599" s="51">
        <v>227.21</v>
      </c>
      <c r="AH599" s="51">
        <v>175.73</v>
      </c>
      <c r="AI599" s="51">
        <v>83.87</v>
      </c>
      <c r="AJ599" s="51">
        <v>9.5500000000000007</v>
      </c>
      <c r="AK599" s="51">
        <v>9.5500000000000007</v>
      </c>
      <c r="AL599" s="51">
        <v>195.85</v>
      </c>
      <c r="AM599" s="51">
        <v>569.48</v>
      </c>
      <c r="AN599" s="51">
        <v>589.54999999999995</v>
      </c>
      <c r="AO599" s="51">
        <v>573.82000000000005</v>
      </c>
      <c r="AP599" s="135">
        <v>500.53</v>
      </c>
      <c r="AQ599" s="51">
        <v>153.85</v>
      </c>
      <c r="AR599" s="51">
        <v>10.55</v>
      </c>
      <c r="AS599" s="51">
        <v>9.5500000000000007</v>
      </c>
      <c r="AT599" s="51">
        <v>9.5500000000000007</v>
      </c>
      <c r="AU599" s="51">
        <v>9.5500000000000007</v>
      </c>
      <c r="AV599" s="51">
        <v>9.5500000000000007</v>
      </c>
      <c r="AW599" s="51">
        <v>9.5500000000000007</v>
      </c>
      <c r="AX599" s="51">
        <v>146.38999999999999</v>
      </c>
      <c r="AY599" s="51">
        <v>485.28</v>
      </c>
      <c r="AZ599" s="51">
        <v>457.22</v>
      </c>
      <c r="BA599" s="51">
        <v>411.55</v>
      </c>
      <c r="BB599" s="51">
        <v>345.52</v>
      </c>
      <c r="BC599" s="51">
        <v>264.89</v>
      </c>
      <c r="BD599" s="51">
        <v>214.21</v>
      </c>
      <c r="BE599" s="51">
        <v>145.97999999999999</v>
      </c>
      <c r="BF599" s="51">
        <v>145.55000000000001</v>
      </c>
      <c r="BG599" s="51">
        <v>175.29</v>
      </c>
      <c r="BH599" s="51">
        <v>174.51</v>
      </c>
      <c r="BI599" s="51">
        <v>242.04</v>
      </c>
      <c r="BJ599" s="51">
        <v>400.73</v>
      </c>
      <c r="BK599" s="51">
        <v>390</v>
      </c>
      <c r="BL599" s="51">
        <v>305.12</v>
      </c>
      <c r="BM599" s="51"/>
      <c r="BN599" s="9"/>
      <c r="BO599" s="62">
        <v>14.62</v>
      </c>
      <c r="BP599" s="62">
        <v>569.48</v>
      </c>
      <c r="BQ599" s="62">
        <f t="shared" si="27"/>
        <v>292.05</v>
      </c>
      <c r="BR599" s="64" t="str">
        <f t="shared" si="28"/>
        <v>YES</v>
      </c>
      <c r="BS599" s="9" t="e">
        <f t="shared" si="29"/>
        <v>#N/A</v>
      </c>
    </row>
    <row r="600" spans="1:71" x14ac:dyDescent="0.25">
      <c r="A600">
        <v>596</v>
      </c>
      <c r="B600" s="52" t="s">
        <v>651</v>
      </c>
      <c r="C600" s="48" t="s">
        <v>651</v>
      </c>
      <c r="D600" s="80">
        <v>557.80999999999995</v>
      </c>
      <c r="E600" s="98" t="s">
        <v>4988</v>
      </c>
      <c r="F600" s="84" t="s">
        <v>6</v>
      </c>
      <c r="G600" s="84">
        <v>106814476</v>
      </c>
      <c r="H600" s="87">
        <v>3054620</v>
      </c>
      <c r="I600" s="196">
        <v>3054620</v>
      </c>
      <c r="J600" s="87">
        <v>3054620</v>
      </c>
      <c r="K600" s="47" t="s">
        <v>5</v>
      </c>
      <c r="L600" s="47" t="s">
        <v>650</v>
      </c>
      <c r="M600" s="38"/>
      <c r="N600" s="38"/>
      <c r="O600" s="50">
        <v>299.75</v>
      </c>
      <c r="P600" s="50">
        <v>377.59</v>
      </c>
      <c r="Q600" s="50">
        <v>261.49</v>
      </c>
      <c r="R600" s="50">
        <v>264.14999999999998</v>
      </c>
      <c r="S600" s="50">
        <v>409.67</v>
      </c>
      <c r="T600" s="50">
        <v>70.34</v>
      </c>
      <c r="U600" s="50">
        <v>197.37</v>
      </c>
      <c r="V600" s="51">
        <v>234.84</v>
      </c>
      <c r="W600" s="51">
        <v>494</v>
      </c>
      <c r="X600" s="51">
        <v>542.03</v>
      </c>
      <c r="Y600" s="51">
        <v>516.78</v>
      </c>
      <c r="Z600" s="51">
        <v>409.15</v>
      </c>
      <c r="AA600" s="51">
        <v>399.13</v>
      </c>
      <c r="AB600" s="51">
        <v>608.76</v>
      </c>
      <c r="AC600" s="51">
        <v>617.37</v>
      </c>
      <c r="AD600" s="51">
        <v>1006.33</v>
      </c>
      <c r="AE600" s="51">
        <v>596.29999999999995</v>
      </c>
      <c r="AF600" s="51">
        <v>557.80999999999995</v>
      </c>
      <c r="AG600" s="51">
        <v>668.01</v>
      </c>
      <c r="AH600" s="51">
        <v>656.62</v>
      </c>
      <c r="AI600" s="51">
        <v>481.93</v>
      </c>
      <c r="AJ600" s="51">
        <v>276.22000000000003</v>
      </c>
      <c r="AK600" s="51">
        <v>234.15</v>
      </c>
      <c r="AL600" s="51">
        <v>223.1</v>
      </c>
      <c r="AM600" s="51">
        <v>263.66000000000003</v>
      </c>
      <c r="AN600" s="51">
        <v>260.88</v>
      </c>
      <c r="AO600" s="51">
        <v>280.31</v>
      </c>
      <c r="AP600" s="135">
        <v>268.42</v>
      </c>
      <c r="AQ600" s="51">
        <v>270.60000000000002</v>
      </c>
      <c r="AR600" s="51">
        <v>278.36</v>
      </c>
      <c r="AS600" s="51">
        <v>263.7</v>
      </c>
      <c r="AT600" s="51">
        <v>222.97</v>
      </c>
      <c r="AU600" s="51">
        <v>228.42</v>
      </c>
      <c r="AV600" s="51">
        <v>283.76</v>
      </c>
      <c r="AW600" s="51">
        <v>1268.4000000000001</v>
      </c>
      <c r="AX600" s="51">
        <v>187.66</v>
      </c>
      <c r="AY600" s="51">
        <v>222.03</v>
      </c>
      <c r="AZ600" s="51">
        <v>195.78</v>
      </c>
      <c r="BA600" s="51">
        <v>189.51</v>
      </c>
      <c r="BB600" s="51">
        <v>208.16</v>
      </c>
      <c r="BC600" s="51">
        <v>177.93</v>
      </c>
      <c r="BD600" s="51">
        <v>134.87</v>
      </c>
      <c r="BE600" s="51">
        <v>164.42</v>
      </c>
      <c r="BF600" s="51">
        <v>168.29</v>
      </c>
      <c r="BG600" s="51">
        <v>172.04</v>
      </c>
      <c r="BH600" s="51">
        <v>124.11</v>
      </c>
      <c r="BI600" s="51">
        <v>136.36000000000001</v>
      </c>
      <c r="BJ600" s="51">
        <v>178.4</v>
      </c>
      <c r="BK600" s="51">
        <v>202.6</v>
      </c>
      <c r="BL600" s="51">
        <v>212.61</v>
      </c>
      <c r="BM600" s="51"/>
      <c r="BN600" s="9"/>
      <c r="BO600" s="62">
        <v>70.34</v>
      </c>
      <c r="BP600" s="62">
        <v>1006.33</v>
      </c>
      <c r="BQ600" s="62">
        <f t="shared" si="27"/>
        <v>538.33500000000004</v>
      </c>
      <c r="BR600" s="64" t="str">
        <f t="shared" si="28"/>
        <v>YES</v>
      </c>
      <c r="BS600" s="9" t="e">
        <f t="shared" si="29"/>
        <v>#N/A</v>
      </c>
    </row>
    <row r="601" spans="1:71" x14ac:dyDescent="0.25">
      <c r="A601">
        <v>597</v>
      </c>
      <c r="B601" s="52" t="s">
        <v>649</v>
      </c>
      <c r="C601" s="48" t="s">
        <v>649</v>
      </c>
      <c r="D601" s="80">
        <v>230.77</v>
      </c>
      <c r="E601" s="98" t="s">
        <v>4988</v>
      </c>
      <c r="F601" s="84" t="s">
        <v>6</v>
      </c>
      <c r="G601" s="84">
        <v>106814476</v>
      </c>
      <c r="H601" s="87">
        <v>3048712</v>
      </c>
      <c r="I601" s="196">
        <v>3048712</v>
      </c>
      <c r="J601" s="87">
        <v>3048712</v>
      </c>
      <c r="K601" s="47" t="s">
        <v>5</v>
      </c>
      <c r="L601" s="47" t="s">
        <v>648</v>
      </c>
      <c r="M601" s="38"/>
      <c r="N601" s="38"/>
      <c r="O601" s="50">
        <v>305.60000000000002</v>
      </c>
      <c r="P601" s="50">
        <v>348.77</v>
      </c>
      <c r="Q601" s="50">
        <v>242.58</v>
      </c>
      <c r="R601" s="50">
        <v>239.34</v>
      </c>
      <c r="S601" s="50">
        <v>223.95</v>
      </c>
      <c r="T601" s="50">
        <v>90.79</v>
      </c>
      <c r="U601" s="50">
        <v>162.22999999999999</v>
      </c>
      <c r="V601" s="51">
        <v>245.14</v>
      </c>
      <c r="W601" s="51">
        <v>189.71</v>
      </c>
      <c r="X601" s="51">
        <v>271.45999999999998</v>
      </c>
      <c r="Y601" s="51">
        <v>260.31</v>
      </c>
      <c r="Z601" s="51">
        <v>325.5</v>
      </c>
      <c r="AA601" s="51">
        <v>384.74</v>
      </c>
      <c r="AB601" s="51">
        <v>424.22</v>
      </c>
      <c r="AC601" s="51">
        <v>314.06</v>
      </c>
      <c r="AD601" s="51">
        <v>275.44</v>
      </c>
      <c r="AE601" s="51">
        <v>284.55</v>
      </c>
      <c r="AF601" s="51">
        <v>230.77</v>
      </c>
      <c r="AG601" s="51">
        <v>183.35</v>
      </c>
      <c r="AH601" s="51">
        <v>122.77</v>
      </c>
      <c r="AI601" s="51">
        <v>143.71</v>
      </c>
      <c r="AJ601" s="51">
        <v>173.95</v>
      </c>
      <c r="AK601" s="51">
        <v>201.24</v>
      </c>
      <c r="AL601" s="51">
        <v>252.88</v>
      </c>
      <c r="AM601" s="51">
        <v>245.38</v>
      </c>
      <c r="AN601" s="51">
        <v>333.2</v>
      </c>
      <c r="AO601" s="51">
        <v>305.26</v>
      </c>
      <c r="AP601" s="135">
        <v>164.74</v>
      </c>
      <c r="AQ601" s="51">
        <v>152.4</v>
      </c>
      <c r="AR601" s="51">
        <v>107.26</v>
      </c>
      <c r="AS601" s="51">
        <v>38.479999999999997</v>
      </c>
      <c r="AT601" s="51">
        <v>61.03</v>
      </c>
      <c r="AU601" s="51">
        <v>33</v>
      </c>
      <c r="AV601" s="51">
        <v>122.34</v>
      </c>
      <c r="AW601" s="51">
        <v>184.01</v>
      </c>
      <c r="AX601" s="51">
        <v>193.63</v>
      </c>
      <c r="AY601" s="51">
        <v>367.45</v>
      </c>
      <c r="AZ601" s="51">
        <v>420.22</v>
      </c>
      <c r="BA601" s="51">
        <v>605.75</v>
      </c>
      <c r="BB601" s="51">
        <v>181.72</v>
      </c>
      <c r="BC601" s="51">
        <v>206.73</v>
      </c>
      <c r="BD601" s="51">
        <v>182.82</v>
      </c>
      <c r="BE601" s="51">
        <v>244.07</v>
      </c>
      <c r="BF601" s="51">
        <v>281.98</v>
      </c>
      <c r="BG601" s="51">
        <v>403.31</v>
      </c>
      <c r="BH601" s="51">
        <v>380.72</v>
      </c>
      <c r="BI601" s="51">
        <v>428.92</v>
      </c>
      <c r="BJ601" s="51">
        <v>443.99</v>
      </c>
      <c r="BK601" s="51">
        <v>621.28</v>
      </c>
      <c r="BL601" s="51">
        <v>339.41</v>
      </c>
      <c r="BM601" s="51"/>
      <c r="BN601" s="9"/>
      <c r="BO601" s="62">
        <v>90.79</v>
      </c>
      <c r="BP601" s="62">
        <v>682.17</v>
      </c>
      <c r="BQ601" s="62">
        <f t="shared" si="27"/>
        <v>386.47999999999996</v>
      </c>
      <c r="BR601" s="64" t="str">
        <f t="shared" si="28"/>
        <v>YES</v>
      </c>
      <c r="BS601" s="9" t="e">
        <f t="shared" si="29"/>
        <v>#N/A</v>
      </c>
    </row>
    <row r="602" spans="1:71" x14ac:dyDescent="0.25">
      <c r="A602">
        <v>598</v>
      </c>
      <c r="B602" s="52" t="s">
        <v>647</v>
      </c>
      <c r="C602" s="48" t="s">
        <v>647</v>
      </c>
      <c r="D602" s="80">
        <v>13.85</v>
      </c>
      <c r="E602" s="98" t="s">
        <v>4988</v>
      </c>
      <c r="F602" s="84" t="s">
        <v>6</v>
      </c>
      <c r="G602" s="84">
        <v>106814476</v>
      </c>
      <c r="H602" s="87">
        <v>3063059</v>
      </c>
      <c r="I602" s="196">
        <v>3063059</v>
      </c>
      <c r="J602" s="87">
        <v>3063059</v>
      </c>
      <c r="K602" s="47" t="s">
        <v>5</v>
      </c>
      <c r="L602" s="47" t="s">
        <v>36</v>
      </c>
      <c r="M602" s="38"/>
      <c r="N602" s="38"/>
      <c r="O602" s="50">
        <v>9.5500000000000007</v>
      </c>
      <c r="P602" s="50">
        <v>9.5500000000000007</v>
      </c>
      <c r="Q602" s="50">
        <v>9.5500000000000007</v>
      </c>
      <c r="R602" s="50">
        <v>9.5500000000000007</v>
      </c>
      <c r="S602" s="50">
        <v>9.5500000000000007</v>
      </c>
      <c r="T602" s="50">
        <v>10.55</v>
      </c>
      <c r="U602" s="50">
        <v>9.5500000000000007</v>
      </c>
      <c r="V602" s="51">
        <v>9.5500000000000007</v>
      </c>
      <c r="W602" s="51">
        <v>9.5500000000000007</v>
      </c>
      <c r="X602" s="51">
        <v>10.220000000000001</v>
      </c>
      <c r="Y602" s="51">
        <v>12.08</v>
      </c>
      <c r="Z602" s="51">
        <v>11.81</v>
      </c>
      <c r="AA602" s="51">
        <v>14.34</v>
      </c>
      <c r="AB602" s="51">
        <v>14.05</v>
      </c>
      <c r="AC602" s="51">
        <v>11.93</v>
      </c>
      <c r="AD602" s="51">
        <v>12</v>
      </c>
      <c r="AE602" s="51">
        <v>13.22</v>
      </c>
      <c r="AF602" s="51">
        <v>13.85</v>
      </c>
      <c r="AG602" s="51">
        <v>11.74</v>
      </c>
      <c r="AH602" s="51">
        <v>10.77</v>
      </c>
      <c r="AI602" s="51">
        <v>14.59</v>
      </c>
      <c r="AJ602" s="51">
        <v>14.08</v>
      </c>
      <c r="AK602" s="51">
        <v>11.49</v>
      </c>
      <c r="AL602" s="51">
        <v>9.5500000000000007</v>
      </c>
      <c r="AM602" s="51">
        <v>9.5500000000000007</v>
      </c>
      <c r="AN602" s="51">
        <v>9.5500000000000007</v>
      </c>
      <c r="AO602" s="51">
        <v>10.28</v>
      </c>
      <c r="AP602" s="135">
        <v>13.56</v>
      </c>
      <c r="AQ602" s="51">
        <v>11.73</v>
      </c>
      <c r="AR602" s="51">
        <v>12.78</v>
      </c>
      <c r="AS602" s="51">
        <v>11.62</v>
      </c>
      <c r="AT602" s="51">
        <v>11.16</v>
      </c>
      <c r="AU602" s="51">
        <v>10.75</v>
      </c>
      <c r="AV602" s="51">
        <v>12.14</v>
      </c>
      <c r="AW602" s="51">
        <v>11.26</v>
      </c>
      <c r="AX602" s="51">
        <v>11.18</v>
      </c>
      <c r="AY602" s="51">
        <v>12.06</v>
      </c>
      <c r="AZ602" s="51">
        <v>12.58</v>
      </c>
      <c r="BA602" s="51">
        <v>13.43</v>
      </c>
      <c r="BB602" s="51">
        <v>12.77</v>
      </c>
      <c r="BC602" s="51">
        <v>11.77</v>
      </c>
      <c r="BD602" s="51">
        <v>13.1</v>
      </c>
      <c r="BE602" s="51">
        <v>10.66</v>
      </c>
      <c r="BF602" s="51">
        <v>11.7</v>
      </c>
      <c r="BG602" s="51">
        <v>11.72</v>
      </c>
      <c r="BH602" s="51">
        <v>10.92</v>
      </c>
      <c r="BI602" s="51">
        <v>12.33</v>
      </c>
      <c r="BJ602" s="51">
        <v>11.95</v>
      </c>
      <c r="BK602" s="51">
        <v>12.06</v>
      </c>
      <c r="BL602" s="51">
        <v>11.81</v>
      </c>
      <c r="BM602" s="51"/>
      <c r="BN602" s="9"/>
      <c r="BO602" s="62">
        <v>9.5500000000000007</v>
      </c>
      <c r="BP602" s="62">
        <v>14.34</v>
      </c>
      <c r="BQ602" s="62">
        <f t="shared" si="27"/>
        <v>11.945</v>
      </c>
      <c r="BR602" s="64" t="str">
        <f t="shared" si="28"/>
        <v>YES</v>
      </c>
      <c r="BS602" s="9" t="e">
        <f t="shared" si="29"/>
        <v>#N/A</v>
      </c>
    </row>
    <row r="603" spans="1:71" x14ac:dyDescent="0.25">
      <c r="A603">
        <v>599</v>
      </c>
      <c r="B603" s="52" t="s">
        <v>646</v>
      </c>
      <c r="C603" s="48" t="s">
        <v>646</v>
      </c>
      <c r="D603" s="80">
        <v>8489.869999999999</v>
      </c>
      <c r="E603" s="98" t="s">
        <v>4988</v>
      </c>
      <c r="F603" s="84" t="s">
        <v>2</v>
      </c>
      <c r="G603" s="84">
        <v>106814475</v>
      </c>
      <c r="H603" s="87">
        <v>4326678</v>
      </c>
      <c r="I603" s="196">
        <v>6207286</v>
      </c>
      <c r="J603" s="87">
        <v>6207286</v>
      </c>
      <c r="K603" s="47" t="s">
        <v>1</v>
      </c>
      <c r="L603" s="47" t="s">
        <v>645</v>
      </c>
      <c r="M603" s="38"/>
      <c r="N603" s="38"/>
      <c r="O603" s="50">
        <v>7500.06</v>
      </c>
      <c r="P603" s="50">
        <v>8299.5400000000009</v>
      </c>
      <c r="Q603" s="50">
        <v>7404.51</v>
      </c>
      <c r="R603" s="50">
        <v>7977.06</v>
      </c>
      <c r="S603" s="50">
        <v>9198.57</v>
      </c>
      <c r="T603" s="50">
        <v>8688.5300000000007</v>
      </c>
      <c r="U603" s="50">
        <v>9988.68</v>
      </c>
      <c r="V603" s="51">
        <v>10367.209999999999</v>
      </c>
      <c r="W603" s="51">
        <v>9467.6999999999989</v>
      </c>
      <c r="X603" s="51">
        <v>9820.6</v>
      </c>
      <c r="Y603" s="51">
        <v>9027.07</v>
      </c>
      <c r="Z603" s="51">
        <v>8253.33</v>
      </c>
      <c r="AA603" s="51">
        <v>9036.81</v>
      </c>
      <c r="AB603" s="51">
        <v>8972.7999999999993</v>
      </c>
      <c r="AC603" s="51">
        <v>7886.6799999999994</v>
      </c>
      <c r="AD603" s="51">
        <v>7996.5999999999995</v>
      </c>
      <c r="AE603" s="51">
        <v>8420.5300000000007</v>
      </c>
      <c r="AF603" s="51">
        <v>8489.869999999999</v>
      </c>
      <c r="AG603" s="51">
        <v>9321.76</v>
      </c>
      <c r="AH603" s="51">
        <v>8959.1200000000008</v>
      </c>
      <c r="AI603" s="51">
        <v>8777.92</v>
      </c>
      <c r="AJ603" s="51">
        <v>9580.6</v>
      </c>
      <c r="AK603" s="51">
        <v>8338.14</v>
      </c>
      <c r="AL603" s="51">
        <v>7763.3499999999995</v>
      </c>
      <c r="AM603" s="51">
        <v>8489.17</v>
      </c>
      <c r="AN603" s="51">
        <v>8420.52</v>
      </c>
      <c r="AO603" s="51">
        <v>8198.77</v>
      </c>
      <c r="AP603" s="135">
        <v>8777.18</v>
      </c>
      <c r="AQ603" s="51">
        <v>8605.2800000000007</v>
      </c>
      <c r="AR603" s="51">
        <v>8288.5399999999991</v>
      </c>
      <c r="AS603" s="51">
        <v>9820.2199999999993</v>
      </c>
      <c r="AT603" s="51">
        <v>8986.17</v>
      </c>
      <c r="AU603" s="51">
        <v>8963.09</v>
      </c>
      <c r="AV603" s="51">
        <v>9436.0399999999991</v>
      </c>
      <c r="AW603" s="51">
        <v>8213.5499999999993</v>
      </c>
      <c r="AX603" s="51">
        <v>7968.6399999999994</v>
      </c>
      <c r="AY603" s="51">
        <v>7591.13</v>
      </c>
      <c r="AZ603" s="51">
        <v>8125.4299999999994</v>
      </c>
      <c r="BA603" s="51">
        <v>7701.2699999999995</v>
      </c>
      <c r="BB603" s="51">
        <v>8104.0599999999995</v>
      </c>
      <c r="BC603" s="51">
        <v>8249.09</v>
      </c>
      <c r="BD603" s="51">
        <v>8714.93</v>
      </c>
      <c r="BE603" s="51">
        <v>9684.2099999999991</v>
      </c>
      <c r="BF603" s="51">
        <v>8469.56</v>
      </c>
      <c r="BG603" s="51">
        <v>8871.17</v>
      </c>
      <c r="BH603" s="51">
        <v>8853.7199999999993</v>
      </c>
      <c r="BI603" s="51">
        <v>7903.04</v>
      </c>
      <c r="BJ603" s="51">
        <v>8547.64</v>
      </c>
      <c r="BK603" s="51">
        <v>7195.71</v>
      </c>
      <c r="BL603" s="51">
        <v>8431.59</v>
      </c>
      <c r="BM603" s="51"/>
      <c r="BN603" s="9"/>
      <c r="BO603" s="62">
        <v>7407.75</v>
      </c>
      <c r="BP603" s="62">
        <v>10367.209999999999</v>
      </c>
      <c r="BQ603" s="62">
        <f t="shared" si="27"/>
        <v>8887.48</v>
      </c>
      <c r="BR603" s="64" t="str">
        <f t="shared" si="28"/>
        <v>NO</v>
      </c>
      <c r="BS603" s="9" t="e">
        <f t="shared" si="29"/>
        <v>#N/A</v>
      </c>
    </row>
    <row r="604" spans="1:71" x14ac:dyDescent="0.25">
      <c r="A604">
        <v>600</v>
      </c>
      <c r="B604" s="52" t="s">
        <v>644</v>
      </c>
      <c r="C604" s="48" t="s">
        <v>644</v>
      </c>
      <c r="D604" s="80">
        <v>8212.07</v>
      </c>
      <c r="E604" s="98" t="s">
        <v>4988</v>
      </c>
      <c r="F604" s="84" t="s">
        <v>2</v>
      </c>
      <c r="G604" s="84">
        <v>106814475</v>
      </c>
      <c r="H604" s="87">
        <v>4326369</v>
      </c>
      <c r="I604" s="196">
        <v>6207859</v>
      </c>
      <c r="J604" s="87">
        <v>6207859</v>
      </c>
      <c r="K604" s="47" t="s">
        <v>1</v>
      </c>
      <c r="L604" s="47" t="s">
        <v>643</v>
      </c>
      <c r="M604" s="38"/>
      <c r="N604" s="38"/>
      <c r="O604" s="50">
        <v>5077.28</v>
      </c>
      <c r="P604" s="50">
        <v>5115.7299999999996</v>
      </c>
      <c r="Q604" s="50">
        <v>4911.1899999999996</v>
      </c>
      <c r="R604" s="50">
        <v>5187.51</v>
      </c>
      <c r="S604" s="50">
        <v>7123.19</v>
      </c>
      <c r="T604" s="50">
        <v>8259.48</v>
      </c>
      <c r="U604" s="50">
        <v>11217.949999999999</v>
      </c>
      <c r="V604" s="51">
        <v>12386.93</v>
      </c>
      <c r="W604" s="51">
        <v>12466.9</v>
      </c>
      <c r="X604" s="51">
        <v>10244.74</v>
      </c>
      <c r="Y604" s="51">
        <v>6612.95</v>
      </c>
      <c r="Z604" s="51">
        <v>5599.76</v>
      </c>
      <c r="AA604" s="51">
        <v>5916.96</v>
      </c>
      <c r="AB604" s="51">
        <v>6102.9699999999993</v>
      </c>
      <c r="AC604" s="51">
        <v>5875.19</v>
      </c>
      <c r="AD604" s="51">
        <v>6625.98</v>
      </c>
      <c r="AE604" s="51">
        <v>6861.36</v>
      </c>
      <c r="AF604" s="51">
        <v>8212.07</v>
      </c>
      <c r="AG604" s="51">
        <v>11985.73</v>
      </c>
      <c r="AH604" s="51">
        <v>10673.11</v>
      </c>
      <c r="AI604" s="51">
        <v>10817.76</v>
      </c>
      <c r="AJ604" s="51">
        <v>11082.76</v>
      </c>
      <c r="AK604" s="51">
        <v>9410.91</v>
      </c>
      <c r="AL604" s="51">
        <v>7632.55</v>
      </c>
      <c r="AM604" s="51">
        <v>6471.61</v>
      </c>
      <c r="AN604" s="51">
        <v>6109.96</v>
      </c>
      <c r="AO604" s="51">
        <v>6457.71</v>
      </c>
      <c r="AP604" s="135">
        <v>7346.41</v>
      </c>
      <c r="AQ604" s="51">
        <v>8157.0599999999995</v>
      </c>
      <c r="AR604" s="51">
        <v>8499.2199999999993</v>
      </c>
      <c r="AS604" s="51">
        <v>12070.32</v>
      </c>
      <c r="AT604" s="51">
        <v>12422.58</v>
      </c>
      <c r="AU604" s="51">
        <v>13221.039999999999</v>
      </c>
      <c r="AV604" s="51">
        <v>12445.539999999999</v>
      </c>
      <c r="AW604" s="51">
        <v>10078.31</v>
      </c>
      <c r="AX604" s="51">
        <v>7069.2699999999995</v>
      </c>
      <c r="AY604" s="51">
        <v>6359.2699999999995</v>
      </c>
      <c r="AZ604" s="51">
        <v>6837.71</v>
      </c>
      <c r="BA604" s="51">
        <v>6043.69</v>
      </c>
      <c r="BB604" s="51">
        <v>7122.1799999999994</v>
      </c>
      <c r="BC604" s="51">
        <v>8005.98</v>
      </c>
      <c r="BD604" s="51">
        <v>9146.76</v>
      </c>
      <c r="BE604" s="51">
        <v>13770.85</v>
      </c>
      <c r="BF604" s="51">
        <v>12821.03</v>
      </c>
      <c r="BG604" s="51">
        <v>13543.08</v>
      </c>
      <c r="BH604" s="51">
        <v>11297.56</v>
      </c>
      <c r="BI604" s="51">
        <v>9146.5499999999993</v>
      </c>
      <c r="BJ604" s="51">
        <v>7018.32</v>
      </c>
      <c r="BK604" s="51">
        <v>5478.13</v>
      </c>
      <c r="BL604" s="51">
        <v>5770.95</v>
      </c>
      <c r="BM604" s="51"/>
      <c r="BN604" s="9"/>
      <c r="BO604" s="62">
        <v>4914.4299999999994</v>
      </c>
      <c r="BP604" s="62">
        <v>12466.9</v>
      </c>
      <c r="BQ604" s="62">
        <f t="shared" si="27"/>
        <v>8690.6649999999991</v>
      </c>
      <c r="BR604" s="64" t="str">
        <f t="shared" si="28"/>
        <v>YES</v>
      </c>
      <c r="BS604" s="9" t="e">
        <f t="shared" si="29"/>
        <v>#N/A</v>
      </c>
    </row>
    <row r="605" spans="1:71" x14ac:dyDescent="0.25">
      <c r="A605">
        <v>601</v>
      </c>
      <c r="B605" s="52" t="s">
        <v>642</v>
      </c>
      <c r="C605" s="48" t="s">
        <v>642</v>
      </c>
      <c r="D605" s="80">
        <v>3862.58</v>
      </c>
      <c r="E605" s="98" t="s">
        <v>4988</v>
      </c>
      <c r="F605" s="84" t="s">
        <v>2</v>
      </c>
      <c r="G605" s="84">
        <v>106814475</v>
      </c>
      <c r="H605" s="87">
        <v>4028141</v>
      </c>
      <c r="I605" s="196">
        <v>6207861</v>
      </c>
      <c r="J605" s="87">
        <v>6207861</v>
      </c>
      <c r="K605" s="47" t="s">
        <v>1</v>
      </c>
      <c r="L605" s="47" t="s">
        <v>641</v>
      </c>
      <c r="M605" s="38"/>
      <c r="N605" s="38"/>
      <c r="O605" s="50">
        <v>3039.73</v>
      </c>
      <c r="P605" s="50">
        <v>3513.4</v>
      </c>
      <c r="Q605" s="50">
        <v>3093.92</v>
      </c>
      <c r="R605" s="50">
        <v>3243.75</v>
      </c>
      <c r="S605" s="50">
        <v>3791.08</v>
      </c>
      <c r="T605" s="50">
        <v>3859.43</v>
      </c>
      <c r="U605" s="50">
        <v>4548.1799999999994</v>
      </c>
      <c r="V605" s="51">
        <v>5059.9699999999993</v>
      </c>
      <c r="W605" s="51">
        <v>4838.67</v>
      </c>
      <c r="X605" s="51">
        <v>6354.95</v>
      </c>
      <c r="Y605" s="51">
        <v>5868.87</v>
      </c>
      <c r="Z605" s="51">
        <v>5105.2299999999996</v>
      </c>
      <c r="AA605" s="51">
        <v>4604.8</v>
      </c>
      <c r="AB605" s="51">
        <v>4230.7299999999996</v>
      </c>
      <c r="AC605" s="51">
        <v>3147.5099999999998</v>
      </c>
      <c r="AD605" s="51">
        <v>3357.31</v>
      </c>
      <c r="AE605" s="51">
        <v>3692.9599999999996</v>
      </c>
      <c r="AF605" s="51">
        <v>3862.58</v>
      </c>
      <c r="AG605" s="51">
        <v>5082.07</v>
      </c>
      <c r="AH605" s="51">
        <v>7655.45</v>
      </c>
      <c r="AI605" s="51">
        <v>8787.92</v>
      </c>
      <c r="AJ605" s="51">
        <v>9689.52</v>
      </c>
      <c r="AK605" s="51">
        <v>4262.51</v>
      </c>
      <c r="AL605" s="51">
        <v>2991.22</v>
      </c>
      <c r="AM605" s="51">
        <v>3142.1299999999997</v>
      </c>
      <c r="AN605" s="51">
        <v>3082.14</v>
      </c>
      <c r="AO605" s="51">
        <v>3254.7599999999998</v>
      </c>
      <c r="AP605" s="135">
        <v>3741.5099999999998</v>
      </c>
      <c r="AQ605" s="51">
        <v>3938.35</v>
      </c>
      <c r="AR605" s="51">
        <v>4055.8799999999997</v>
      </c>
      <c r="AS605" s="51">
        <v>5340</v>
      </c>
      <c r="AT605" s="51">
        <v>5250.46</v>
      </c>
      <c r="AU605" s="51">
        <v>5075.0999999999995</v>
      </c>
      <c r="AV605" s="51">
        <v>5100.0999999999995</v>
      </c>
      <c r="AW605" s="51">
        <v>4237.76</v>
      </c>
      <c r="AX605" s="51">
        <v>3665.3399999999997</v>
      </c>
      <c r="AY605" s="51">
        <v>3250.7099999999996</v>
      </c>
      <c r="AZ605" s="51">
        <v>3148.12</v>
      </c>
      <c r="BA605" s="51">
        <v>3081</v>
      </c>
      <c r="BB605" s="51">
        <v>3536.7099999999996</v>
      </c>
      <c r="BC605" s="51">
        <v>3764.54</v>
      </c>
      <c r="BD605" s="51">
        <v>4025.18</v>
      </c>
      <c r="BE605" s="51">
        <v>5564.86</v>
      </c>
      <c r="BF605" s="51">
        <v>4833.3099999999995</v>
      </c>
      <c r="BG605" s="51">
        <v>4968.3</v>
      </c>
      <c r="BH605" s="51">
        <v>4372.8899999999994</v>
      </c>
      <c r="BI605" s="51">
        <v>3008.41</v>
      </c>
      <c r="BJ605" s="51">
        <v>2710.95</v>
      </c>
      <c r="BK605" s="51">
        <v>2135.16</v>
      </c>
      <c r="BL605" s="51">
        <v>2543.8199999999997</v>
      </c>
      <c r="BM605" s="51"/>
      <c r="BN605" s="9"/>
      <c r="BO605" s="62">
        <v>2991.22</v>
      </c>
      <c r="BP605" s="62">
        <v>7718.5999999999995</v>
      </c>
      <c r="BQ605" s="62">
        <f t="shared" si="27"/>
        <v>5354.91</v>
      </c>
      <c r="BR605" s="64" t="str">
        <f t="shared" si="28"/>
        <v>NO</v>
      </c>
      <c r="BS605" s="9" t="e">
        <f t="shared" si="29"/>
        <v>#N/A</v>
      </c>
    </row>
    <row r="606" spans="1:71" x14ac:dyDescent="0.25">
      <c r="A606">
        <v>602</v>
      </c>
      <c r="B606" s="52" t="s">
        <v>640</v>
      </c>
      <c r="C606" s="48" t="s">
        <v>640</v>
      </c>
      <c r="D606" s="80">
        <v>3238.5099999999998</v>
      </c>
      <c r="E606" s="98" t="s">
        <v>4988</v>
      </c>
      <c r="F606" s="84" t="s">
        <v>2</v>
      </c>
      <c r="G606" s="84">
        <v>106814475</v>
      </c>
      <c r="H606" s="87">
        <v>4060654</v>
      </c>
      <c r="I606" s="196">
        <v>6207371</v>
      </c>
      <c r="J606" s="87">
        <v>6207371</v>
      </c>
      <c r="K606" s="47" t="s">
        <v>1</v>
      </c>
      <c r="L606" s="47" t="s">
        <v>639</v>
      </c>
      <c r="M606" s="38"/>
      <c r="N606" s="38"/>
      <c r="O606" s="50">
        <v>1757.96</v>
      </c>
      <c r="P606" s="50">
        <v>1980.01</v>
      </c>
      <c r="Q606" s="50">
        <v>2093.4499999999998</v>
      </c>
      <c r="R606" s="50">
        <v>2311.92</v>
      </c>
      <c r="S606" s="50">
        <v>2201.5700000000002</v>
      </c>
      <c r="T606" s="50">
        <v>2450.35</v>
      </c>
      <c r="U606" s="50">
        <v>3080.5</v>
      </c>
      <c r="V606" s="51">
        <v>3276.4599999999996</v>
      </c>
      <c r="W606" s="51">
        <v>3315.22</v>
      </c>
      <c r="X606" s="51">
        <v>4163.1499999999996</v>
      </c>
      <c r="Y606" s="51">
        <v>3428.45</v>
      </c>
      <c r="Z606" s="51">
        <v>2592.7999999999997</v>
      </c>
      <c r="AA606" s="51">
        <v>2785.41</v>
      </c>
      <c r="AB606" s="51">
        <v>2895.8199999999997</v>
      </c>
      <c r="AC606" s="51">
        <v>2786.2</v>
      </c>
      <c r="AD606" s="51">
        <v>3120.31</v>
      </c>
      <c r="AE606" s="51">
        <v>2948.7999999999997</v>
      </c>
      <c r="AF606" s="51">
        <v>3238.5099999999998</v>
      </c>
      <c r="AG606" s="51">
        <v>3855.28</v>
      </c>
      <c r="AH606" s="51">
        <v>3350.29</v>
      </c>
      <c r="AI606" s="51">
        <v>3328.52</v>
      </c>
      <c r="AJ606" s="51">
        <v>3220.58</v>
      </c>
      <c r="AK606" s="51">
        <v>2420.58</v>
      </c>
      <c r="AL606" s="51">
        <v>2030.81</v>
      </c>
      <c r="AM606" s="51">
        <v>1829.49</v>
      </c>
      <c r="AN606" s="51">
        <v>1624.46</v>
      </c>
      <c r="AO606" s="51">
        <v>2132.33</v>
      </c>
      <c r="AP606" s="135">
        <v>3333.74</v>
      </c>
      <c r="AQ606" s="51">
        <v>3592.31</v>
      </c>
      <c r="AR606" s="51">
        <v>3557.41</v>
      </c>
      <c r="AS606" s="51">
        <v>4476.6399999999994</v>
      </c>
      <c r="AT606" s="51">
        <v>3733.7099999999996</v>
      </c>
      <c r="AU606" s="51">
        <v>3092.56</v>
      </c>
      <c r="AV606" s="51">
        <v>2893.54</v>
      </c>
      <c r="AW606" s="51">
        <v>1898.65</v>
      </c>
      <c r="AX606" s="51">
        <v>1684.56</v>
      </c>
      <c r="AY606" s="51">
        <v>1557.79</v>
      </c>
      <c r="AZ606" s="51">
        <v>1637.82</v>
      </c>
      <c r="BA606" s="51">
        <v>1371.76</v>
      </c>
      <c r="BB606" s="51">
        <v>1703.72</v>
      </c>
      <c r="BC606" s="51">
        <v>2163.4499999999998</v>
      </c>
      <c r="BD606" s="51">
        <v>2200.3999999999996</v>
      </c>
      <c r="BE606" s="51">
        <v>3121.16</v>
      </c>
      <c r="BF606" s="51">
        <v>3011.95</v>
      </c>
      <c r="BG606" s="51">
        <v>3025</v>
      </c>
      <c r="BH606" s="51">
        <v>2504.1299999999997</v>
      </c>
      <c r="BI606" s="51">
        <v>2169.2799999999997</v>
      </c>
      <c r="BJ606" s="51">
        <v>1911.17</v>
      </c>
      <c r="BK606" s="51">
        <v>1661.03</v>
      </c>
      <c r="BL606" s="51">
        <v>1727.21</v>
      </c>
      <c r="BM606" s="51"/>
      <c r="BN606" s="9"/>
      <c r="BO606" s="62">
        <v>1761.2</v>
      </c>
      <c r="BP606" s="62">
        <v>4163.1499999999996</v>
      </c>
      <c r="BQ606" s="62">
        <f t="shared" si="27"/>
        <v>2962.1749999999997</v>
      </c>
      <c r="BR606" s="64" t="str">
        <f t="shared" si="28"/>
        <v>NO</v>
      </c>
      <c r="BS606" s="9" t="e">
        <f t="shared" si="29"/>
        <v>#N/A</v>
      </c>
    </row>
    <row r="607" spans="1:71" x14ac:dyDescent="0.25">
      <c r="A607">
        <v>603</v>
      </c>
      <c r="B607" s="52" t="s">
        <v>638</v>
      </c>
      <c r="C607" s="48" t="s">
        <v>638</v>
      </c>
      <c r="D607" s="80">
        <v>5217.8899999999994</v>
      </c>
      <c r="E607" s="98" t="s">
        <v>4988</v>
      </c>
      <c r="F607" s="84" t="s">
        <v>2</v>
      </c>
      <c r="G607" s="84">
        <v>106814475</v>
      </c>
      <c r="H607" s="87">
        <v>4060602</v>
      </c>
      <c r="I607" s="196">
        <v>6207897</v>
      </c>
      <c r="J607" s="87">
        <v>6207897</v>
      </c>
      <c r="K607" s="47" t="s">
        <v>1</v>
      </c>
      <c r="L607" s="47" t="s">
        <v>637</v>
      </c>
      <c r="M607" s="38"/>
      <c r="N607" s="38"/>
      <c r="O607" s="50">
        <v>3626.99</v>
      </c>
      <c r="P607" s="50">
        <v>3982.25</v>
      </c>
      <c r="Q607" s="50">
        <v>3776.05</v>
      </c>
      <c r="R607" s="50">
        <v>3868.79</v>
      </c>
      <c r="S607" s="50">
        <v>4995.37</v>
      </c>
      <c r="T607" s="50">
        <v>5846.24</v>
      </c>
      <c r="U607" s="50">
        <v>6203.71</v>
      </c>
      <c r="V607" s="51">
        <v>7135.73</v>
      </c>
      <c r="W607" s="51">
        <v>7136.54</v>
      </c>
      <c r="X607" s="51">
        <v>6668.48</v>
      </c>
      <c r="Y607" s="51">
        <v>5623.8899999999994</v>
      </c>
      <c r="Z607" s="51">
        <v>4835.1499999999996</v>
      </c>
      <c r="AA607" s="51">
        <v>4248.88</v>
      </c>
      <c r="AB607" s="51">
        <v>4314.54</v>
      </c>
      <c r="AC607" s="51">
        <v>3909.9599999999996</v>
      </c>
      <c r="AD607" s="51">
        <v>4273.3099999999995</v>
      </c>
      <c r="AE607" s="51">
        <v>4570.91</v>
      </c>
      <c r="AF607" s="51">
        <v>5217.8899999999994</v>
      </c>
      <c r="AG607" s="51">
        <v>6549.76</v>
      </c>
      <c r="AH607" s="51">
        <v>6209.41</v>
      </c>
      <c r="AI607" s="51">
        <v>6331.55</v>
      </c>
      <c r="AJ607" s="51">
        <v>6798.96</v>
      </c>
      <c r="AK607" s="51">
        <v>5687.96</v>
      </c>
      <c r="AL607" s="51">
        <v>4199.3</v>
      </c>
      <c r="AM607" s="51">
        <v>3518.6</v>
      </c>
      <c r="AN607" s="51">
        <v>3761.45</v>
      </c>
      <c r="AO607" s="51">
        <v>3732.5</v>
      </c>
      <c r="AP607" s="135">
        <v>4198.34</v>
      </c>
      <c r="AQ607" s="51">
        <v>4638.09</v>
      </c>
      <c r="AR607" s="51">
        <v>4717.7</v>
      </c>
      <c r="AS607" s="51">
        <v>5628.04</v>
      </c>
      <c r="AT607" s="51">
        <v>5608.55</v>
      </c>
      <c r="AU607" s="51">
        <v>5472.57</v>
      </c>
      <c r="AV607" s="51">
        <v>5952.2</v>
      </c>
      <c r="AW607" s="51">
        <v>4751.4299999999994</v>
      </c>
      <c r="AX607" s="51">
        <v>3731.2099999999996</v>
      </c>
      <c r="AY607" s="51">
        <v>3355.6499999999996</v>
      </c>
      <c r="AZ607" s="51">
        <v>3630.7999999999997</v>
      </c>
      <c r="BA607" s="51">
        <v>3266.72</v>
      </c>
      <c r="BB607" s="51">
        <v>3509.4599999999996</v>
      </c>
      <c r="BC607" s="51">
        <v>3778.5</v>
      </c>
      <c r="BD607" s="51">
        <v>4189.79</v>
      </c>
      <c r="BE607" s="51">
        <v>5387.98</v>
      </c>
      <c r="BF607" s="51">
        <v>4739.9299999999994</v>
      </c>
      <c r="BG607" s="51">
        <v>5189.57</v>
      </c>
      <c r="BH607" s="51">
        <v>4808.63</v>
      </c>
      <c r="BI607" s="51">
        <v>4013.54</v>
      </c>
      <c r="BJ607" s="51">
        <v>3365.2999999999997</v>
      </c>
      <c r="BK607" s="51">
        <v>2465.5699999999997</v>
      </c>
      <c r="BL607" s="51">
        <v>3041.2299999999996</v>
      </c>
      <c r="BM607" s="51"/>
      <c r="BN607" s="9"/>
      <c r="BO607" s="62">
        <v>3518.6</v>
      </c>
      <c r="BP607" s="62">
        <v>7136.54</v>
      </c>
      <c r="BQ607" s="62">
        <f t="shared" si="27"/>
        <v>5327.57</v>
      </c>
      <c r="BR607" s="64" t="str">
        <f t="shared" si="28"/>
        <v>NO</v>
      </c>
      <c r="BS607" s="9" t="e">
        <f t="shared" si="29"/>
        <v>#N/A</v>
      </c>
    </row>
    <row r="608" spans="1:71" x14ac:dyDescent="0.25">
      <c r="A608">
        <v>604</v>
      </c>
      <c r="B608" s="52" t="s">
        <v>636</v>
      </c>
      <c r="C608" s="48" t="s">
        <v>636</v>
      </c>
      <c r="D608" s="80">
        <v>4367.6499999999996</v>
      </c>
      <c r="E608" s="98" t="s">
        <v>2186</v>
      </c>
      <c r="F608" s="84" t="s">
        <v>2</v>
      </c>
      <c r="G608" s="84">
        <v>106814475</v>
      </c>
      <c r="H608" s="87">
        <v>4273879</v>
      </c>
      <c r="I608" s="196">
        <v>4273879</v>
      </c>
      <c r="J608" s="87">
        <v>4273879</v>
      </c>
      <c r="K608" s="47" t="s">
        <v>1</v>
      </c>
      <c r="L608" s="47" t="s">
        <v>635</v>
      </c>
      <c r="M608" s="38"/>
      <c r="N608" s="38"/>
      <c r="O608" s="50">
        <v>3804.26</v>
      </c>
      <c r="P608" s="50">
        <v>3790.86</v>
      </c>
      <c r="Q608" s="50">
        <v>3676.23</v>
      </c>
      <c r="R608" s="50">
        <v>3795.31</v>
      </c>
      <c r="S608" s="50">
        <v>4749.58</v>
      </c>
      <c r="T608" s="50">
        <v>4630.24</v>
      </c>
      <c r="U608" s="50">
        <v>4930.41</v>
      </c>
      <c r="V608" s="51">
        <v>5264.0599999999995</v>
      </c>
      <c r="W608" s="51">
        <v>4946.33</v>
      </c>
      <c r="X608" s="51">
        <v>4765.2199999999993</v>
      </c>
      <c r="Y608" s="51">
        <v>3941.4199999999996</v>
      </c>
      <c r="Z608" s="51">
        <v>3826.74</v>
      </c>
      <c r="AA608" s="51">
        <v>3947.0499999999997</v>
      </c>
      <c r="AB608" s="51">
        <v>3825.47</v>
      </c>
      <c r="AC608" s="51">
        <v>3539.37</v>
      </c>
      <c r="AD608" s="51">
        <v>3710.3599999999997</v>
      </c>
      <c r="AE608" s="51">
        <v>4079.7099999999996</v>
      </c>
      <c r="AF608" s="51">
        <v>4367.6499999999996</v>
      </c>
      <c r="AG608" s="51">
        <v>5075.18</v>
      </c>
      <c r="AH608" s="51">
        <v>5055.6099999999997</v>
      </c>
      <c r="AI608" s="51">
        <v>4944.16</v>
      </c>
      <c r="AJ608" s="51">
        <v>5410.0599999999995</v>
      </c>
      <c r="AK608" s="51">
        <v>4538.74</v>
      </c>
      <c r="AL608" s="51">
        <v>3681.1499999999996</v>
      </c>
      <c r="AM608" s="51">
        <v>3490.64</v>
      </c>
      <c r="AN608" s="51">
        <v>3635.7</v>
      </c>
      <c r="AO608" s="51">
        <v>3681.4799999999996</v>
      </c>
      <c r="AP608" s="135">
        <v>3955.5299999999997</v>
      </c>
      <c r="AQ608" s="51">
        <v>4115.1399999999994</v>
      </c>
      <c r="AR608" s="51">
        <v>4075.87</v>
      </c>
      <c r="AS608" s="51">
        <v>4826.16</v>
      </c>
      <c r="AT608" s="51">
        <v>4823.16</v>
      </c>
      <c r="AU608" s="51">
        <v>5328.28</v>
      </c>
      <c r="AV608" s="51">
        <v>4893.78</v>
      </c>
      <c r="AW608" s="51">
        <v>4316.6899999999996</v>
      </c>
      <c r="AX608" s="51">
        <v>3794.0699999999997</v>
      </c>
      <c r="AY608" s="51">
        <v>3251.1099999999997</v>
      </c>
      <c r="AZ608" s="51">
        <v>3453.47</v>
      </c>
      <c r="BA608" s="51">
        <v>3416.5499999999997</v>
      </c>
      <c r="BB608" s="51">
        <v>3781.8399999999997</v>
      </c>
      <c r="BC608" s="51">
        <v>3975.99</v>
      </c>
      <c r="BD608" s="51">
        <v>4118.4699999999993</v>
      </c>
      <c r="BE608" s="51">
        <v>4949.83</v>
      </c>
      <c r="BF608" s="51">
        <v>4962.45</v>
      </c>
      <c r="BG608" s="51">
        <v>5479.7</v>
      </c>
      <c r="BH608" s="51">
        <v>5107.91</v>
      </c>
      <c r="BI608" s="51">
        <v>5008.34</v>
      </c>
      <c r="BJ608" s="51">
        <v>4009.9199999999996</v>
      </c>
      <c r="BK608" s="51">
        <v>3578.56</v>
      </c>
      <c r="BL608" s="51">
        <v>3754.95</v>
      </c>
      <c r="BM608" s="51"/>
      <c r="BN608" s="9"/>
      <c r="BO608" s="62">
        <v>3490.64</v>
      </c>
      <c r="BP608" s="62">
        <v>5264.0599999999995</v>
      </c>
      <c r="BQ608" s="62">
        <f t="shared" si="27"/>
        <v>4377.3499999999995</v>
      </c>
      <c r="BR608" s="64" t="str">
        <f t="shared" si="28"/>
        <v>YES</v>
      </c>
      <c r="BS608" s="9" t="e">
        <f t="shared" si="29"/>
        <v>#N/A</v>
      </c>
    </row>
    <row r="609" spans="1:71" x14ac:dyDescent="0.25">
      <c r="A609">
        <v>606</v>
      </c>
      <c r="B609" s="52" t="s">
        <v>632</v>
      </c>
      <c r="C609" s="48" t="s">
        <v>632</v>
      </c>
      <c r="D609" s="80">
        <v>6400.67</v>
      </c>
      <c r="E609" s="98" t="s">
        <v>4988</v>
      </c>
      <c r="F609" s="84" t="s">
        <v>2</v>
      </c>
      <c r="G609" s="84">
        <v>106814475</v>
      </c>
      <c r="H609" s="87">
        <v>4028069</v>
      </c>
      <c r="I609" s="196">
        <v>6207833</v>
      </c>
      <c r="J609" s="87">
        <v>6207833</v>
      </c>
      <c r="K609" s="47" t="s">
        <v>1</v>
      </c>
      <c r="L609" s="47" t="s">
        <v>631</v>
      </c>
      <c r="M609" s="38"/>
      <c r="N609" s="38"/>
      <c r="O609" s="50">
        <v>4628.12</v>
      </c>
      <c r="P609" s="50">
        <v>4949.6899999999996</v>
      </c>
      <c r="Q609" s="50">
        <v>4425.47</v>
      </c>
      <c r="R609" s="50">
        <v>4880.07</v>
      </c>
      <c r="S609" s="50">
        <v>5857.49</v>
      </c>
      <c r="T609" s="50">
        <v>6255.08</v>
      </c>
      <c r="U609" s="50">
        <v>7763.7</v>
      </c>
      <c r="V609" s="51">
        <v>8437.33</v>
      </c>
      <c r="W609" s="51">
        <v>8293.4</v>
      </c>
      <c r="X609" s="51">
        <v>8076.3</v>
      </c>
      <c r="Y609" s="51">
        <v>6097.57</v>
      </c>
      <c r="Z609" s="51">
        <v>5106.3599999999997</v>
      </c>
      <c r="AA609" s="51">
        <v>5130.83</v>
      </c>
      <c r="AB609" s="51">
        <v>4933.0999999999995</v>
      </c>
      <c r="AC609" s="51">
        <v>4596.6099999999997</v>
      </c>
      <c r="AD609" s="51">
        <v>4941.6399999999994</v>
      </c>
      <c r="AE609" s="51">
        <v>5500.07</v>
      </c>
      <c r="AF609" s="51">
        <v>6400.67</v>
      </c>
      <c r="AG609" s="51">
        <v>8629.85</v>
      </c>
      <c r="AH609" s="51">
        <v>8938.59</v>
      </c>
      <c r="AI609" s="51">
        <v>9004</v>
      </c>
      <c r="AJ609" s="51">
        <v>9692.7999999999993</v>
      </c>
      <c r="AK609" s="51">
        <v>7444.37</v>
      </c>
      <c r="AL609" s="51">
        <v>5979.61</v>
      </c>
      <c r="AM609" s="51">
        <v>5084.71</v>
      </c>
      <c r="AN609" s="51">
        <v>4847.87</v>
      </c>
      <c r="AO609" s="51">
        <v>4836.6099999999997</v>
      </c>
      <c r="AP609" s="135">
        <v>5180.17</v>
      </c>
      <c r="AQ609" s="51">
        <v>5726.44</v>
      </c>
      <c r="AR609" s="51">
        <v>5675.3899999999994</v>
      </c>
      <c r="AS609" s="51">
        <v>5687.48</v>
      </c>
      <c r="AT609" s="51">
        <v>5651.51</v>
      </c>
      <c r="AU609" s="51">
        <v>5587.99</v>
      </c>
      <c r="AV609" s="51">
        <v>6822.08</v>
      </c>
      <c r="AW609" s="51">
        <v>5606.57</v>
      </c>
      <c r="AX609" s="51">
        <v>4202.1499999999996</v>
      </c>
      <c r="AY609" s="51">
        <v>3871.8799999999997</v>
      </c>
      <c r="AZ609" s="51">
        <v>4547.21</v>
      </c>
      <c r="BA609" s="51">
        <v>4034.81</v>
      </c>
      <c r="BB609" s="51">
        <v>4220.8999999999996</v>
      </c>
      <c r="BC609" s="51">
        <v>4492.62</v>
      </c>
      <c r="BD609" s="51">
        <v>4770.4399999999996</v>
      </c>
      <c r="BE609" s="51">
        <v>6291.63</v>
      </c>
      <c r="BF609" s="51">
        <v>6092.69</v>
      </c>
      <c r="BG609" s="51">
        <v>6941.7199999999993</v>
      </c>
      <c r="BH609" s="51">
        <v>6357.33</v>
      </c>
      <c r="BI609" s="51">
        <v>4854.55</v>
      </c>
      <c r="BJ609" s="51">
        <v>2346.04</v>
      </c>
      <c r="BK609" s="51">
        <v>2071.89</v>
      </c>
      <c r="BL609" s="51">
        <v>2155.6</v>
      </c>
      <c r="BM609" s="51"/>
      <c r="BN609" s="9"/>
      <c r="BO609" s="62">
        <v>4428.71</v>
      </c>
      <c r="BP609" s="62">
        <v>8623.68</v>
      </c>
      <c r="BQ609" s="62">
        <f t="shared" si="27"/>
        <v>6526.1949999999997</v>
      </c>
      <c r="BR609" s="64" t="str">
        <f t="shared" si="28"/>
        <v>NO</v>
      </c>
      <c r="BS609" s="9" t="e">
        <f t="shared" si="29"/>
        <v>#N/A</v>
      </c>
    </row>
    <row r="610" spans="1:71" x14ac:dyDescent="0.25">
      <c r="A610">
        <v>607</v>
      </c>
      <c r="B610" s="52" t="s">
        <v>630</v>
      </c>
      <c r="C610" s="48" t="s">
        <v>630</v>
      </c>
      <c r="D610" s="80">
        <v>5880.2</v>
      </c>
      <c r="E610" s="98" t="s">
        <v>4988</v>
      </c>
      <c r="F610" s="84" t="s">
        <v>2</v>
      </c>
      <c r="G610" s="84">
        <v>106814475</v>
      </c>
      <c r="H610" s="87">
        <v>4028322</v>
      </c>
      <c r="I610" s="196">
        <v>6207048</v>
      </c>
      <c r="J610" s="87">
        <v>6207048</v>
      </c>
      <c r="K610" s="47" t="s">
        <v>1</v>
      </c>
      <c r="L610" s="47" t="s">
        <v>629</v>
      </c>
      <c r="M610" s="38"/>
      <c r="N610" s="38"/>
      <c r="O610" s="50">
        <v>5014.1000000000004</v>
      </c>
      <c r="P610" s="50">
        <v>4888.62</v>
      </c>
      <c r="Q610" s="50">
        <v>5638.05</v>
      </c>
      <c r="R610" s="50">
        <v>5879.48</v>
      </c>
      <c r="S610" s="50">
        <v>7290.42</v>
      </c>
      <c r="T610" s="50">
        <v>6709.01</v>
      </c>
      <c r="U610" s="50">
        <v>6875.38</v>
      </c>
      <c r="V610" s="51">
        <v>7572.96</v>
      </c>
      <c r="W610" s="51">
        <v>7056.26</v>
      </c>
      <c r="X610" s="51">
        <v>7221.66</v>
      </c>
      <c r="Y610" s="51">
        <v>5940.9</v>
      </c>
      <c r="Z610" s="51">
        <v>5284.73</v>
      </c>
      <c r="AA610" s="51">
        <v>5791.86</v>
      </c>
      <c r="AB610" s="51">
        <v>6027.3499999999995</v>
      </c>
      <c r="AC610" s="51">
        <v>5324.62</v>
      </c>
      <c r="AD610" s="51">
        <v>5506.26</v>
      </c>
      <c r="AE610" s="51">
        <v>5805.8899999999994</v>
      </c>
      <c r="AF610" s="51">
        <v>5880.2</v>
      </c>
      <c r="AG610" s="51">
        <v>7461.42</v>
      </c>
      <c r="AH610" s="51">
        <v>7291.82</v>
      </c>
      <c r="AI610" s="51">
        <v>7110.78</v>
      </c>
      <c r="AJ610" s="51">
        <v>3467.94</v>
      </c>
      <c r="AK610" s="51">
        <v>2664.85</v>
      </c>
      <c r="AL610" s="51">
        <v>2579.31</v>
      </c>
      <c r="AM610" s="51">
        <v>2840.08</v>
      </c>
      <c r="AN610" s="51">
        <v>2752.43</v>
      </c>
      <c r="AO610" s="51">
        <v>2704.5899999999997</v>
      </c>
      <c r="AP610" s="135">
        <v>2814.77</v>
      </c>
      <c r="AQ610" s="51">
        <v>2797.5</v>
      </c>
      <c r="AR610" s="51">
        <v>2782.33</v>
      </c>
      <c r="AS610" s="51">
        <v>3117.99</v>
      </c>
      <c r="AT610" s="51">
        <v>2879.0499999999997</v>
      </c>
      <c r="AU610" s="51">
        <v>2937.0099999999998</v>
      </c>
      <c r="AV610" s="51">
        <v>3123.77</v>
      </c>
      <c r="AW610" s="51">
        <v>2669.54</v>
      </c>
      <c r="AX610" s="51">
        <v>2449.9599999999996</v>
      </c>
      <c r="AY610" s="51">
        <v>2398.3199999999997</v>
      </c>
      <c r="AZ610" s="51">
        <v>2694.8799999999997</v>
      </c>
      <c r="BA610" s="51">
        <v>2605.77</v>
      </c>
      <c r="BB610" s="51">
        <v>2699.7599999999998</v>
      </c>
      <c r="BC610" s="51">
        <v>2758.8799999999997</v>
      </c>
      <c r="BD610" s="51">
        <v>2755.87</v>
      </c>
      <c r="BE610" s="51">
        <v>3195.9599999999996</v>
      </c>
      <c r="BF610" s="51">
        <v>2872.83</v>
      </c>
      <c r="BG610" s="51">
        <v>2938.2099999999996</v>
      </c>
      <c r="BH610" s="51">
        <v>2819.7599999999998</v>
      </c>
      <c r="BI610" s="51">
        <v>2576.5699999999997</v>
      </c>
      <c r="BJ610" s="51">
        <v>2698.2599999999998</v>
      </c>
      <c r="BK610" s="51">
        <v>2472.87</v>
      </c>
      <c r="BL610" s="51">
        <v>2762.0699999999997</v>
      </c>
      <c r="BM610" s="51"/>
      <c r="BN610" s="9"/>
      <c r="BO610" s="62">
        <v>2579.31</v>
      </c>
      <c r="BP610" s="62">
        <v>7765.9299999999994</v>
      </c>
      <c r="BQ610" s="62">
        <f t="shared" si="27"/>
        <v>5172.62</v>
      </c>
      <c r="BR610" s="64" t="str">
        <f t="shared" si="28"/>
        <v>NO</v>
      </c>
      <c r="BS610" s="9" t="e">
        <f t="shared" si="29"/>
        <v>#N/A</v>
      </c>
    </row>
    <row r="611" spans="1:71" x14ac:dyDescent="0.25">
      <c r="A611">
        <v>608</v>
      </c>
      <c r="B611" s="52" t="s">
        <v>628</v>
      </c>
      <c r="C611" s="48" t="s">
        <v>628</v>
      </c>
      <c r="D611" s="80">
        <v>6671.5999999999995</v>
      </c>
      <c r="E611" s="98" t="s">
        <v>4988</v>
      </c>
      <c r="F611" s="84" t="s">
        <v>2</v>
      </c>
      <c r="G611" s="84">
        <v>106814475</v>
      </c>
      <c r="H611" s="87">
        <v>4060688</v>
      </c>
      <c r="I611" s="196">
        <v>6207848</v>
      </c>
      <c r="J611" s="87">
        <v>6207848</v>
      </c>
      <c r="K611" s="47" t="s">
        <v>1</v>
      </c>
      <c r="L611" s="47" t="s">
        <v>627</v>
      </c>
      <c r="M611" s="38"/>
      <c r="N611" s="38"/>
      <c r="O611" s="50">
        <v>5165.8599999999997</v>
      </c>
      <c r="P611" s="50">
        <v>5370.83</v>
      </c>
      <c r="Q611" s="50">
        <v>4982.74</v>
      </c>
      <c r="R611" s="50">
        <v>5293.43</v>
      </c>
      <c r="S611" s="50">
        <v>6884.15</v>
      </c>
      <c r="T611" s="50">
        <v>7588.13</v>
      </c>
      <c r="U611" s="50">
        <v>8362.2899999999991</v>
      </c>
      <c r="V611" s="51">
        <v>9227.56</v>
      </c>
      <c r="W611" s="51">
        <v>9312.27</v>
      </c>
      <c r="X611" s="51">
        <v>8735.2199999999993</v>
      </c>
      <c r="Y611" s="51">
        <v>6911.42</v>
      </c>
      <c r="Z611" s="51">
        <v>6063.78</v>
      </c>
      <c r="AA611" s="51">
        <v>5444.4299999999994</v>
      </c>
      <c r="AB611" s="51">
        <v>5465.84</v>
      </c>
      <c r="AC611" s="51">
        <v>4802.7699999999995</v>
      </c>
      <c r="AD611" s="51">
        <v>5550.57</v>
      </c>
      <c r="AE611" s="51">
        <v>6249.96</v>
      </c>
      <c r="AF611" s="51">
        <v>6671.5999999999995</v>
      </c>
      <c r="AG611" s="51">
        <v>8298.41</v>
      </c>
      <c r="AH611" s="51">
        <v>8652.2900000000009</v>
      </c>
      <c r="AI611" s="51">
        <v>8629.24</v>
      </c>
      <c r="AJ611" s="51">
        <v>8284.69</v>
      </c>
      <c r="AK611" s="51">
        <v>7365</v>
      </c>
      <c r="AL611" s="51">
        <v>6501.2</v>
      </c>
      <c r="AM611" s="51">
        <v>6171.5</v>
      </c>
      <c r="AN611" s="51">
        <v>6245.3099999999995</v>
      </c>
      <c r="AO611" s="51">
        <v>6531.24</v>
      </c>
      <c r="AP611" s="135">
        <v>7143.08</v>
      </c>
      <c r="AQ611" s="51">
        <v>7687.96</v>
      </c>
      <c r="AR611" s="51">
        <v>8307.4499999999989</v>
      </c>
      <c r="AS611" s="51">
        <v>10398.199999999999</v>
      </c>
      <c r="AT611" s="51">
        <v>10033.449999999999</v>
      </c>
      <c r="AU611" s="51">
        <v>10164.969999999999</v>
      </c>
      <c r="AV611" s="51">
        <v>9764.92</v>
      </c>
      <c r="AW611" s="51">
        <v>6858.17</v>
      </c>
      <c r="AX611" s="51">
        <v>5757.76</v>
      </c>
      <c r="AY611" s="51">
        <v>6099.51</v>
      </c>
      <c r="AZ611" s="51">
        <v>6246.33</v>
      </c>
      <c r="BA611" s="51">
        <v>6189.73</v>
      </c>
      <c r="BB611" s="51">
        <v>6791.7199999999993</v>
      </c>
      <c r="BC611" s="51">
        <v>6921.73</v>
      </c>
      <c r="BD611" s="51">
        <v>8187.09</v>
      </c>
      <c r="BE611" s="51">
        <v>10406.74</v>
      </c>
      <c r="BF611" s="51">
        <v>9387.4</v>
      </c>
      <c r="BG611" s="51">
        <v>9371.07</v>
      </c>
      <c r="BH611" s="51">
        <v>9108.31</v>
      </c>
      <c r="BI611" s="51">
        <v>7475.73</v>
      </c>
      <c r="BJ611" s="51">
        <v>6567.1799999999994</v>
      </c>
      <c r="BK611" s="51">
        <v>5038.3599999999997</v>
      </c>
      <c r="BL611" s="51">
        <v>5226.54</v>
      </c>
      <c r="BM611" s="51"/>
      <c r="BN611" s="9"/>
      <c r="BO611" s="62">
        <v>4802.7699999999995</v>
      </c>
      <c r="BP611" s="62">
        <v>11390.02</v>
      </c>
      <c r="BQ611" s="62">
        <f t="shared" si="27"/>
        <v>8096.3950000000004</v>
      </c>
      <c r="BR611" s="64" t="str">
        <f t="shared" si="28"/>
        <v>YES</v>
      </c>
      <c r="BS611" s="9" t="e">
        <f t="shared" si="29"/>
        <v>#N/A</v>
      </c>
    </row>
    <row r="612" spans="1:71" x14ac:dyDescent="0.25">
      <c r="A612">
        <v>609</v>
      </c>
      <c r="B612" s="52" t="s">
        <v>626</v>
      </c>
      <c r="C612" s="48" t="s">
        <v>626</v>
      </c>
      <c r="D612" s="80">
        <v>2183.2199999999998</v>
      </c>
      <c r="E612" s="98" t="s">
        <v>4988</v>
      </c>
      <c r="F612" s="84" t="s">
        <v>2</v>
      </c>
      <c r="G612" s="84">
        <v>106814475</v>
      </c>
      <c r="H612" s="87">
        <v>4088810</v>
      </c>
      <c r="I612" s="196">
        <v>6207863</v>
      </c>
      <c r="J612" s="87">
        <v>6207863</v>
      </c>
      <c r="K612" s="47" t="s">
        <v>1</v>
      </c>
      <c r="L612" s="47" t="s">
        <v>625</v>
      </c>
      <c r="M612" s="38"/>
      <c r="N612" s="38"/>
      <c r="O612" s="50">
        <v>1921.24</v>
      </c>
      <c r="P612" s="50">
        <v>1403.67</v>
      </c>
      <c r="Q612" s="50">
        <v>2480.89</v>
      </c>
      <c r="R612" s="50">
        <v>2103.6799999999998</v>
      </c>
      <c r="S612" s="50">
        <v>2406.4899999999998</v>
      </c>
      <c r="T612" s="50">
        <v>2458</v>
      </c>
      <c r="U612" s="50">
        <v>3280.2</v>
      </c>
      <c r="V612" s="51">
        <v>2680.1299999999997</v>
      </c>
      <c r="W612" s="51">
        <v>3071.2799999999997</v>
      </c>
      <c r="X612" s="51">
        <v>2820.4199999999996</v>
      </c>
      <c r="Y612" s="51">
        <v>2300.9399999999996</v>
      </c>
      <c r="Z612" s="51">
        <v>2144.2099999999996</v>
      </c>
      <c r="AA612" s="51">
        <v>2087.9799999999996</v>
      </c>
      <c r="AB612" s="51">
        <v>2123.25</v>
      </c>
      <c r="AC612" s="51">
        <v>2015.91</v>
      </c>
      <c r="AD612" s="51">
        <v>1902.66</v>
      </c>
      <c r="AE612" s="51">
        <v>1928.69</v>
      </c>
      <c r="AF612" s="51">
        <v>2183.2199999999998</v>
      </c>
      <c r="AG612" s="51">
        <v>3436.25</v>
      </c>
      <c r="AH612" s="51">
        <v>3547.94</v>
      </c>
      <c r="AI612" s="51">
        <v>3554.89</v>
      </c>
      <c r="AJ612" s="51">
        <v>3766.44</v>
      </c>
      <c r="AK612" s="51">
        <v>2769.2099999999996</v>
      </c>
      <c r="AL612" s="51">
        <v>2278.2299999999996</v>
      </c>
      <c r="AM612" s="51">
        <v>2085.06</v>
      </c>
      <c r="AN612" s="51">
        <v>2086.6</v>
      </c>
      <c r="AO612" s="51">
        <v>2078.29</v>
      </c>
      <c r="AP612" s="135">
        <v>2342.5099999999998</v>
      </c>
      <c r="AQ612" s="51">
        <v>2446.9899999999998</v>
      </c>
      <c r="AR612" s="51">
        <v>2430.1699999999996</v>
      </c>
      <c r="AS612" s="51">
        <v>3580.9399999999996</v>
      </c>
      <c r="AT612" s="51">
        <v>3614.6699999999996</v>
      </c>
      <c r="AU612" s="51">
        <v>3921.0499999999997</v>
      </c>
      <c r="AV612" s="51">
        <v>3936.3999999999996</v>
      </c>
      <c r="AW612" s="51">
        <v>2973.1299999999997</v>
      </c>
      <c r="AX612" s="51">
        <v>2166.9399999999996</v>
      </c>
      <c r="AY612" s="51">
        <v>2321.9699999999998</v>
      </c>
      <c r="AZ612" s="51">
        <v>2337.9699999999998</v>
      </c>
      <c r="BA612" s="51">
        <v>1981.34</v>
      </c>
      <c r="BB612" s="51">
        <v>2153.4399999999996</v>
      </c>
      <c r="BC612" s="51">
        <v>2390.7099999999996</v>
      </c>
      <c r="BD612" s="51">
        <v>2541.4699999999998</v>
      </c>
      <c r="BE612" s="51">
        <v>4241.88</v>
      </c>
      <c r="BF612" s="51">
        <v>3569.47</v>
      </c>
      <c r="BG612" s="51">
        <v>3701.7999999999997</v>
      </c>
      <c r="BH612" s="51">
        <v>3291.1099999999997</v>
      </c>
      <c r="BI612" s="51">
        <v>2471.41</v>
      </c>
      <c r="BJ612" s="51">
        <v>2076.3799999999997</v>
      </c>
      <c r="BK612" s="51">
        <v>1697.24</v>
      </c>
      <c r="BL612" s="51">
        <v>1800.13</v>
      </c>
      <c r="BM612" s="51"/>
      <c r="BN612" s="9"/>
      <c r="BO612" s="62">
        <v>1406.91</v>
      </c>
      <c r="BP612" s="62">
        <v>3280.2</v>
      </c>
      <c r="BQ612" s="62">
        <f t="shared" si="27"/>
        <v>2343.5549999999998</v>
      </c>
      <c r="BR612" s="64" t="str">
        <f t="shared" si="28"/>
        <v>YES</v>
      </c>
      <c r="BS612" s="9" t="e">
        <f t="shared" si="29"/>
        <v>#N/A</v>
      </c>
    </row>
    <row r="613" spans="1:71" x14ac:dyDescent="0.25">
      <c r="A613">
        <v>610</v>
      </c>
      <c r="B613" s="52" t="s">
        <v>624</v>
      </c>
      <c r="C613" s="48" t="s">
        <v>624</v>
      </c>
      <c r="D613" s="80">
        <v>11900.78</v>
      </c>
      <c r="E613" s="98" t="s">
        <v>2186</v>
      </c>
      <c r="F613" s="84" t="s">
        <v>2</v>
      </c>
      <c r="G613" s="84">
        <v>106814475</v>
      </c>
      <c r="H613" s="87">
        <v>4269444</v>
      </c>
      <c r="I613" s="196">
        <v>4269444</v>
      </c>
      <c r="J613" s="87">
        <v>4269444</v>
      </c>
      <c r="K613" s="47" t="s">
        <v>1</v>
      </c>
      <c r="L613" s="47" t="s">
        <v>623</v>
      </c>
      <c r="M613" s="38"/>
      <c r="N613" s="38"/>
      <c r="O613" s="50">
        <v>10460.23</v>
      </c>
      <c r="P613" s="50">
        <v>11258.04</v>
      </c>
      <c r="Q613" s="50">
        <v>10811.17</v>
      </c>
      <c r="R613" s="50">
        <v>11359.79</v>
      </c>
      <c r="S613" s="50">
        <v>13011.01</v>
      </c>
      <c r="T613" s="50">
        <v>11339.08</v>
      </c>
      <c r="U613" s="50">
        <v>13529.39</v>
      </c>
      <c r="V613" s="51">
        <v>12680.46</v>
      </c>
      <c r="W613" s="51">
        <v>11773.9</v>
      </c>
      <c r="X613" s="51">
        <v>11803.72</v>
      </c>
      <c r="Y613" s="51">
        <v>10500.44</v>
      </c>
      <c r="Z613" s="51">
        <v>11101.23</v>
      </c>
      <c r="AA613" s="51">
        <v>12522.26</v>
      </c>
      <c r="AB613" s="51">
        <v>12221.25</v>
      </c>
      <c r="AC613" s="51">
        <v>10854.98</v>
      </c>
      <c r="AD613" s="51">
        <v>11657.199999999999</v>
      </c>
      <c r="AE613" s="51">
        <v>12359.02</v>
      </c>
      <c r="AF613" s="51">
        <v>11900.78</v>
      </c>
      <c r="AG613" s="51">
        <v>14246.32</v>
      </c>
      <c r="AH613" s="51">
        <v>12294.85</v>
      </c>
      <c r="AI613" s="51">
        <v>12547.3</v>
      </c>
      <c r="AJ613" s="51">
        <v>15823.71</v>
      </c>
      <c r="AK613" s="51">
        <v>14627.44</v>
      </c>
      <c r="AL613" s="51">
        <v>14706.19</v>
      </c>
      <c r="AM613" s="51">
        <v>15419.8</v>
      </c>
      <c r="AN613" s="51">
        <v>14327.449999999999</v>
      </c>
      <c r="AO613" s="51">
        <v>14676.82</v>
      </c>
      <c r="AP613" s="135">
        <v>16122.69</v>
      </c>
      <c r="AQ613" s="51">
        <v>15535.03</v>
      </c>
      <c r="AR613" s="51">
        <v>14612.65</v>
      </c>
      <c r="AS613" s="51">
        <v>17456.97</v>
      </c>
      <c r="AT613" s="51">
        <v>16849.740000000002</v>
      </c>
      <c r="AU613" s="51">
        <v>16076.039999999999</v>
      </c>
      <c r="AV613" s="51">
        <v>17094.52</v>
      </c>
      <c r="AW613" s="51">
        <v>13436.87</v>
      </c>
      <c r="AX613" s="51">
        <v>13554.789999999999</v>
      </c>
      <c r="AY613" s="51">
        <v>12203</v>
      </c>
      <c r="AZ613" s="51">
        <v>13317.619999999999</v>
      </c>
      <c r="BA613" s="51">
        <v>12870.22</v>
      </c>
      <c r="BB613" s="51">
        <v>13295.18</v>
      </c>
      <c r="BC613" s="51">
        <v>13393.42</v>
      </c>
      <c r="BD613" s="51">
        <v>13308.16</v>
      </c>
      <c r="BE613" s="51">
        <v>15420.34</v>
      </c>
      <c r="BF613" s="51">
        <v>12856.99</v>
      </c>
      <c r="BG613" s="51">
        <v>11696.72</v>
      </c>
      <c r="BH613" s="51">
        <v>9620.08</v>
      </c>
      <c r="BI613" s="51">
        <v>8237.93</v>
      </c>
      <c r="BJ613" s="51">
        <v>10476.879999999999</v>
      </c>
      <c r="BK613" s="51">
        <v>9106.7099999999991</v>
      </c>
      <c r="BL613" s="51">
        <v>9704.74</v>
      </c>
      <c r="BM613" s="51"/>
      <c r="BN613" s="9"/>
      <c r="BO613" s="62">
        <v>10300.629999999999</v>
      </c>
      <c r="BP613" s="62">
        <v>15419.8</v>
      </c>
      <c r="BQ613" s="62">
        <f t="shared" si="27"/>
        <v>12860.215</v>
      </c>
      <c r="BR613" s="64" t="str">
        <f t="shared" si="28"/>
        <v>NO</v>
      </c>
      <c r="BS613" s="9" t="e">
        <f t="shared" si="29"/>
        <v>#N/A</v>
      </c>
    </row>
    <row r="614" spans="1:71" x14ac:dyDescent="0.25">
      <c r="A614">
        <v>611</v>
      </c>
      <c r="B614" s="52" t="s">
        <v>622</v>
      </c>
      <c r="C614" s="48" t="s">
        <v>622</v>
      </c>
      <c r="D614" s="80">
        <v>5960.29</v>
      </c>
      <c r="E614" s="98" t="s">
        <v>4988</v>
      </c>
      <c r="F614" s="84" t="s">
        <v>2</v>
      </c>
      <c r="G614" s="84">
        <v>106814475</v>
      </c>
      <c r="H614" s="87">
        <v>4584747</v>
      </c>
      <c r="I614" s="196">
        <v>6207426</v>
      </c>
      <c r="J614" s="87">
        <v>6346256</v>
      </c>
      <c r="K614" s="47" t="s">
        <v>1</v>
      </c>
      <c r="L614" s="47" t="s">
        <v>621</v>
      </c>
      <c r="M614" s="38"/>
      <c r="N614" s="38"/>
      <c r="O614" s="50">
        <v>6672.34</v>
      </c>
      <c r="P614" s="50">
        <v>3977.48</v>
      </c>
      <c r="Q614" s="50">
        <v>6537.07</v>
      </c>
      <c r="R614" s="50">
        <v>6345.44</v>
      </c>
      <c r="S614" s="50">
        <v>7089.21</v>
      </c>
      <c r="T614" s="50">
        <v>6437.85</v>
      </c>
      <c r="U614" s="50">
        <v>7961.5599999999995</v>
      </c>
      <c r="V614" s="51">
        <v>8165.1799999999994</v>
      </c>
      <c r="W614" s="51">
        <v>7518.16</v>
      </c>
      <c r="X614" s="51">
        <v>7526.7199999999993</v>
      </c>
      <c r="Y614" s="51">
        <v>6842.75</v>
      </c>
      <c r="Z614" s="51">
        <v>6601.94</v>
      </c>
      <c r="AA614" s="51">
        <v>6719.32</v>
      </c>
      <c r="AB614" s="51">
        <v>6897.04</v>
      </c>
      <c r="AC614" s="51">
        <v>6754.83</v>
      </c>
      <c r="AD614" s="51">
        <v>6664.0999999999995</v>
      </c>
      <c r="AE614" s="51">
        <v>7232.69</v>
      </c>
      <c r="AF614" s="51">
        <v>5960.29</v>
      </c>
      <c r="AG614" s="51">
        <v>6764.08</v>
      </c>
      <c r="AH614" s="51">
        <v>7195.58</v>
      </c>
      <c r="AI614" s="51">
        <v>7256.15</v>
      </c>
      <c r="AJ614" s="51">
        <v>7591.53</v>
      </c>
      <c r="AK614" s="51">
        <v>7287.51</v>
      </c>
      <c r="AL614" s="51">
        <v>7044.04</v>
      </c>
      <c r="AM614" s="51">
        <v>7140.91</v>
      </c>
      <c r="AN614" s="51">
        <v>6689.2</v>
      </c>
      <c r="AO614" s="51">
        <v>6742.79</v>
      </c>
      <c r="AP614" s="135">
        <v>7571.8899999999994</v>
      </c>
      <c r="AQ614" s="51">
        <v>7432.7</v>
      </c>
      <c r="AR614" s="51">
        <v>7014.4299999999994</v>
      </c>
      <c r="AS614" s="51">
        <v>8292.43</v>
      </c>
      <c r="AT614" s="51">
        <v>7975.51</v>
      </c>
      <c r="AU614" s="51">
        <v>7902.1799999999994</v>
      </c>
      <c r="AV614" s="51">
        <v>8190.83</v>
      </c>
      <c r="AW614" s="51">
        <v>6902.6</v>
      </c>
      <c r="AX614" s="51">
        <v>6346.45</v>
      </c>
      <c r="AY614" s="51">
        <v>6140.88</v>
      </c>
      <c r="AZ614" s="51">
        <v>6404.5599999999995</v>
      </c>
      <c r="BA614" s="51">
        <v>7138.4699999999993</v>
      </c>
      <c r="BB614" s="51">
        <v>8036</v>
      </c>
      <c r="BC614" s="51">
        <v>7467.8899999999994</v>
      </c>
      <c r="BD614" s="51">
        <v>7057.0599999999995</v>
      </c>
      <c r="BE614" s="51">
        <v>8691.81</v>
      </c>
      <c r="BF614" s="51">
        <v>8224.42</v>
      </c>
      <c r="BG614" s="51">
        <v>8020.1799999999994</v>
      </c>
      <c r="BH614" s="51">
        <v>7911.7</v>
      </c>
      <c r="BI614" s="51">
        <v>6887.16</v>
      </c>
      <c r="BJ614" s="51">
        <v>7138.5999999999995</v>
      </c>
      <c r="BK614" s="51">
        <v>5948.59</v>
      </c>
      <c r="BL614" s="51">
        <v>6513.88</v>
      </c>
      <c r="BM614" s="51"/>
      <c r="BN614" s="9"/>
      <c r="BO614" s="62">
        <v>3980.72</v>
      </c>
      <c r="BP614" s="62">
        <v>8165.1799999999994</v>
      </c>
      <c r="BQ614" s="62">
        <f t="shared" si="27"/>
        <v>6072.95</v>
      </c>
      <c r="BR614" s="64" t="str">
        <f t="shared" si="28"/>
        <v>YES</v>
      </c>
      <c r="BS614" s="9" t="e">
        <f t="shared" si="29"/>
        <v>#N/A</v>
      </c>
    </row>
    <row r="615" spans="1:71" x14ac:dyDescent="0.25">
      <c r="A615">
        <v>612</v>
      </c>
      <c r="B615" s="52" t="s">
        <v>620</v>
      </c>
      <c r="C615" s="48" t="s">
        <v>620</v>
      </c>
      <c r="D615" s="80">
        <v>7593.98</v>
      </c>
      <c r="E615" s="98" t="s">
        <v>4988</v>
      </c>
      <c r="F615" s="84" t="s">
        <v>2</v>
      </c>
      <c r="G615" s="84">
        <v>106814475</v>
      </c>
      <c r="H615" s="87">
        <v>4584746</v>
      </c>
      <c r="I615" s="196">
        <v>6207425</v>
      </c>
      <c r="J615" s="87">
        <v>6207425</v>
      </c>
      <c r="K615" s="47" t="s">
        <v>1</v>
      </c>
      <c r="L615" s="47" t="s">
        <v>619</v>
      </c>
      <c r="M615" s="38"/>
      <c r="N615" s="38"/>
      <c r="O615" s="50">
        <v>4650.3100000000004</v>
      </c>
      <c r="P615" s="50">
        <v>5116.01</v>
      </c>
      <c r="Q615" s="50">
        <v>7219.87</v>
      </c>
      <c r="R615" s="50">
        <v>7315.97</v>
      </c>
      <c r="S615" s="50">
        <v>8025.06</v>
      </c>
      <c r="T615" s="50">
        <v>7424.99</v>
      </c>
      <c r="U615" s="50">
        <v>8583.15</v>
      </c>
      <c r="V615" s="51">
        <v>8175.74</v>
      </c>
      <c r="W615" s="51">
        <v>7868.67</v>
      </c>
      <c r="X615" s="51">
        <v>7980.08</v>
      </c>
      <c r="Y615" s="51">
        <v>7031.9299999999994</v>
      </c>
      <c r="Z615" s="51">
        <v>6725.57</v>
      </c>
      <c r="AA615" s="51">
        <v>7938.2699999999995</v>
      </c>
      <c r="AB615" s="51">
        <v>7362.75</v>
      </c>
      <c r="AC615" s="51">
        <v>6851.55</v>
      </c>
      <c r="AD615" s="51">
        <v>6672.16</v>
      </c>
      <c r="AE615" s="51">
        <v>7289.11</v>
      </c>
      <c r="AF615" s="51">
        <v>7593.98</v>
      </c>
      <c r="AG615" s="51">
        <v>8415.49</v>
      </c>
      <c r="AH615" s="51">
        <v>7925.33</v>
      </c>
      <c r="AI615" s="51">
        <v>7850.8</v>
      </c>
      <c r="AJ615" s="51">
        <v>8570.48</v>
      </c>
      <c r="AK615" s="51">
        <v>7421.42</v>
      </c>
      <c r="AL615" s="51">
        <v>7539.03</v>
      </c>
      <c r="AM615" s="51">
        <v>8033.38</v>
      </c>
      <c r="AN615" s="51">
        <v>7623.0599999999995</v>
      </c>
      <c r="AO615" s="51">
        <v>8231.68</v>
      </c>
      <c r="AP615" s="135">
        <v>8304.32</v>
      </c>
      <c r="AQ615" s="51">
        <v>7529.13</v>
      </c>
      <c r="AR615" s="51">
        <v>7165.2199999999993</v>
      </c>
      <c r="AS615" s="51">
        <v>8469.1299999999992</v>
      </c>
      <c r="AT615" s="51">
        <v>7560.34</v>
      </c>
      <c r="AU615" s="51">
        <v>7911.0999999999995</v>
      </c>
      <c r="AV615" s="51">
        <v>8598.35</v>
      </c>
      <c r="AW615" s="51">
        <v>6963.58</v>
      </c>
      <c r="AX615" s="51">
        <v>6322.2699999999995</v>
      </c>
      <c r="AY615" s="51">
        <v>6233.42</v>
      </c>
      <c r="AZ615" s="51">
        <v>6325.2199999999993</v>
      </c>
      <c r="BA615" s="51">
        <v>6374.41</v>
      </c>
      <c r="BB615" s="51">
        <v>6724.8099999999995</v>
      </c>
      <c r="BC615" s="51">
        <v>6843.38</v>
      </c>
      <c r="BD615" s="51">
        <v>7237.29</v>
      </c>
      <c r="BE615" s="51">
        <v>8119.48</v>
      </c>
      <c r="BF615" s="51">
        <v>7957.2699999999995</v>
      </c>
      <c r="BG615" s="51">
        <v>7784.2199999999993</v>
      </c>
      <c r="BH615" s="51">
        <v>8003.11</v>
      </c>
      <c r="BI615" s="51">
        <v>7060.05</v>
      </c>
      <c r="BJ615" s="51">
        <v>7114.62</v>
      </c>
      <c r="BK615" s="51">
        <v>6018.37</v>
      </c>
      <c r="BL615" s="51">
        <v>6951.29</v>
      </c>
      <c r="BM615" s="51"/>
      <c r="BN615" s="9"/>
      <c r="BO615" s="62">
        <v>4653.55</v>
      </c>
      <c r="BP615" s="62">
        <v>8583.15</v>
      </c>
      <c r="BQ615" s="62">
        <f t="shared" si="27"/>
        <v>6618.35</v>
      </c>
      <c r="BR615" s="64" t="str">
        <f t="shared" si="28"/>
        <v>YES</v>
      </c>
      <c r="BS615" s="9" t="e">
        <f t="shared" si="29"/>
        <v>#N/A</v>
      </c>
    </row>
    <row r="616" spans="1:71" x14ac:dyDescent="0.25">
      <c r="A616">
        <v>613</v>
      </c>
      <c r="B616" s="52" t="s">
        <v>618</v>
      </c>
      <c r="C616" s="48" t="s">
        <v>618</v>
      </c>
      <c r="D616" s="80">
        <v>811.22</v>
      </c>
      <c r="E616" s="98" t="s">
        <v>2186</v>
      </c>
      <c r="F616" s="84" t="s">
        <v>2</v>
      </c>
      <c r="G616" s="84">
        <v>106814475</v>
      </c>
      <c r="H616" s="87">
        <v>4221355</v>
      </c>
      <c r="I616" s="196">
        <v>4221355</v>
      </c>
      <c r="J616" s="87">
        <v>4616802</v>
      </c>
      <c r="K616" s="47" t="s">
        <v>1</v>
      </c>
      <c r="L616" s="47" t="s">
        <v>617</v>
      </c>
      <c r="M616" s="38"/>
      <c r="N616" s="38"/>
      <c r="O616" s="50">
        <v>2337</v>
      </c>
      <c r="P616" s="50">
        <v>2482.77</v>
      </c>
      <c r="Q616" s="50">
        <v>2488.2399999999998</v>
      </c>
      <c r="R616" s="50">
        <v>1970.61</v>
      </c>
      <c r="S616" s="50">
        <v>1996.03</v>
      </c>
      <c r="T616" s="50">
        <v>1969.53</v>
      </c>
      <c r="U616" s="50">
        <v>2399.5499999999997</v>
      </c>
      <c r="V616" s="51">
        <v>2476.2199999999998</v>
      </c>
      <c r="W616" s="51">
        <v>2318.64</v>
      </c>
      <c r="X616" s="51">
        <v>2373.8399999999997</v>
      </c>
      <c r="Y616" s="51">
        <v>1540.74</v>
      </c>
      <c r="Z616" s="51">
        <v>1501.81</v>
      </c>
      <c r="AA616" s="51">
        <v>1622.45</v>
      </c>
      <c r="AB616" s="51">
        <v>1693.79</v>
      </c>
      <c r="AC616" s="51">
        <v>1583.22</v>
      </c>
      <c r="AD616" s="51">
        <v>817.96</v>
      </c>
      <c r="AE616" s="51">
        <v>862.99</v>
      </c>
      <c r="AF616" s="51">
        <v>811.22</v>
      </c>
      <c r="AG616" s="51">
        <v>889.44</v>
      </c>
      <c r="AH616" s="51">
        <v>902.76</v>
      </c>
      <c r="AI616" s="51">
        <v>1070.92</v>
      </c>
      <c r="AJ616" s="51">
        <v>1203.19</v>
      </c>
      <c r="AK616" s="51">
        <v>982.38</v>
      </c>
      <c r="AL616" s="51">
        <v>906.82</v>
      </c>
      <c r="AM616" s="51">
        <v>875.57</v>
      </c>
      <c r="AN616" s="51">
        <v>939.54</v>
      </c>
      <c r="AO616" s="51">
        <v>963.77</v>
      </c>
      <c r="AP616" s="135">
        <v>963.18000000000006</v>
      </c>
      <c r="AQ616" s="51">
        <v>905.7</v>
      </c>
      <c r="AR616" s="51">
        <v>819.49</v>
      </c>
      <c r="AS616" s="51">
        <v>1039.57</v>
      </c>
      <c r="AT616" s="51">
        <v>1021.92</v>
      </c>
      <c r="AU616" s="51">
        <v>1081.56</v>
      </c>
      <c r="AV616" s="51">
        <v>1051.53</v>
      </c>
      <c r="AW616" s="51">
        <v>642.20000000000005</v>
      </c>
      <c r="AX616" s="51">
        <v>857.86</v>
      </c>
      <c r="AY616" s="51">
        <v>995.3</v>
      </c>
      <c r="AZ616" s="51">
        <v>796.35</v>
      </c>
      <c r="BA616" s="51">
        <v>924.5</v>
      </c>
      <c r="BB616" s="51">
        <v>974.1</v>
      </c>
      <c r="BC616" s="51">
        <v>784.73</v>
      </c>
      <c r="BD616" s="51">
        <v>771.2</v>
      </c>
      <c r="BE616" s="51">
        <v>806.86</v>
      </c>
      <c r="BF616" s="51">
        <v>497.57</v>
      </c>
      <c r="BG616" s="51">
        <v>472.99</v>
      </c>
      <c r="BH616" s="51">
        <v>833.06000000000006</v>
      </c>
      <c r="BI616" s="51">
        <v>648.27</v>
      </c>
      <c r="BJ616" s="51">
        <v>813.28</v>
      </c>
      <c r="BK616" s="51">
        <v>711.27</v>
      </c>
      <c r="BL616" s="51">
        <v>874.11</v>
      </c>
      <c r="BM616" s="51"/>
      <c r="BN616" s="9"/>
      <c r="BO616" s="62">
        <v>811.22</v>
      </c>
      <c r="BP616" s="62">
        <v>3287.39</v>
      </c>
      <c r="BQ616" s="62">
        <f t="shared" si="27"/>
        <v>2049.3049999999998</v>
      </c>
      <c r="BR616" s="64" t="str">
        <f t="shared" si="28"/>
        <v>NO</v>
      </c>
      <c r="BS616" s="9" t="e">
        <f t="shared" si="29"/>
        <v>#N/A</v>
      </c>
    </row>
    <row r="617" spans="1:71" x14ac:dyDescent="0.25">
      <c r="A617">
        <v>614</v>
      </c>
      <c r="B617" s="52" t="s">
        <v>616</v>
      </c>
      <c r="C617" s="48" t="s">
        <v>616</v>
      </c>
      <c r="D617" s="80">
        <v>9743.23</v>
      </c>
      <c r="E617" s="98" t="s">
        <v>2186</v>
      </c>
      <c r="F617" s="84" t="s">
        <v>2</v>
      </c>
      <c r="G617" s="84">
        <v>106814475</v>
      </c>
      <c r="H617" s="87">
        <v>4273866</v>
      </c>
      <c r="I617" s="196">
        <v>4273866</v>
      </c>
      <c r="J617" s="87">
        <v>4616805</v>
      </c>
      <c r="K617" s="47" t="s">
        <v>1</v>
      </c>
      <c r="L617" s="47" t="s">
        <v>615</v>
      </c>
      <c r="M617" s="38"/>
      <c r="N617" s="38"/>
      <c r="O617" s="50">
        <v>6636.94</v>
      </c>
      <c r="P617" s="50">
        <v>4864.97</v>
      </c>
      <c r="Q617" s="50">
        <v>7523.51</v>
      </c>
      <c r="R617" s="50">
        <v>5028.63</v>
      </c>
      <c r="S617" s="50">
        <v>9633.25</v>
      </c>
      <c r="T617" s="50">
        <v>9733.7099999999991</v>
      </c>
      <c r="U617" s="50">
        <v>11683.43</v>
      </c>
      <c r="V617" s="51">
        <v>13396</v>
      </c>
      <c r="W617" s="51">
        <v>13590.75</v>
      </c>
      <c r="X617" s="51">
        <v>12381.34</v>
      </c>
      <c r="Y617" s="51">
        <v>8725.2099999999991</v>
      </c>
      <c r="Z617" s="51">
        <v>6368.7199999999993</v>
      </c>
      <c r="AA617" s="51">
        <v>8032.4699999999993</v>
      </c>
      <c r="AB617" s="51">
        <v>7738.6799999999994</v>
      </c>
      <c r="AC617" s="51">
        <v>8091.49</v>
      </c>
      <c r="AD617" s="51">
        <v>10460.32</v>
      </c>
      <c r="AE617" s="51">
        <v>10549.81</v>
      </c>
      <c r="AF617" s="51">
        <v>9743.23</v>
      </c>
      <c r="AG617" s="51">
        <v>7216.31</v>
      </c>
      <c r="AH617" s="51">
        <v>3477.4</v>
      </c>
      <c r="AI617" s="51">
        <v>2468.4799999999996</v>
      </c>
      <c r="AJ617" s="51">
        <v>3140.32</v>
      </c>
      <c r="AK617" s="51">
        <v>2575.33</v>
      </c>
      <c r="AL617" s="51">
        <v>2601.33</v>
      </c>
      <c r="AM617" s="51">
        <v>2868.1699999999996</v>
      </c>
      <c r="AN617" s="51">
        <v>3885.5</v>
      </c>
      <c r="AO617" s="51">
        <v>4638.3999999999996</v>
      </c>
      <c r="AP617" s="135">
        <v>4531.3099999999995</v>
      </c>
      <c r="AQ617" s="51">
        <v>4616.1799999999994</v>
      </c>
      <c r="AR617" s="51">
        <v>3652.5099999999998</v>
      </c>
      <c r="AS617" s="51">
        <v>3345.8199999999997</v>
      </c>
      <c r="AT617" s="51">
        <v>3760.5899999999997</v>
      </c>
      <c r="AU617" s="51">
        <v>4544.87</v>
      </c>
      <c r="AV617" s="51">
        <v>12407.52</v>
      </c>
      <c r="AW617" s="51">
        <v>7907.33</v>
      </c>
      <c r="AX617" s="51">
        <v>8089.24</v>
      </c>
      <c r="AY617" s="51">
        <v>7070.79</v>
      </c>
      <c r="AZ617" s="51">
        <v>7066.01</v>
      </c>
      <c r="BA617" s="51">
        <v>7007.05</v>
      </c>
      <c r="BB617" s="51">
        <v>7196.54</v>
      </c>
      <c r="BC617" s="51">
        <v>6610.24</v>
      </c>
      <c r="BD617" s="51">
        <v>7546.74</v>
      </c>
      <c r="BE617" s="51">
        <v>3367.75</v>
      </c>
      <c r="BF617" s="51">
        <v>2651.2599999999998</v>
      </c>
      <c r="BG617" s="51">
        <v>2759.41</v>
      </c>
      <c r="BH617" s="51">
        <v>2677.85</v>
      </c>
      <c r="BI617" s="51">
        <v>2403.14</v>
      </c>
      <c r="BJ617" s="51">
        <v>2914.4399999999996</v>
      </c>
      <c r="BK617" s="51">
        <v>2832.87</v>
      </c>
      <c r="BL617" s="51">
        <v>3286.1099999999997</v>
      </c>
      <c r="BM617" s="51"/>
      <c r="BN617" s="9"/>
      <c r="BO617" s="62">
        <v>2601.33</v>
      </c>
      <c r="BP617" s="62">
        <v>25672.640000000003</v>
      </c>
      <c r="BQ617" s="62">
        <f t="shared" si="27"/>
        <v>14136.985000000001</v>
      </c>
      <c r="BR617" s="64" t="str">
        <f t="shared" si="28"/>
        <v>YES</v>
      </c>
      <c r="BS617" s="9" t="e">
        <f t="shared" si="29"/>
        <v>#N/A</v>
      </c>
    </row>
    <row r="618" spans="1:71" x14ac:dyDescent="0.25">
      <c r="A618">
        <v>615</v>
      </c>
      <c r="B618" s="52" t="s">
        <v>614</v>
      </c>
      <c r="C618" s="48" t="s">
        <v>614</v>
      </c>
      <c r="D618" s="80">
        <v>14713.65</v>
      </c>
      <c r="E618" s="98" t="s">
        <v>2186</v>
      </c>
      <c r="F618" s="84" t="s">
        <v>2</v>
      </c>
      <c r="G618" s="84">
        <v>106814475</v>
      </c>
      <c r="H618" s="87">
        <v>4356519</v>
      </c>
      <c r="I618" s="196">
        <v>4356519</v>
      </c>
      <c r="J618" s="87">
        <v>4616803</v>
      </c>
      <c r="K618" s="47" t="s">
        <v>1</v>
      </c>
      <c r="L618" s="47" t="s">
        <v>613</v>
      </c>
      <c r="M618" s="38"/>
      <c r="N618" s="38"/>
      <c r="O618" s="50">
        <v>8616.86</v>
      </c>
      <c r="P618" s="50">
        <v>7926.71</v>
      </c>
      <c r="Q618" s="50">
        <v>10897.67</v>
      </c>
      <c r="R618" s="50">
        <v>10545.19</v>
      </c>
      <c r="S618" s="50">
        <v>17780.05</v>
      </c>
      <c r="T618" s="50">
        <v>15506.19</v>
      </c>
      <c r="U618" s="50">
        <v>20510.52</v>
      </c>
      <c r="V618" s="51">
        <v>20743.11</v>
      </c>
      <c r="W618" s="51">
        <v>23997.940000000002</v>
      </c>
      <c r="X618" s="51">
        <v>21948.760000000002</v>
      </c>
      <c r="Y618" s="51">
        <v>17286.210000000003</v>
      </c>
      <c r="Z618" s="51">
        <v>11145.24</v>
      </c>
      <c r="AA618" s="51">
        <v>5938.92</v>
      </c>
      <c r="AB618" s="51">
        <v>6099.61</v>
      </c>
      <c r="AC618" s="51">
        <v>5806.33</v>
      </c>
      <c r="AD618" s="51">
        <v>5750.3</v>
      </c>
      <c r="AE618" s="51">
        <v>8616.76</v>
      </c>
      <c r="AF618" s="51">
        <v>14713.65</v>
      </c>
      <c r="AG618" s="51">
        <v>20042.61</v>
      </c>
      <c r="AH618" s="51">
        <v>22676.53</v>
      </c>
      <c r="AI618" s="51">
        <v>22257.920000000002</v>
      </c>
      <c r="AJ618" s="51">
        <v>24472.84</v>
      </c>
      <c r="AK618" s="51">
        <v>17730.570000000003</v>
      </c>
      <c r="AL618" s="51">
        <v>14941.86</v>
      </c>
      <c r="AM618" s="51">
        <v>11565.38</v>
      </c>
      <c r="AN618" s="51">
        <v>12577.85</v>
      </c>
      <c r="AO618" s="51">
        <v>9774.32</v>
      </c>
      <c r="AP618" s="135">
        <v>11818.11</v>
      </c>
      <c r="AQ618" s="51">
        <v>14957.98</v>
      </c>
      <c r="AR618" s="51">
        <v>19043.09</v>
      </c>
      <c r="AS618" s="51">
        <v>24373.600000000002</v>
      </c>
      <c r="AT618" s="51">
        <v>25129.870000000003</v>
      </c>
      <c r="AU618" s="51">
        <v>25824.13</v>
      </c>
      <c r="AV618" s="51">
        <v>23845.34</v>
      </c>
      <c r="AW618" s="51">
        <v>19537.330000000002</v>
      </c>
      <c r="AX618" s="51">
        <v>15619.31</v>
      </c>
      <c r="AY618" s="51">
        <v>12981.55</v>
      </c>
      <c r="AZ618" s="51">
        <v>12189.47</v>
      </c>
      <c r="BA618" s="51">
        <v>12007.65</v>
      </c>
      <c r="BB618" s="51">
        <v>15878.6</v>
      </c>
      <c r="BC618" s="51">
        <v>17247.780000000002</v>
      </c>
      <c r="BD618" s="51">
        <v>19164.5</v>
      </c>
      <c r="BE618" s="51">
        <v>26099.350000000002</v>
      </c>
      <c r="BF618" s="51">
        <v>23931.030000000002</v>
      </c>
      <c r="BG618" s="51">
        <v>23381.760000000002</v>
      </c>
      <c r="BH618" s="51">
        <v>20739.670000000002</v>
      </c>
      <c r="BI618" s="51">
        <v>17041.41</v>
      </c>
      <c r="BJ618" s="51">
        <v>16408.66</v>
      </c>
      <c r="BK618" s="51">
        <v>10285.789999999999</v>
      </c>
      <c r="BL618" s="51">
        <v>10993.21</v>
      </c>
      <c r="BM618" s="51"/>
      <c r="BN618" s="9"/>
      <c r="BO618" s="62">
        <v>5750.3</v>
      </c>
      <c r="BP618" s="62">
        <v>23997.940000000002</v>
      </c>
      <c r="BQ618" s="62">
        <f t="shared" si="27"/>
        <v>14874.12</v>
      </c>
      <c r="BR618" s="64" t="str">
        <f t="shared" si="28"/>
        <v>YES</v>
      </c>
      <c r="BS618" s="9" t="e">
        <f t="shared" si="29"/>
        <v>#N/A</v>
      </c>
    </row>
    <row r="619" spans="1:71" x14ac:dyDescent="0.25">
      <c r="A619">
        <v>616</v>
      </c>
      <c r="B619" s="52" t="s">
        <v>612</v>
      </c>
      <c r="C619" s="48" t="s">
        <v>612</v>
      </c>
      <c r="D619" s="80">
        <v>3525.0699999999997</v>
      </c>
      <c r="E619" s="98" t="s">
        <v>4988</v>
      </c>
      <c r="F619" s="84" t="s">
        <v>2</v>
      </c>
      <c r="G619" s="84">
        <v>106814475</v>
      </c>
      <c r="H619" s="87">
        <v>4294096</v>
      </c>
      <c r="I619" s="196">
        <v>6207865</v>
      </c>
      <c r="J619" s="87">
        <v>6207865</v>
      </c>
      <c r="K619" s="47" t="s">
        <v>1</v>
      </c>
      <c r="L619" s="47" t="s">
        <v>611</v>
      </c>
      <c r="M619" s="38"/>
      <c r="N619" s="38"/>
      <c r="O619" s="50">
        <v>3493.93</v>
      </c>
      <c r="P619" s="50">
        <v>3206.99</v>
      </c>
      <c r="Q619" s="50">
        <v>2752.65</v>
      </c>
      <c r="R619" s="50">
        <v>2860.53</v>
      </c>
      <c r="S619" s="50">
        <v>4053.96</v>
      </c>
      <c r="T619" s="50">
        <v>3948.82</v>
      </c>
      <c r="U619" s="50">
        <v>4489.6399999999994</v>
      </c>
      <c r="V619" s="51">
        <v>4863.3899999999994</v>
      </c>
      <c r="W619" s="51">
        <v>4803.09</v>
      </c>
      <c r="X619" s="51">
        <v>4369.7199999999993</v>
      </c>
      <c r="Y619" s="51">
        <v>3547.64</v>
      </c>
      <c r="Z619" s="51">
        <v>3150.2999999999997</v>
      </c>
      <c r="AA619" s="51">
        <v>3049.7299999999996</v>
      </c>
      <c r="AB619" s="51">
        <v>2705.04</v>
      </c>
      <c r="AC619" s="51">
        <v>2647.4399999999996</v>
      </c>
      <c r="AD619" s="51">
        <v>3220.58</v>
      </c>
      <c r="AE619" s="51">
        <v>3129.56</v>
      </c>
      <c r="AF619" s="51">
        <v>3525.0699999999997</v>
      </c>
      <c r="AG619" s="51">
        <v>4311.1000000000004</v>
      </c>
      <c r="AH619" s="51">
        <v>4758.1000000000004</v>
      </c>
      <c r="AI619" s="51">
        <v>4517.99</v>
      </c>
      <c r="AJ619" s="51">
        <v>4870.18</v>
      </c>
      <c r="AK619" s="51">
        <v>3653.22</v>
      </c>
      <c r="AL619" s="51">
        <v>3196.2599999999998</v>
      </c>
      <c r="AM619" s="51">
        <v>2793.75</v>
      </c>
      <c r="AN619" s="51">
        <v>2814.2799999999997</v>
      </c>
      <c r="AO619" s="51">
        <v>3207.18</v>
      </c>
      <c r="AP619" s="135">
        <v>3429.2999999999997</v>
      </c>
      <c r="AQ619" s="51">
        <v>3605.4399999999996</v>
      </c>
      <c r="AR619" s="51">
        <v>3575.18</v>
      </c>
      <c r="AS619" s="51">
        <v>4653.09</v>
      </c>
      <c r="AT619" s="51">
        <v>4318.26</v>
      </c>
      <c r="AU619" s="51">
        <v>4447.3999999999996</v>
      </c>
      <c r="AV619" s="51">
        <v>4117.28</v>
      </c>
      <c r="AW619" s="51">
        <v>3597.27</v>
      </c>
      <c r="AX619" s="51">
        <v>2458.8199999999997</v>
      </c>
      <c r="AY619" s="51">
        <v>2283.4299999999998</v>
      </c>
      <c r="AZ619" s="51">
        <v>2243.75</v>
      </c>
      <c r="BA619" s="51">
        <v>2314.2399999999998</v>
      </c>
      <c r="BB619" s="51">
        <v>3270.7599999999998</v>
      </c>
      <c r="BC619" s="51">
        <v>3051.79</v>
      </c>
      <c r="BD619" s="51">
        <v>3403.83</v>
      </c>
      <c r="BE619" s="51">
        <v>4758.49</v>
      </c>
      <c r="BF619" s="51">
        <v>4642.5</v>
      </c>
      <c r="BG619" s="51">
        <v>4722.09</v>
      </c>
      <c r="BH619" s="51">
        <v>4382.99</v>
      </c>
      <c r="BI619" s="51">
        <v>3585.56</v>
      </c>
      <c r="BJ619" s="51">
        <v>3059.2099999999996</v>
      </c>
      <c r="BK619" s="51">
        <v>2808.54</v>
      </c>
      <c r="BL619" s="51">
        <v>2894.31</v>
      </c>
      <c r="BM619" s="51"/>
      <c r="BN619" s="9"/>
      <c r="BO619" s="62">
        <v>2647.4399999999996</v>
      </c>
      <c r="BP619" s="62">
        <v>5747.4699999999993</v>
      </c>
      <c r="BQ619" s="62">
        <f t="shared" si="27"/>
        <v>4197.4549999999999</v>
      </c>
      <c r="BR619" s="64" t="str">
        <f t="shared" si="28"/>
        <v>YES</v>
      </c>
      <c r="BS619" s="9" t="e">
        <f t="shared" si="29"/>
        <v>#N/A</v>
      </c>
    </row>
    <row r="620" spans="1:71" x14ac:dyDescent="0.25">
      <c r="A620">
        <v>617</v>
      </c>
      <c r="B620" s="52" t="s">
        <v>610</v>
      </c>
      <c r="C620" s="48" t="s">
        <v>610</v>
      </c>
      <c r="D620" s="80">
        <v>7218.17</v>
      </c>
      <c r="E620" s="98" t="s">
        <v>4988</v>
      </c>
      <c r="F620" s="84" t="s">
        <v>2</v>
      </c>
      <c r="G620" s="84">
        <v>106814475</v>
      </c>
      <c r="H620" s="87">
        <v>4584793</v>
      </c>
      <c r="I620" s="196">
        <v>6207270</v>
      </c>
      <c r="J620" s="87">
        <v>6207270</v>
      </c>
      <c r="K620" s="47" t="s">
        <v>1</v>
      </c>
      <c r="L620" s="47" t="s">
        <v>609</v>
      </c>
      <c r="M620" s="38"/>
      <c r="N620" s="38"/>
      <c r="O620" s="50">
        <v>3630.05</v>
      </c>
      <c r="P620" s="50">
        <v>3591.57</v>
      </c>
      <c r="Q620" s="50">
        <v>5883.11</v>
      </c>
      <c r="R620" s="50">
        <v>6251.49</v>
      </c>
      <c r="S620" s="50">
        <v>7123.19</v>
      </c>
      <c r="T620" s="50">
        <v>7014.47</v>
      </c>
      <c r="U620" s="50">
        <v>8201.18</v>
      </c>
      <c r="V620" s="51">
        <v>9008.619999999999</v>
      </c>
      <c r="W620" s="51">
        <v>10254.299999999999</v>
      </c>
      <c r="X620" s="51">
        <v>10512.64</v>
      </c>
      <c r="Y620" s="51">
        <v>7394.23</v>
      </c>
      <c r="Z620" s="51">
        <v>6480.3099999999995</v>
      </c>
      <c r="AA620" s="51">
        <v>6741.1399999999994</v>
      </c>
      <c r="AB620" s="51">
        <v>7012.3</v>
      </c>
      <c r="AC620" s="51">
        <v>6298.5</v>
      </c>
      <c r="AD620" s="51">
        <v>6689.0199999999995</v>
      </c>
      <c r="AE620" s="51">
        <v>7022.8899999999994</v>
      </c>
      <c r="AF620" s="51">
        <v>7218.17</v>
      </c>
      <c r="AG620" s="51">
        <v>8427.0300000000007</v>
      </c>
      <c r="AH620" s="51">
        <v>7637.42</v>
      </c>
      <c r="AI620" s="51">
        <v>8514.8799999999992</v>
      </c>
      <c r="AJ620" s="51">
        <v>9340.36</v>
      </c>
      <c r="AK620" s="51">
        <v>7470.4</v>
      </c>
      <c r="AL620" s="51">
        <v>6536.3899999999994</v>
      </c>
      <c r="AM620" s="51">
        <v>6069.8</v>
      </c>
      <c r="AN620" s="51">
        <v>6196.95</v>
      </c>
      <c r="AO620" s="51">
        <v>6504.7699999999995</v>
      </c>
      <c r="AP620" s="135">
        <v>7534.95</v>
      </c>
      <c r="AQ620" s="51">
        <v>7203.73</v>
      </c>
      <c r="AR620" s="51">
        <v>7079.25</v>
      </c>
      <c r="AS620" s="51">
        <v>9698</v>
      </c>
      <c r="AT620" s="51">
        <v>9541.02</v>
      </c>
      <c r="AU620" s="51">
        <v>9908.83</v>
      </c>
      <c r="AV620" s="51">
        <v>9653.84</v>
      </c>
      <c r="AW620" s="51">
        <v>8846.5399999999991</v>
      </c>
      <c r="AX620" s="51">
        <v>7807.54</v>
      </c>
      <c r="AY620" s="51">
        <v>6433.5199999999995</v>
      </c>
      <c r="AZ620" s="51">
        <v>7004.9299999999994</v>
      </c>
      <c r="BA620" s="51">
        <v>7290.67</v>
      </c>
      <c r="BB620" s="51">
        <v>7837.01</v>
      </c>
      <c r="BC620" s="51">
        <v>8060.54</v>
      </c>
      <c r="BD620" s="51">
        <v>9065.9699999999993</v>
      </c>
      <c r="BE620" s="51">
        <v>12499.14</v>
      </c>
      <c r="BF620" s="51">
        <v>12140.69</v>
      </c>
      <c r="BG620" s="51">
        <v>13110.33</v>
      </c>
      <c r="BH620" s="51">
        <v>12254.46</v>
      </c>
      <c r="BI620" s="51">
        <v>10609.94</v>
      </c>
      <c r="BJ620" s="51">
        <v>8894.01</v>
      </c>
      <c r="BK620" s="51">
        <v>4978.08</v>
      </c>
      <c r="BL620" s="51">
        <v>6762.0199999999995</v>
      </c>
      <c r="BM620" s="51"/>
      <c r="BN620" s="9"/>
      <c r="BO620" s="62">
        <v>3594.81</v>
      </c>
      <c r="BP620" s="62">
        <v>10512.64</v>
      </c>
      <c r="BQ620" s="62">
        <f t="shared" si="27"/>
        <v>7053.7249999999995</v>
      </c>
      <c r="BR620" s="64" t="str">
        <f t="shared" si="28"/>
        <v>YES</v>
      </c>
      <c r="BS620" s="9" t="e">
        <f t="shared" si="29"/>
        <v>#N/A</v>
      </c>
    </row>
    <row r="621" spans="1:71" x14ac:dyDescent="0.25">
      <c r="A621">
        <v>618</v>
      </c>
      <c r="B621" s="52" t="s">
        <v>608</v>
      </c>
      <c r="C621" s="48" t="s">
        <v>608</v>
      </c>
      <c r="D621" s="80">
        <v>6742.15</v>
      </c>
      <c r="E621" s="98" t="s">
        <v>4988</v>
      </c>
      <c r="F621" s="84" t="s">
        <v>2</v>
      </c>
      <c r="G621" s="84">
        <v>106814475</v>
      </c>
      <c r="H621" s="87">
        <v>4060648</v>
      </c>
      <c r="I621" s="196">
        <v>6207872</v>
      </c>
      <c r="J621" s="87">
        <v>6207872</v>
      </c>
      <c r="K621" s="47" t="s">
        <v>1</v>
      </c>
      <c r="L621" s="47" t="s">
        <v>607</v>
      </c>
      <c r="M621" s="38"/>
      <c r="N621" s="38"/>
      <c r="O621" s="50">
        <v>6329.2</v>
      </c>
      <c r="P621" s="50">
        <v>8032.19</v>
      </c>
      <c r="Q621" s="50">
        <v>6590.82</v>
      </c>
      <c r="R621" s="50">
        <v>7043.9</v>
      </c>
      <c r="S621" s="50">
        <v>7737.47</v>
      </c>
      <c r="T621" s="50">
        <v>7660.24</v>
      </c>
      <c r="U621" s="50">
        <v>8584.0499999999993</v>
      </c>
      <c r="V621" s="51">
        <v>9353.17</v>
      </c>
      <c r="W621" s="51">
        <v>9427.94</v>
      </c>
      <c r="X621" s="51">
        <v>8573.64</v>
      </c>
      <c r="Y621" s="51">
        <v>7264.8899999999994</v>
      </c>
      <c r="Z621" s="51">
        <v>6271.53</v>
      </c>
      <c r="AA621" s="51">
        <v>6257.51</v>
      </c>
      <c r="AB621" s="51">
        <v>6696.16</v>
      </c>
      <c r="AC621" s="51">
        <v>5575.8099999999995</v>
      </c>
      <c r="AD621" s="51">
        <v>5941.16</v>
      </c>
      <c r="AE621" s="51">
        <v>6246.51</v>
      </c>
      <c r="AF621" s="51">
        <v>6742.15</v>
      </c>
      <c r="AG621" s="51">
        <v>7905.66</v>
      </c>
      <c r="AH621" s="51">
        <v>7960.45</v>
      </c>
      <c r="AI621" s="51">
        <v>8217.36</v>
      </c>
      <c r="AJ621" s="51">
        <v>9024.8799999999992</v>
      </c>
      <c r="AK621" s="51">
        <v>7187.4699999999993</v>
      </c>
      <c r="AL621" s="51">
        <v>6119.15</v>
      </c>
      <c r="AM621" s="51">
        <v>5997.48</v>
      </c>
      <c r="AN621" s="51">
        <v>5533.41</v>
      </c>
      <c r="AO621" s="51">
        <v>5400.13</v>
      </c>
      <c r="AP621" s="135">
        <v>6317.63</v>
      </c>
      <c r="AQ621" s="51">
        <v>6666.66</v>
      </c>
      <c r="AR621" s="51">
        <v>6683.8499999999995</v>
      </c>
      <c r="AS621" s="51">
        <v>8661.08</v>
      </c>
      <c r="AT621" s="51">
        <v>8474.57</v>
      </c>
      <c r="AU621" s="51">
        <v>9486.33</v>
      </c>
      <c r="AV621" s="51">
        <v>9522.92</v>
      </c>
      <c r="AW621" s="51">
        <v>7551.21</v>
      </c>
      <c r="AX621" s="51">
        <v>6160.82</v>
      </c>
      <c r="AY621" s="51">
        <v>5652.3899999999994</v>
      </c>
      <c r="AZ621" s="51">
        <v>6862.37</v>
      </c>
      <c r="BA621" s="51">
        <v>5996.76</v>
      </c>
      <c r="BB621" s="51">
        <v>6176.7</v>
      </c>
      <c r="BC621" s="51">
        <v>6780.04</v>
      </c>
      <c r="BD621" s="51">
        <v>7216.91</v>
      </c>
      <c r="BE621" s="51">
        <v>9563.59</v>
      </c>
      <c r="BF621" s="51">
        <v>8396.08</v>
      </c>
      <c r="BG621" s="51">
        <v>8703.67</v>
      </c>
      <c r="BH621" s="51">
        <v>8145.94</v>
      </c>
      <c r="BI621" s="51">
        <v>6983.94</v>
      </c>
      <c r="BJ621" s="51">
        <v>6613.62</v>
      </c>
      <c r="BK621" s="51">
        <v>5444.82</v>
      </c>
      <c r="BL621" s="51">
        <v>6009.75</v>
      </c>
      <c r="BM621" s="51"/>
      <c r="BN621" s="9"/>
      <c r="BO621" s="62">
        <v>5575.8099999999995</v>
      </c>
      <c r="BP621" s="62">
        <v>11955.68</v>
      </c>
      <c r="BQ621" s="62">
        <f t="shared" si="27"/>
        <v>8765.744999999999</v>
      </c>
      <c r="BR621" s="64" t="str">
        <f t="shared" si="28"/>
        <v>NO</v>
      </c>
      <c r="BS621" s="9" t="e">
        <f t="shared" si="29"/>
        <v>#N/A</v>
      </c>
    </row>
    <row r="622" spans="1:71" x14ac:dyDescent="0.25">
      <c r="A622">
        <v>619</v>
      </c>
      <c r="B622" s="52" t="s">
        <v>606</v>
      </c>
      <c r="C622" s="48" t="s">
        <v>606</v>
      </c>
      <c r="D622" s="80">
        <v>4386.5599999999995</v>
      </c>
      <c r="E622" s="98" t="s">
        <v>4988</v>
      </c>
      <c r="F622" s="84" t="s">
        <v>2</v>
      </c>
      <c r="G622" s="84">
        <v>106814475</v>
      </c>
      <c r="H622" s="87">
        <v>4375783</v>
      </c>
      <c r="I622" s="196">
        <v>6207829</v>
      </c>
      <c r="J622" s="87">
        <v>6207829</v>
      </c>
      <c r="K622" s="47" t="s">
        <v>1</v>
      </c>
      <c r="L622" s="47" t="s">
        <v>605</v>
      </c>
      <c r="M622" s="38"/>
      <c r="N622" s="38"/>
      <c r="O622" s="50">
        <v>3252.48</v>
      </c>
      <c r="P622" s="50">
        <v>1447.88</v>
      </c>
      <c r="Q622" s="50">
        <v>2183.98</v>
      </c>
      <c r="R622" s="50">
        <v>2798.1</v>
      </c>
      <c r="S622" s="50">
        <v>3895.89</v>
      </c>
      <c r="T622" s="50">
        <v>4554.17</v>
      </c>
      <c r="U622" s="50">
        <v>5267.36</v>
      </c>
      <c r="V622" s="51">
        <v>5952.51</v>
      </c>
      <c r="W622" s="51">
        <v>5597.99</v>
      </c>
      <c r="X622" s="51">
        <v>5815.34</v>
      </c>
      <c r="Y622" s="51">
        <v>4266.91</v>
      </c>
      <c r="Z622" s="51">
        <v>3408.29</v>
      </c>
      <c r="AA622" s="51">
        <v>2335.12</v>
      </c>
      <c r="AB622" s="51">
        <v>2455.39</v>
      </c>
      <c r="AC622" s="51">
        <v>2381.33</v>
      </c>
      <c r="AD622" s="51">
        <v>2935.47</v>
      </c>
      <c r="AE622" s="51">
        <v>3618.8199999999997</v>
      </c>
      <c r="AF622" s="51">
        <v>4386.5599999999995</v>
      </c>
      <c r="AG622" s="51">
        <v>6041.74</v>
      </c>
      <c r="AH622" s="51">
        <v>6340.32</v>
      </c>
      <c r="AI622" s="51">
        <v>5264.74</v>
      </c>
      <c r="AJ622" s="51">
        <v>5316.01</v>
      </c>
      <c r="AK622" s="51">
        <v>4605.5</v>
      </c>
      <c r="AL622" s="51">
        <v>4085.0699999999997</v>
      </c>
      <c r="AM622" s="51">
        <v>2932.1899999999996</v>
      </c>
      <c r="AN622" s="51">
        <v>3023.8399999999997</v>
      </c>
      <c r="AO622" s="51">
        <v>3042.1299999999997</v>
      </c>
      <c r="AP622" s="135">
        <v>3577.4599999999996</v>
      </c>
      <c r="AQ622" s="51">
        <v>3877.7099999999996</v>
      </c>
      <c r="AR622" s="51">
        <v>4276.42</v>
      </c>
      <c r="AS622" s="51">
        <v>5328.92</v>
      </c>
      <c r="AT622" s="51">
        <v>5189.82</v>
      </c>
      <c r="AU622" s="51">
        <v>5250.16</v>
      </c>
      <c r="AV622" s="51">
        <v>5511.99</v>
      </c>
      <c r="AW622" s="51">
        <v>4050.75</v>
      </c>
      <c r="AX622" s="51">
        <v>2757.5499999999997</v>
      </c>
      <c r="AY622" s="51">
        <v>1843.49</v>
      </c>
      <c r="AZ622" s="51">
        <v>2079.4699999999998</v>
      </c>
      <c r="BA622" s="51">
        <v>1749.41</v>
      </c>
      <c r="BB622" s="51">
        <v>2683.79</v>
      </c>
      <c r="BC622" s="51">
        <v>2680.1899999999996</v>
      </c>
      <c r="BD622" s="51">
        <v>3195.8799999999997</v>
      </c>
      <c r="BE622" s="51">
        <v>5197.9299999999994</v>
      </c>
      <c r="BF622" s="51">
        <v>4872.8</v>
      </c>
      <c r="BG622" s="51">
        <v>5223.6799999999994</v>
      </c>
      <c r="BH622" s="51">
        <v>4372.26</v>
      </c>
      <c r="BI622" s="51">
        <v>3885.64</v>
      </c>
      <c r="BJ622" s="51">
        <v>2649.1</v>
      </c>
      <c r="BK622" s="51">
        <v>2303.6799999999998</v>
      </c>
      <c r="BL622" s="51">
        <v>2440.9699999999998</v>
      </c>
      <c r="BM622" s="51"/>
      <c r="BN622" s="9"/>
      <c r="BO622" s="62">
        <v>1451.1200000000001</v>
      </c>
      <c r="BP622" s="62">
        <v>5952.51</v>
      </c>
      <c r="BQ622" s="62">
        <f t="shared" si="27"/>
        <v>3701.8150000000001</v>
      </c>
      <c r="BR622" s="64" t="str">
        <f t="shared" si="28"/>
        <v>YES</v>
      </c>
      <c r="BS622" s="9" t="e">
        <f t="shared" si="29"/>
        <v>#N/A</v>
      </c>
    </row>
    <row r="623" spans="1:71" x14ac:dyDescent="0.25">
      <c r="A623">
        <v>620</v>
      </c>
      <c r="B623" s="52" t="s">
        <v>604</v>
      </c>
      <c r="C623" s="48" t="s">
        <v>604</v>
      </c>
      <c r="D623" s="80">
        <v>7466.49</v>
      </c>
      <c r="E623" s="98" t="s">
        <v>4988</v>
      </c>
      <c r="F623" s="84" t="s">
        <v>2</v>
      </c>
      <c r="G623" s="84">
        <v>106814475</v>
      </c>
      <c r="H623" s="87">
        <v>4028078</v>
      </c>
      <c r="I623" s="196">
        <v>6207328</v>
      </c>
      <c r="J623" s="87">
        <v>6207328</v>
      </c>
      <c r="K623" s="47" t="s">
        <v>1</v>
      </c>
      <c r="L623" s="47" t="s">
        <v>603</v>
      </c>
      <c r="M623" s="38"/>
      <c r="N623" s="38"/>
      <c r="O623" s="50">
        <v>5942.13</v>
      </c>
      <c r="P623" s="50">
        <v>6861.08</v>
      </c>
      <c r="Q623" s="50">
        <v>6190.78</v>
      </c>
      <c r="R623" s="50">
        <v>6322.26</v>
      </c>
      <c r="S623" s="50">
        <v>7216.89</v>
      </c>
      <c r="T623" s="50">
        <v>7385.62</v>
      </c>
      <c r="U623" s="50">
        <v>7671.0199999999995</v>
      </c>
      <c r="V623" s="51">
        <v>8514.65</v>
      </c>
      <c r="W623" s="51">
        <v>8863.66</v>
      </c>
      <c r="X623" s="51">
        <v>8539.36</v>
      </c>
      <c r="Y623" s="51">
        <v>7224.1799999999994</v>
      </c>
      <c r="Z623" s="51">
        <v>6659.08</v>
      </c>
      <c r="AA623" s="51">
        <v>7517.44</v>
      </c>
      <c r="AB623" s="51">
        <v>7431.79</v>
      </c>
      <c r="AC623" s="51">
        <v>4052.93</v>
      </c>
      <c r="AD623" s="51">
        <v>6490.61</v>
      </c>
      <c r="AE623" s="51">
        <v>6152.09</v>
      </c>
      <c r="AF623" s="51">
        <v>7466.49</v>
      </c>
      <c r="AG623" s="51">
        <v>8365.57</v>
      </c>
      <c r="AH623" s="51">
        <v>6938.5</v>
      </c>
      <c r="AI623" s="51">
        <v>7483</v>
      </c>
      <c r="AJ623" s="51">
        <v>8539.4499999999989</v>
      </c>
      <c r="AK623" s="51">
        <v>7467.28</v>
      </c>
      <c r="AL623" s="51">
        <v>7016.7</v>
      </c>
      <c r="AM623" s="51">
        <v>7460.04</v>
      </c>
      <c r="AN623" s="51">
        <v>3786.4599999999996</v>
      </c>
      <c r="AO623" s="51">
        <v>1802.63</v>
      </c>
      <c r="AP623" s="135">
        <v>1842.53</v>
      </c>
      <c r="AQ623" s="51">
        <v>1965.05</v>
      </c>
      <c r="AR623" s="51">
        <v>2151.6299999999997</v>
      </c>
      <c r="AS623" s="51">
        <v>2132.08</v>
      </c>
      <c r="AT623" s="51">
        <v>2039.11</v>
      </c>
      <c r="AU623" s="51">
        <v>2009.18</v>
      </c>
      <c r="AV623" s="51">
        <v>6039.24</v>
      </c>
      <c r="AW623" s="51">
        <v>6840.87</v>
      </c>
      <c r="AX623" s="51">
        <v>7847.53</v>
      </c>
      <c r="AY623" s="51">
        <v>6961.9699999999993</v>
      </c>
      <c r="AZ623" s="51">
        <v>4107.63</v>
      </c>
      <c r="BA623" s="51">
        <v>2845.79</v>
      </c>
      <c r="BB623" s="51">
        <v>5061.78</v>
      </c>
      <c r="BC623" s="51">
        <v>6408.4</v>
      </c>
      <c r="BD623" s="51">
        <v>4284.96</v>
      </c>
      <c r="BE623" s="51">
        <v>5859.49</v>
      </c>
      <c r="BF623" s="51">
        <v>7190.65</v>
      </c>
      <c r="BG623" s="51">
        <v>9202.25</v>
      </c>
      <c r="BH623" s="51">
        <v>8810.57</v>
      </c>
      <c r="BI623" s="51">
        <v>5627.79</v>
      </c>
      <c r="BJ623" s="51">
        <v>3364.37</v>
      </c>
      <c r="BK623" s="51">
        <v>3110.0499999999997</v>
      </c>
      <c r="BL623" s="51">
        <v>4318.1399999999994</v>
      </c>
      <c r="BM623" s="51"/>
      <c r="BN623" s="9"/>
      <c r="BO623" s="62">
        <v>4052.93</v>
      </c>
      <c r="BP623" s="62">
        <v>8863.66</v>
      </c>
      <c r="BQ623" s="62">
        <f t="shared" si="27"/>
        <v>6458.2950000000001</v>
      </c>
      <c r="BR623" s="64" t="str">
        <f t="shared" si="28"/>
        <v>NO</v>
      </c>
      <c r="BS623" s="9" t="e">
        <f t="shared" si="29"/>
        <v>#N/A</v>
      </c>
    </row>
    <row r="624" spans="1:71" ht="15" customHeight="1" x14ac:dyDescent="0.25">
      <c r="A624">
        <v>621</v>
      </c>
      <c r="B624" s="52" t="s">
        <v>602</v>
      </c>
      <c r="C624" s="48" t="s">
        <v>602</v>
      </c>
      <c r="D624" s="80">
        <v>14223.289999999999</v>
      </c>
      <c r="E624" s="98" t="s">
        <v>4988</v>
      </c>
      <c r="F624" s="84" t="s">
        <v>2</v>
      </c>
      <c r="G624" s="84">
        <v>106814475</v>
      </c>
      <c r="H624" s="87">
        <v>4060696</v>
      </c>
      <c r="I624" s="196">
        <v>6207348</v>
      </c>
      <c r="J624" s="87">
        <v>6269121</v>
      </c>
      <c r="K624" s="47" t="s">
        <v>1</v>
      </c>
      <c r="L624" s="47" t="s">
        <v>601</v>
      </c>
      <c r="M624" s="38"/>
      <c r="N624" s="38"/>
      <c r="O624" s="50">
        <v>10585</v>
      </c>
      <c r="P624" s="50">
        <v>12456.75</v>
      </c>
      <c r="Q624" s="50">
        <v>12026.33</v>
      </c>
      <c r="R624" s="50">
        <v>12249.17</v>
      </c>
      <c r="S624" s="50">
        <v>17893.37</v>
      </c>
      <c r="T624" s="50">
        <v>14988.35</v>
      </c>
      <c r="U624" s="50">
        <v>20881.800000000003</v>
      </c>
      <c r="V624" s="51">
        <v>23144.34</v>
      </c>
      <c r="W624" s="51">
        <v>21055.640000000003</v>
      </c>
      <c r="X624" s="51">
        <v>20389.2</v>
      </c>
      <c r="Y624" s="51">
        <v>11094.97</v>
      </c>
      <c r="Z624" s="51">
        <v>11872.38</v>
      </c>
      <c r="AA624" s="51">
        <v>12341.25</v>
      </c>
      <c r="AB624" s="51">
        <v>11960.41</v>
      </c>
      <c r="AC624" s="51">
        <v>11053.63</v>
      </c>
      <c r="AD624" s="51">
        <v>11771.96</v>
      </c>
      <c r="AE624" s="51">
        <v>12228.27</v>
      </c>
      <c r="AF624" s="51">
        <v>14223.289999999999</v>
      </c>
      <c r="AG624" s="51">
        <v>14451.07</v>
      </c>
      <c r="AH624" s="51">
        <v>12936.47</v>
      </c>
      <c r="AI624" s="51">
        <v>13816.96</v>
      </c>
      <c r="AJ624" s="51">
        <v>16496.080000000002</v>
      </c>
      <c r="AK624" s="51">
        <v>13955.94</v>
      </c>
      <c r="AL624" s="51">
        <v>11153.619999999999</v>
      </c>
      <c r="AM624" s="51">
        <v>5673.09</v>
      </c>
      <c r="AN624" s="51">
        <v>7102.8899999999994</v>
      </c>
      <c r="AO624" s="51">
        <v>5309.01</v>
      </c>
      <c r="AP624" s="135">
        <v>4623.83</v>
      </c>
      <c r="AQ624" s="51">
        <v>6175.5</v>
      </c>
      <c r="AR624" s="51">
        <v>6291.08</v>
      </c>
      <c r="AS624" s="51">
        <v>5763.04</v>
      </c>
      <c r="AT624" s="51">
        <v>5319.3899999999994</v>
      </c>
      <c r="AU624" s="51">
        <v>7552.63</v>
      </c>
      <c r="AV624" s="51">
        <v>7844.5999999999995</v>
      </c>
      <c r="AW624" s="51">
        <v>6211.7699999999995</v>
      </c>
      <c r="AX624" s="51">
        <v>7153.33</v>
      </c>
      <c r="AY624" s="51">
        <v>6648.8099999999995</v>
      </c>
      <c r="AZ624" s="51">
        <v>6874.59</v>
      </c>
      <c r="BA624" s="51">
        <v>6821.73</v>
      </c>
      <c r="BB624" s="51">
        <v>8989.32</v>
      </c>
      <c r="BC624" s="51">
        <v>9793.91</v>
      </c>
      <c r="BD624" s="51">
        <v>11127.1</v>
      </c>
      <c r="BE624" s="51">
        <v>7576.2699999999995</v>
      </c>
      <c r="BF624" s="51">
        <v>2414.91</v>
      </c>
      <c r="BG624" s="51">
        <v>2494.2099999999996</v>
      </c>
      <c r="BH624" s="51">
        <v>2252.9299999999998</v>
      </c>
      <c r="BI624" s="51">
        <v>2936.79</v>
      </c>
      <c r="BJ624" s="51">
        <v>3077.3999999999996</v>
      </c>
      <c r="BK624" s="51">
        <v>2888.0499999999997</v>
      </c>
      <c r="BL624" s="51">
        <v>3124.93</v>
      </c>
      <c r="BM624" s="51"/>
      <c r="BN624" s="9"/>
      <c r="BO624" s="62">
        <v>5673.09</v>
      </c>
      <c r="BP624" s="62">
        <v>23144.34</v>
      </c>
      <c r="BQ624" s="62">
        <f t="shared" si="27"/>
        <v>14408.715</v>
      </c>
      <c r="BR624" s="64" t="str">
        <f t="shared" si="28"/>
        <v>NO</v>
      </c>
      <c r="BS624" s="9" t="e">
        <f t="shared" si="29"/>
        <v>#N/A</v>
      </c>
    </row>
    <row r="625" spans="1:71" x14ac:dyDescent="0.25">
      <c r="A625">
        <v>622</v>
      </c>
      <c r="B625" s="52" t="s">
        <v>600</v>
      </c>
      <c r="C625" s="48" t="s">
        <v>600</v>
      </c>
      <c r="D625" s="80">
        <v>7325.5999999999995</v>
      </c>
      <c r="E625" s="98" t="s">
        <v>2186</v>
      </c>
      <c r="F625" s="84" t="s">
        <v>2</v>
      </c>
      <c r="G625" s="84">
        <v>106814475</v>
      </c>
      <c r="H625" s="87">
        <v>4328240</v>
      </c>
      <c r="I625" s="196">
        <v>4328240</v>
      </c>
      <c r="J625" s="87">
        <v>4328240</v>
      </c>
      <c r="K625" s="47" t="s">
        <v>1</v>
      </c>
      <c r="L625" s="47" t="s">
        <v>599</v>
      </c>
      <c r="M625" s="38"/>
      <c r="N625" s="38"/>
      <c r="O625" s="50">
        <v>6870.82</v>
      </c>
      <c r="P625" s="50">
        <v>7652.84</v>
      </c>
      <c r="Q625" s="50">
        <v>6725.43</v>
      </c>
      <c r="R625" s="50">
        <v>6947.38</v>
      </c>
      <c r="S625" s="50">
        <v>8143.31</v>
      </c>
      <c r="T625" s="50">
        <v>7595.62</v>
      </c>
      <c r="U625" s="50">
        <v>8676.0399999999991</v>
      </c>
      <c r="V625" s="51">
        <v>8474.1999999999989</v>
      </c>
      <c r="W625" s="51">
        <v>7916.5999999999995</v>
      </c>
      <c r="X625" s="51">
        <v>8536.0399999999991</v>
      </c>
      <c r="Y625" s="51">
        <v>7199.29</v>
      </c>
      <c r="Z625" s="51">
        <v>6533.67</v>
      </c>
      <c r="AA625" s="51">
        <v>7040.6799999999994</v>
      </c>
      <c r="AB625" s="51">
        <v>7088.04</v>
      </c>
      <c r="AC625" s="51">
        <v>6156.57</v>
      </c>
      <c r="AD625" s="51">
        <v>6724.48</v>
      </c>
      <c r="AE625" s="51">
        <v>7400.21</v>
      </c>
      <c r="AF625" s="51">
        <v>7325.5999999999995</v>
      </c>
      <c r="AG625" s="51">
        <v>8544.92</v>
      </c>
      <c r="AH625" s="51">
        <v>7919.52</v>
      </c>
      <c r="AI625" s="51">
        <v>7879.2</v>
      </c>
      <c r="AJ625" s="51">
        <v>8968.119999999999</v>
      </c>
      <c r="AK625" s="51">
        <v>7060.57</v>
      </c>
      <c r="AL625" s="51">
        <v>6514.45</v>
      </c>
      <c r="AM625" s="51">
        <v>6816.37</v>
      </c>
      <c r="AN625" s="51">
        <v>6393.57</v>
      </c>
      <c r="AO625" s="51">
        <v>6520.78</v>
      </c>
      <c r="AP625" s="135">
        <v>7122.09</v>
      </c>
      <c r="AQ625" s="51">
        <v>7145.6399999999994</v>
      </c>
      <c r="AR625" s="51">
        <v>7020.61</v>
      </c>
      <c r="AS625" s="51">
        <v>9325.08</v>
      </c>
      <c r="AT625" s="51">
        <v>7973.49</v>
      </c>
      <c r="AU625" s="51">
        <v>7803.45</v>
      </c>
      <c r="AV625" s="51">
        <v>8193</v>
      </c>
      <c r="AW625" s="51">
        <v>6951.0999999999995</v>
      </c>
      <c r="AX625" s="51">
        <v>6711.66</v>
      </c>
      <c r="AY625" s="51">
        <v>6275.15</v>
      </c>
      <c r="AZ625" s="51">
        <v>6626.11</v>
      </c>
      <c r="BA625" s="51">
        <v>6234.79</v>
      </c>
      <c r="BB625" s="51">
        <v>6821.24</v>
      </c>
      <c r="BC625" s="51">
        <v>7057.9</v>
      </c>
      <c r="BD625" s="51">
        <v>7418.16</v>
      </c>
      <c r="BE625" s="51">
        <v>8779.6299999999992</v>
      </c>
      <c r="BF625" s="51">
        <v>7867.26</v>
      </c>
      <c r="BG625" s="51">
        <v>8375.89</v>
      </c>
      <c r="BH625" s="51">
        <v>7821.94</v>
      </c>
      <c r="BI625" s="51">
        <v>6856.84</v>
      </c>
      <c r="BJ625" s="51">
        <v>6525.96</v>
      </c>
      <c r="BK625" s="51">
        <v>5547.65</v>
      </c>
      <c r="BL625" s="51">
        <v>6584.73</v>
      </c>
      <c r="BM625" s="51"/>
      <c r="BN625" s="9"/>
      <c r="BO625" s="62">
        <v>6156.57</v>
      </c>
      <c r="BP625" s="62">
        <v>9271.8799999999992</v>
      </c>
      <c r="BQ625" s="62">
        <f t="shared" si="27"/>
        <v>7714.2249999999995</v>
      </c>
      <c r="BR625" s="64" t="str">
        <f t="shared" si="28"/>
        <v>NO</v>
      </c>
      <c r="BS625" s="9" t="e">
        <f t="shared" si="29"/>
        <v>#N/A</v>
      </c>
    </row>
    <row r="626" spans="1:71" x14ac:dyDescent="0.25">
      <c r="A626">
        <v>623</v>
      </c>
      <c r="B626" s="52" t="s">
        <v>598</v>
      </c>
      <c r="C626" s="48" t="s">
        <v>598</v>
      </c>
      <c r="D626" s="80">
        <v>9782.2899999999991</v>
      </c>
      <c r="E626" s="98" t="s">
        <v>4988</v>
      </c>
      <c r="F626" s="84" t="s">
        <v>2</v>
      </c>
      <c r="G626" s="84">
        <v>106814475</v>
      </c>
      <c r="H626" s="87">
        <v>4028131</v>
      </c>
      <c r="I626" s="196">
        <v>6207877</v>
      </c>
      <c r="J626" s="87">
        <v>6207877</v>
      </c>
      <c r="K626" s="47" t="s">
        <v>1</v>
      </c>
      <c r="L626" s="47" t="s">
        <v>597</v>
      </c>
      <c r="M626" s="38"/>
      <c r="N626" s="38"/>
      <c r="O626" s="50">
        <v>7457.7</v>
      </c>
      <c r="P626" s="50">
        <v>9091.44</v>
      </c>
      <c r="Q626" s="50">
        <v>6980.4</v>
      </c>
      <c r="R626" s="50">
        <v>7682.17</v>
      </c>
      <c r="S626" s="50">
        <v>9222.51</v>
      </c>
      <c r="T626" s="50">
        <v>9550.7800000000007</v>
      </c>
      <c r="U626" s="50">
        <v>11230.74</v>
      </c>
      <c r="V626" s="51">
        <v>12669.36</v>
      </c>
      <c r="W626" s="51">
        <v>13291.1</v>
      </c>
      <c r="X626" s="51">
        <v>12275.74</v>
      </c>
      <c r="Y626" s="51">
        <v>9817.15</v>
      </c>
      <c r="Z626" s="51">
        <v>8271.84</v>
      </c>
      <c r="AA626" s="51">
        <v>7629.84</v>
      </c>
      <c r="AB626" s="51">
        <v>8805.7800000000007</v>
      </c>
      <c r="AC626" s="51">
        <v>7209.2</v>
      </c>
      <c r="AD626" s="51">
        <v>7862</v>
      </c>
      <c r="AE626" s="51">
        <v>8557.2099999999991</v>
      </c>
      <c r="AF626" s="51">
        <v>9782.2899999999991</v>
      </c>
      <c r="AG626" s="51">
        <v>13053.54</v>
      </c>
      <c r="AH626" s="51">
        <v>13585.81</v>
      </c>
      <c r="AI626" s="51">
        <v>13720.32</v>
      </c>
      <c r="AJ626" s="51">
        <v>14780.08</v>
      </c>
      <c r="AK626" s="51">
        <v>11395.23</v>
      </c>
      <c r="AL626" s="51">
        <v>9309.69</v>
      </c>
      <c r="AM626" s="51">
        <v>8726.23</v>
      </c>
      <c r="AN626" s="51">
        <v>8604.5499999999993</v>
      </c>
      <c r="AO626" s="51">
        <v>8736.4</v>
      </c>
      <c r="AP626" s="135">
        <v>9677.6299999999992</v>
      </c>
      <c r="AQ626" s="51">
        <v>10339.879999999999</v>
      </c>
      <c r="AR626" s="51">
        <v>10915.11</v>
      </c>
      <c r="AS626" s="51">
        <v>14409.199999999999</v>
      </c>
      <c r="AT626" s="51">
        <v>14150.35</v>
      </c>
      <c r="AU626" s="51">
        <v>14482.449999999999</v>
      </c>
      <c r="AV626" s="51">
        <v>14287.199999999999</v>
      </c>
      <c r="AW626" s="51">
        <v>11527.119999999999</v>
      </c>
      <c r="AX626" s="51">
        <v>9448.49</v>
      </c>
      <c r="AY626" s="51">
        <v>8401.6299999999992</v>
      </c>
      <c r="AZ626" s="51">
        <v>9655.27</v>
      </c>
      <c r="BA626" s="51">
        <v>8652.84</v>
      </c>
      <c r="BB626" s="51">
        <v>9458.66</v>
      </c>
      <c r="BC626" s="51">
        <v>9938.01</v>
      </c>
      <c r="BD626" s="51">
        <v>11091.699999999999</v>
      </c>
      <c r="BE626" s="51">
        <v>15918.99</v>
      </c>
      <c r="BF626" s="51">
        <v>14001.53</v>
      </c>
      <c r="BG626" s="51">
        <v>14773.61</v>
      </c>
      <c r="BH626" s="51">
        <v>13992.13</v>
      </c>
      <c r="BI626" s="51">
        <v>11454</v>
      </c>
      <c r="BJ626" s="51">
        <v>9111</v>
      </c>
      <c r="BK626" s="51">
        <v>7456.4299999999994</v>
      </c>
      <c r="BL626" s="51">
        <v>8423.7099999999991</v>
      </c>
      <c r="BM626" s="51"/>
      <c r="BN626" s="9"/>
      <c r="BO626" s="62">
        <v>6983.6399999999994</v>
      </c>
      <c r="BP626" s="62">
        <v>13291.1</v>
      </c>
      <c r="BQ626" s="62">
        <f t="shared" si="27"/>
        <v>10137.369999999999</v>
      </c>
      <c r="BR626" s="64" t="str">
        <f t="shared" si="28"/>
        <v>YES</v>
      </c>
      <c r="BS626" s="9" t="e">
        <f t="shared" si="29"/>
        <v>#N/A</v>
      </c>
    </row>
    <row r="627" spans="1:71" x14ac:dyDescent="0.25">
      <c r="A627">
        <v>624</v>
      </c>
      <c r="B627" s="52" t="s">
        <v>596</v>
      </c>
      <c r="C627" s="48" t="s">
        <v>596</v>
      </c>
      <c r="D627" s="80">
        <v>11227.869999999999</v>
      </c>
      <c r="E627" s="98" t="s">
        <v>4988</v>
      </c>
      <c r="F627" s="84" t="s">
        <v>2</v>
      </c>
      <c r="G627" s="84">
        <v>106814475</v>
      </c>
      <c r="H627" s="87">
        <v>4552858</v>
      </c>
      <c r="I627" s="196">
        <v>6207247</v>
      </c>
      <c r="J627" s="87">
        <v>6207247</v>
      </c>
      <c r="K627" s="47" t="s">
        <v>1</v>
      </c>
      <c r="L627" s="47" t="s">
        <v>595</v>
      </c>
      <c r="M627" s="38"/>
      <c r="N627" s="38"/>
      <c r="O627" s="50">
        <v>9133.9599999999991</v>
      </c>
      <c r="P627" s="50">
        <v>10130.02</v>
      </c>
      <c r="Q627" s="50">
        <v>8759.65</v>
      </c>
      <c r="R627" s="50">
        <v>9165.89</v>
      </c>
      <c r="S627" s="50">
        <v>11590.94</v>
      </c>
      <c r="T627" s="50">
        <v>11947.2</v>
      </c>
      <c r="U627" s="50">
        <v>15218.69</v>
      </c>
      <c r="V627" s="51">
        <v>16698.25</v>
      </c>
      <c r="W627" s="51">
        <v>15824.4</v>
      </c>
      <c r="X627" s="51">
        <v>15254.98</v>
      </c>
      <c r="Y627" s="51">
        <v>11549.05</v>
      </c>
      <c r="Z627" s="51">
        <v>9492.94</v>
      </c>
      <c r="AA627" s="51">
        <v>9758.7199999999993</v>
      </c>
      <c r="AB627" s="51">
        <v>9724.81</v>
      </c>
      <c r="AC627" s="51">
        <v>8764.0499999999993</v>
      </c>
      <c r="AD627" s="51">
        <v>9501.1999999999989</v>
      </c>
      <c r="AE627" s="51">
        <v>10175.449999999999</v>
      </c>
      <c r="AF627" s="51">
        <v>11227.869999999999</v>
      </c>
      <c r="AG627" s="51">
        <v>14784.53</v>
      </c>
      <c r="AH627" s="51">
        <v>15653.78</v>
      </c>
      <c r="AI627" s="51">
        <v>14112.08</v>
      </c>
      <c r="AJ627" s="51">
        <v>14483.08</v>
      </c>
      <c r="AK627" s="51">
        <v>11634.77</v>
      </c>
      <c r="AL627" s="51">
        <v>9495.83</v>
      </c>
      <c r="AM627" s="51">
        <v>9129.23</v>
      </c>
      <c r="AN627" s="51">
        <v>8755.0300000000007</v>
      </c>
      <c r="AO627" s="51">
        <v>8912.26</v>
      </c>
      <c r="AP627" s="135">
        <v>9698.6</v>
      </c>
      <c r="AQ627" s="51">
        <v>9962.6999999999989</v>
      </c>
      <c r="AR627" s="51">
        <v>10156.74</v>
      </c>
      <c r="AS627" s="51">
        <v>14255.36</v>
      </c>
      <c r="AT627" s="51">
        <v>14074.57</v>
      </c>
      <c r="AU627" s="51">
        <v>14584.41</v>
      </c>
      <c r="AV627" s="51">
        <v>14203.98</v>
      </c>
      <c r="AW627" s="51">
        <v>12102.21</v>
      </c>
      <c r="AX627" s="51">
        <v>9436.66</v>
      </c>
      <c r="AY627" s="51">
        <v>8971.49</v>
      </c>
      <c r="AZ627" s="51">
        <v>9914.0300000000007</v>
      </c>
      <c r="BA627" s="51">
        <v>9786.01</v>
      </c>
      <c r="BB627" s="51">
        <v>10426.199999999999</v>
      </c>
      <c r="BC627" s="51">
        <v>10998.44</v>
      </c>
      <c r="BD627" s="51">
        <v>11990.69</v>
      </c>
      <c r="BE627" s="51">
        <v>17646.47</v>
      </c>
      <c r="BF627" s="51">
        <v>15554.4</v>
      </c>
      <c r="BG627" s="51">
        <v>16667.45</v>
      </c>
      <c r="BH627" s="51">
        <v>15645.93</v>
      </c>
      <c r="BI627" s="51">
        <v>12352.369999999999</v>
      </c>
      <c r="BJ627" s="51">
        <v>10857.64</v>
      </c>
      <c r="BK627" s="51">
        <v>8766.0499999999993</v>
      </c>
      <c r="BL627" s="51">
        <v>10117.31</v>
      </c>
      <c r="BM627" s="51"/>
      <c r="BN627" s="9"/>
      <c r="BO627" s="62">
        <v>8762.89</v>
      </c>
      <c r="BP627" s="62">
        <v>16698.25</v>
      </c>
      <c r="BQ627" s="62">
        <f t="shared" si="27"/>
        <v>12730.57</v>
      </c>
      <c r="BR627" s="64" t="str">
        <f t="shared" si="28"/>
        <v>YES</v>
      </c>
      <c r="BS627" s="9" t="e">
        <f t="shared" si="29"/>
        <v>#N/A</v>
      </c>
    </row>
    <row r="628" spans="1:71" x14ac:dyDescent="0.25">
      <c r="A628">
        <v>625</v>
      </c>
      <c r="B628" s="52" t="s">
        <v>594</v>
      </c>
      <c r="C628" s="48" t="s">
        <v>594</v>
      </c>
      <c r="D628" s="80">
        <v>19515.620000000003</v>
      </c>
      <c r="E628" s="98" t="s">
        <v>2186</v>
      </c>
      <c r="F628" s="84" t="s">
        <v>2</v>
      </c>
      <c r="G628" s="84">
        <v>106814475</v>
      </c>
      <c r="H628" s="87">
        <v>4090636</v>
      </c>
      <c r="I628" s="196">
        <v>4090636</v>
      </c>
      <c r="J628" s="87">
        <v>4090636</v>
      </c>
      <c r="K628" s="47" t="s">
        <v>1</v>
      </c>
      <c r="L628" s="47" t="s">
        <v>593</v>
      </c>
      <c r="M628" s="38"/>
      <c r="N628" s="38"/>
      <c r="O628" s="50">
        <v>16633.240000000002</v>
      </c>
      <c r="P628" s="50">
        <v>19104.689999999999</v>
      </c>
      <c r="Q628" s="50">
        <v>17817.669999999998</v>
      </c>
      <c r="R628" s="50">
        <v>18094.36</v>
      </c>
      <c r="S628" s="50">
        <v>22295.47</v>
      </c>
      <c r="T628" s="50">
        <v>21309.97</v>
      </c>
      <c r="U628" s="50">
        <v>23305.050000000003</v>
      </c>
      <c r="V628" s="51">
        <v>23511.710000000003</v>
      </c>
      <c r="W628" s="51">
        <v>23578.66</v>
      </c>
      <c r="X628" s="51">
        <v>23266.600000000002</v>
      </c>
      <c r="Y628" s="51">
        <v>20495.63</v>
      </c>
      <c r="Z628" s="51">
        <v>18344.580000000002</v>
      </c>
      <c r="AA628" s="51">
        <v>19006.550000000003</v>
      </c>
      <c r="AB628" s="51">
        <v>18483.09</v>
      </c>
      <c r="AC628" s="51">
        <v>16568.230000000003</v>
      </c>
      <c r="AD628" s="51">
        <v>17381.620000000003</v>
      </c>
      <c r="AE628" s="51">
        <v>18687.490000000002</v>
      </c>
      <c r="AF628" s="51">
        <v>19515.620000000003</v>
      </c>
      <c r="AG628" s="51">
        <v>23410.91</v>
      </c>
      <c r="AH628" s="51">
        <v>23719.47</v>
      </c>
      <c r="AI628" s="51">
        <v>23083.200000000001</v>
      </c>
      <c r="AJ628" s="51">
        <v>24808.120000000003</v>
      </c>
      <c r="AK628" s="51">
        <v>20794.890000000003</v>
      </c>
      <c r="AL628" s="51">
        <v>17998.11</v>
      </c>
      <c r="AM628" s="51">
        <v>16938.530000000002</v>
      </c>
      <c r="AN628" s="51">
        <v>17518.150000000001</v>
      </c>
      <c r="AO628" s="51">
        <v>18810.88</v>
      </c>
      <c r="AP628" s="135">
        <v>20652.420000000002</v>
      </c>
      <c r="AQ628" s="51">
        <v>22201.02</v>
      </c>
      <c r="AR628" s="51">
        <v>20524.390000000003</v>
      </c>
      <c r="AS628" s="51">
        <v>26815.320000000003</v>
      </c>
      <c r="AT628" s="51">
        <v>25091.230000000003</v>
      </c>
      <c r="AU628" s="51">
        <v>27374.61</v>
      </c>
      <c r="AV628" s="51">
        <v>26436.280000000002</v>
      </c>
      <c r="AW628" s="51">
        <v>22342.210000000003</v>
      </c>
      <c r="AX628" s="51">
        <v>18838.350000000002</v>
      </c>
      <c r="AY628" s="51">
        <v>16428.190000000002</v>
      </c>
      <c r="AZ628" s="51">
        <v>16646.890000000003</v>
      </c>
      <c r="BA628" s="51">
        <v>16942.030000000002</v>
      </c>
      <c r="BB628" s="51">
        <v>17043.920000000002</v>
      </c>
      <c r="BC628" s="51">
        <v>19196.490000000002</v>
      </c>
      <c r="BD628" s="51">
        <v>20473.800000000003</v>
      </c>
      <c r="BE628" s="51">
        <v>27900.460000000003</v>
      </c>
      <c r="BF628" s="51">
        <v>24714.13</v>
      </c>
      <c r="BG628" s="51">
        <v>25757.11</v>
      </c>
      <c r="BH628" s="51">
        <v>24705.29</v>
      </c>
      <c r="BI628" s="51">
        <v>19351.920000000002</v>
      </c>
      <c r="BJ628" s="51">
        <v>18790.38</v>
      </c>
      <c r="BK628" s="51">
        <v>17822.63</v>
      </c>
      <c r="BL628" s="51">
        <v>19768.95</v>
      </c>
      <c r="BM628" s="51"/>
      <c r="BN628" s="9"/>
      <c r="BO628" s="62">
        <v>16568.230000000003</v>
      </c>
      <c r="BP628" s="62">
        <v>27476.300000000003</v>
      </c>
      <c r="BQ628" s="62">
        <f t="shared" si="27"/>
        <v>22022.265000000003</v>
      </c>
      <c r="BR628" s="64" t="str">
        <f t="shared" si="28"/>
        <v>YES</v>
      </c>
      <c r="BS628" s="9" t="e">
        <f t="shared" si="29"/>
        <v>#N/A</v>
      </c>
    </row>
    <row r="629" spans="1:71" x14ac:dyDescent="0.25">
      <c r="A629">
        <v>626</v>
      </c>
      <c r="B629" s="52" t="s">
        <v>592</v>
      </c>
      <c r="C629" s="48" t="s">
        <v>592</v>
      </c>
      <c r="D629" s="80">
        <v>9553.0499999999993</v>
      </c>
      <c r="E629" s="98" t="s">
        <v>4988</v>
      </c>
      <c r="F629" s="84" t="s">
        <v>2</v>
      </c>
      <c r="G629" s="84">
        <v>106814475</v>
      </c>
      <c r="H629" s="87">
        <v>4355963</v>
      </c>
      <c r="I629" s="196">
        <v>6207377</v>
      </c>
      <c r="J629" s="87">
        <v>6207377</v>
      </c>
      <c r="K629" s="47" t="s">
        <v>1</v>
      </c>
      <c r="L629" s="47" t="s">
        <v>591</v>
      </c>
      <c r="M629" s="38"/>
      <c r="N629" s="38"/>
      <c r="O629" s="50">
        <v>7675.96</v>
      </c>
      <c r="P629" s="50">
        <v>8429.39</v>
      </c>
      <c r="Q629" s="50">
        <v>7380</v>
      </c>
      <c r="R629" s="50">
        <v>8384.89</v>
      </c>
      <c r="S629" s="50">
        <v>9895.41</v>
      </c>
      <c r="T629" s="50">
        <v>8173.84</v>
      </c>
      <c r="U629" s="50">
        <v>10993.55</v>
      </c>
      <c r="V629" s="51">
        <v>11491.76</v>
      </c>
      <c r="W629" s="51">
        <v>10957.3</v>
      </c>
      <c r="X629" s="51">
        <v>10801.52</v>
      </c>
      <c r="Y629" s="51">
        <v>8607.07</v>
      </c>
      <c r="Z629" s="51">
        <v>7338.8</v>
      </c>
      <c r="AA629" s="51">
        <v>6935.79</v>
      </c>
      <c r="AB629" s="51">
        <v>6763.66</v>
      </c>
      <c r="AC629" s="51">
        <v>7413.07</v>
      </c>
      <c r="AD629" s="51">
        <v>8754.68</v>
      </c>
      <c r="AE629" s="51">
        <v>9611.57</v>
      </c>
      <c r="AF629" s="51">
        <v>9553.0499999999993</v>
      </c>
      <c r="AG629" s="51">
        <v>11329</v>
      </c>
      <c r="AH629" s="51">
        <v>11126.2</v>
      </c>
      <c r="AI629" s="51">
        <v>10525.68</v>
      </c>
      <c r="AJ629" s="51">
        <v>11953.3</v>
      </c>
      <c r="AK629" s="51">
        <v>9926.09</v>
      </c>
      <c r="AL629" s="51">
        <v>9258.0300000000007</v>
      </c>
      <c r="AM629" s="51">
        <v>9286.7099999999991</v>
      </c>
      <c r="AN629" s="51">
        <v>9259.1999999999989</v>
      </c>
      <c r="AO629" s="51">
        <v>9186.4599999999991</v>
      </c>
      <c r="AP629" s="135">
        <v>8085.03</v>
      </c>
      <c r="AQ629" s="51">
        <v>9227.619999999999</v>
      </c>
      <c r="AR629" s="51">
        <v>8668.9499999999989</v>
      </c>
      <c r="AS629" s="51">
        <v>10719.92</v>
      </c>
      <c r="AT629" s="51">
        <v>10123.64</v>
      </c>
      <c r="AU629" s="51">
        <v>10350.67</v>
      </c>
      <c r="AV629" s="51">
        <v>10544.34</v>
      </c>
      <c r="AW629" s="51">
        <v>9063.4499999999989</v>
      </c>
      <c r="AX629" s="51">
        <v>8245.4699999999993</v>
      </c>
      <c r="AY629" s="51">
        <v>8111.4699999999993</v>
      </c>
      <c r="AZ629" s="51">
        <v>9057.09</v>
      </c>
      <c r="BA629" s="51">
        <v>8462.25</v>
      </c>
      <c r="BB629" s="51">
        <v>9718.58</v>
      </c>
      <c r="BC629" s="51">
        <v>9419.36</v>
      </c>
      <c r="BD629" s="51">
        <v>10549.869999999999</v>
      </c>
      <c r="BE629" s="51">
        <v>14038.81</v>
      </c>
      <c r="BF629" s="51">
        <v>12334.06</v>
      </c>
      <c r="BG629" s="51">
        <v>11616.01</v>
      </c>
      <c r="BH629" s="51">
        <v>11070.78</v>
      </c>
      <c r="BI629" s="51">
        <v>9292.2800000000007</v>
      </c>
      <c r="BJ629" s="51">
        <v>8848.83</v>
      </c>
      <c r="BK629" s="51">
        <v>7792.87</v>
      </c>
      <c r="BL629" s="51">
        <v>8664.41</v>
      </c>
      <c r="BM629" s="51"/>
      <c r="BN629" s="9"/>
      <c r="BO629" s="62">
        <v>6763.66</v>
      </c>
      <c r="BP629" s="62">
        <v>11491.76</v>
      </c>
      <c r="BQ629" s="62">
        <f t="shared" si="27"/>
        <v>9127.7099999999991</v>
      </c>
      <c r="BR629" s="64" t="str">
        <f t="shared" si="28"/>
        <v>YES</v>
      </c>
      <c r="BS629" s="9" t="e">
        <f t="shared" si="29"/>
        <v>#N/A</v>
      </c>
    </row>
    <row r="630" spans="1:71" x14ac:dyDescent="0.25">
      <c r="A630">
        <v>627</v>
      </c>
      <c r="B630" s="52" t="s">
        <v>590</v>
      </c>
      <c r="C630" s="48" t="s">
        <v>590</v>
      </c>
      <c r="D630" s="80">
        <v>5175.3099999999995</v>
      </c>
      <c r="E630" s="98" t="s">
        <v>4988</v>
      </c>
      <c r="F630" s="84" t="s">
        <v>2</v>
      </c>
      <c r="G630" s="84">
        <v>106814475</v>
      </c>
      <c r="H630" s="87">
        <v>4089272</v>
      </c>
      <c r="I630" s="196">
        <v>6207401</v>
      </c>
      <c r="J630" s="87">
        <v>6207401</v>
      </c>
      <c r="K630" s="47" t="s">
        <v>1</v>
      </c>
      <c r="L630" s="47" t="s">
        <v>589</v>
      </c>
      <c r="M630" s="38"/>
      <c r="N630" s="38"/>
      <c r="O630" s="50">
        <v>4364.04</v>
      </c>
      <c r="P630" s="50">
        <v>5054.2</v>
      </c>
      <c r="Q630" s="50">
        <v>4610.67</v>
      </c>
      <c r="R630" s="50">
        <v>5433.89</v>
      </c>
      <c r="S630" s="50">
        <v>6037.01</v>
      </c>
      <c r="T630" s="50">
        <v>5923.66</v>
      </c>
      <c r="U630" s="50">
        <v>7039.6399999999994</v>
      </c>
      <c r="V630" s="51">
        <v>7263.78</v>
      </c>
      <c r="W630" s="51">
        <v>7168.8</v>
      </c>
      <c r="X630" s="51">
        <v>7025.8</v>
      </c>
      <c r="Y630" s="51">
        <v>6142.4299999999994</v>
      </c>
      <c r="Z630" s="51">
        <v>5435.01</v>
      </c>
      <c r="AA630" s="51">
        <v>5541.21</v>
      </c>
      <c r="AB630" s="51">
        <v>5525.48</v>
      </c>
      <c r="AC630" s="51">
        <v>4590.9299999999994</v>
      </c>
      <c r="AD630" s="51">
        <v>4331.5999999999995</v>
      </c>
      <c r="AE630" s="51">
        <v>4799.0199999999995</v>
      </c>
      <c r="AF630" s="51">
        <v>5175.3099999999995</v>
      </c>
      <c r="AG630" s="51">
        <v>6344.03</v>
      </c>
      <c r="AH630" s="51">
        <v>6331.33</v>
      </c>
      <c r="AI630" s="51">
        <v>6625.6799999999994</v>
      </c>
      <c r="AJ630" s="51">
        <v>7830.94</v>
      </c>
      <c r="AK630" s="51">
        <v>5937.82</v>
      </c>
      <c r="AL630" s="51">
        <v>5330.25</v>
      </c>
      <c r="AM630" s="51">
        <v>5754.23</v>
      </c>
      <c r="AN630" s="51">
        <v>5825.16</v>
      </c>
      <c r="AO630" s="51">
        <v>5864.0199999999995</v>
      </c>
      <c r="AP630" s="135">
        <v>6081.3499999999995</v>
      </c>
      <c r="AQ630" s="51">
        <v>6535.3</v>
      </c>
      <c r="AR630" s="51">
        <v>6188.3499999999995</v>
      </c>
      <c r="AS630" s="51">
        <v>7295.76</v>
      </c>
      <c r="AT630" s="51">
        <v>6902.3499999999995</v>
      </c>
      <c r="AU630" s="51">
        <v>7745.23</v>
      </c>
      <c r="AV630" s="51">
        <v>7710.28</v>
      </c>
      <c r="AW630" s="51">
        <v>5721.17</v>
      </c>
      <c r="AX630" s="51">
        <v>5215.04</v>
      </c>
      <c r="AY630" s="51">
        <v>4936.0599999999995</v>
      </c>
      <c r="AZ630" s="51">
        <v>5099.99</v>
      </c>
      <c r="BA630" s="51">
        <v>4759.75</v>
      </c>
      <c r="BB630" s="51">
        <v>4662.08</v>
      </c>
      <c r="BC630" s="51">
        <v>4776.4799999999996</v>
      </c>
      <c r="BD630" s="51">
        <v>5000.3099999999995</v>
      </c>
      <c r="BE630" s="51">
        <v>6366.42</v>
      </c>
      <c r="BF630" s="51">
        <v>6049.84</v>
      </c>
      <c r="BG630" s="51">
        <v>6233.1799999999994</v>
      </c>
      <c r="BH630" s="51">
        <v>5405.1399999999994</v>
      </c>
      <c r="BI630" s="51">
        <v>4592.91</v>
      </c>
      <c r="BJ630" s="51">
        <v>4823</v>
      </c>
      <c r="BK630" s="51">
        <v>4140.6799999999994</v>
      </c>
      <c r="BL630" s="51">
        <v>4811.6899999999996</v>
      </c>
      <c r="BM630" s="51"/>
      <c r="BN630" s="9"/>
      <c r="BO630" s="62">
        <v>4331.5999999999995</v>
      </c>
      <c r="BP630" s="62">
        <v>7263.78</v>
      </c>
      <c r="BQ630" s="62">
        <f t="shared" si="27"/>
        <v>5797.69</v>
      </c>
      <c r="BR630" s="64" t="str">
        <f t="shared" si="28"/>
        <v>NO</v>
      </c>
      <c r="BS630" s="9" t="e">
        <f t="shared" si="29"/>
        <v>#N/A</v>
      </c>
    </row>
    <row r="631" spans="1:71" x14ac:dyDescent="0.25">
      <c r="A631">
        <v>628</v>
      </c>
      <c r="B631" s="52" t="s">
        <v>588</v>
      </c>
      <c r="C631" s="48" t="s">
        <v>588</v>
      </c>
      <c r="D631" s="80">
        <v>4214.33</v>
      </c>
      <c r="E631" s="98" t="s">
        <v>4988</v>
      </c>
      <c r="F631" s="84" t="s">
        <v>2</v>
      </c>
      <c r="G631" s="84">
        <v>106814475</v>
      </c>
      <c r="H631" s="87">
        <v>4408700</v>
      </c>
      <c r="I631" s="196">
        <v>6207410</v>
      </c>
      <c r="J631" s="87">
        <v>6207410</v>
      </c>
      <c r="K631" s="47" t="s">
        <v>1</v>
      </c>
      <c r="L631" s="47" t="s">
        <v>587</v>
      </c>
      <c r="M631" s="38"/>
      <c r="N631" s="38"/>
      <c r="O631" s="50">
        <v>3014.68</v>
      </c>
      <c r="P631" s="50">
        <v>2870.18</v>
      </c>
      <c r="Q631" s="50">
        <v>2600.92</v>
      </c>
      <c r="R631" s="50">
        <v>2975.33</v>
      </c>
      <c r="S631" s="50">
        <v>3659.96</v>
      </c>
      <c r="T631" s="50">
        <v>4171.17</v>
      </c>
      <c r="U631" s="50">
        <v>4992.1799999999994</v>
      </c>
      <c r="V631" s="51">
        <v>4973.99</v>
      </c>
      <c r="W631" s="51">
        <v>5484.21</v>
      </c>
      <c r="X631" s="51">
        <v>4874.28</v>
      </c>
      <c r="Y631" s="51">
        <v>3980.56</v>
      </c>
      <c r="Z631" s="51">
        <v>3657.25</v>
      </c>
      <c r="AA631" s="51">
        <v>3183.93</v>
      </c>
      <c r="AB631" s="51">
        <v>3053.9599999999996</v>
      </c>
      <c r="AC631" s="51">
        <v>2719.35</v>
      </c>
      <c r="AD631" s="51">
        <v>3660.3999999999996</v>
      </c>
      <c r="AE631" s="51">
        <v>3409.5899999999997</v>
      </c>
      <c r="AF631" s="51">
        <v>4214.33</v>
      </c>
      <c r="AG631" s="51">
        <v>5512.25</v>
      </c>
      <c r="AH631" s="51">
        <v>5721.61</v>
      </c>
      <c r="AI631" s="51">
        <v>5582.98</v>
      </c>
      <c r="AJ631" s="51">
        <v>5857.1399999999994</v>
      </c>
      <c r="AK631" s="51">
        <v>4519.4399999999996</v>
      </c>
      <c r="AL631" s="51">
        <v>4114.8099999999995</v>
      </c>
      <c r="AM631" s="51">
        <v>3403.87</v>
      </c>
      <c r="AN631" s="51">
        <v>3643.25</v>
      </c>
      <c r="AO631" s="51">
        <v>3593.93</v>
      </c>
      <c r="AP631" s="135">
        <v>4338.2</v>
      </c>
      <c r="AQ631" s="51">
        <v>4703.5599999999995</v>
      </c>
      <c r="AR631" s="51">
        <v>4323.67</v>
      </c>
      <c r="AS631" s="51">
        <v>5373.01</v>
      </c>
      <c r="AT631" s="51">
        <v>5093.6799999999994</v>
      </c>
      <c r="AU631" s="51">
        <v>4671.9399999999996</v>
      </c>
      <c r="AV631" s="51">
        <v>5055.13</v>
      </c>
      <c r="AW631" s="51">
        <v>4583.1799999999994</v>
      </c>
      <c r="AX631" s="51">
        <v>3569.5499999999997</v>
      </c>
      <c r="AY631" s="51">
        <v>2978.5699999999997</v>
      </c>
      <c r="AZ631" s="51">
        <v>3293.08</v>
      </c>
      <c r="BA631" s="51">
        <v>3057.62</v>
      </c>
      <c r="BB631" s="51">
        <v>3407.0499999999997</v>
      </c>
      <c r="BC631" s="51">
        <v>3899.8599999999997</v>
      </c>
      <c r="BD631" s="51">
        <v>4618.5199999999995</v>
      </c>
      <c r="BE631" s="51">
        <v>6584.17</v>
      </c>
      <c r="BF631" s="51">
        <v>5774.23</v>
      </c>
      <c r="BG631" s="51">
        <v>5632.88</v>
      </c>
      <c r="BH631" s="51">
        <v>5186.7299999999996</v>
      </c>
      <c r="BI631" s="51">
        <v>4125.17</v>
      </c>
      <c r="BJ631" s="51">
        <v>3193.35</v>
      </c>
      <c r="BK631" s="51">
        <v>2627.68</v>
      </c>
      <c r="BL631" s="51">
        <v>2833.6899999999996</v>
      </c>
      <c r="BM631" s="51"/>
      <c r="BN631" s="9"/>
      <c r="BO631" s="62">
        <v>2604.16</v>
      </c>
      <c r="BP631" s="62">
        <v>5484.21</v>
      </c>
      <c r="BQ631" s="62">
        <f t="shared" si="27"/>
        <v>4044.1849999999999</v>
      </c>
      <c r="BR631" s="64" t="str">
        <f t="shared" si="28"/>
        <v>YES</v>
      </c>
      <c r="BS631" s="9" t="e">
        <f t="shared" si="29"/>
        <v>#N/A</v>
      </c>
    </row>
    <row r="632" spans="1:71" x14ac:dyDescent="0.25">
      <c r="A632">
        <v>629</v>
      </c>
      <c r="B632" s="52" t="s">
        <v>586</v>
      </c>
      <c r="C632" s="48" t="s">
        <v>586</v>
      </c>
      <c r="D632" s="80">
        <v>13267.35</v>
      </c>
      <c r="E632" s="98" t="s">
        <v>4988</v>
      </c>
      <c r="F632" s="84" t="s">
        <v>2</v>
      </c>
      <c r="G632" s="84">
        <v>106814475</v>
      </c>
      <c r="H632" s="87">
        <v>4375484</v>
      </c>
      <c r="I632" s="196">
        <v>6207302</v>
      </c>
      <c r="J632" s="87">
        <v>6207302</v>
      </c>
      <c r="K632" s="47" t="s">
        <v>1</v>
      </c>
      <c r="L632" s="47" t="s">
        <v>585</v>
      </c>
      <c r="M632" s="38"/>
      <c r="N632" s="38"/>
      <c r="O632" s="50">
        <v>10352.459999999999</v>
      </c>
      <c r="P632" s="50">
        <v>11276.4</v>
      </c>
      <c r="Q632" s="50">
        <v>10634.18</v>
      </c>
      <c r="R632" s="50">
        <v>10507.25</v>
      </c>
      <c r="S632" s="50">
        <v>13572.81</v>
      </c>
      <c r="T632" s="50">
        <v>14024.26</v>
      </c>
      <c r="U632" s="50">
        <v>17105.050000000003</v>
      </c>
      <c r="V632" s="51">
        <v>18033.54</v>
      </c>
      <c r="W632" s="51">
        <v>17788.09</v>
      </c>
      <c r="X632" s="51">
        <v>16485.16</v>
      </c>
      <c r="Y632" s="51">
        <v>14143.11</v>
      </c>
      <c r="Z632" s="51">
        <v>12400.21</v>
      </c>
      <c r="AA632" s="51">
        <v>13490.65</v>
      </c>
      <c r="AB632" s="51">
        <v>12343.61</v>
      </c>
      <c r="AC632" s="51">
        <v>10525.25</v>
      </c>
      <c r="AD632" s="51">
        <v>11415.699999999999</v>
      </c>
      <c r="AE632" s="51">
        <v>12963.17</v>
      </c>
      <c r="AF632" s="51">
        <v>13267.35</v>
      </c>
      <c r="AG632" s="51">
        <v>17742.18</v>
      </c>
      <c r="AH632" s="51">
        <v>18708.36</v>
      </c>
      <c r="AI632" s="51">
        <v>18870</v>
      </c>
      <c r="AJ632" s="51">
        <v>19496.440000000002</v>
      </c>
      <c r="AK632" s="51">
        <v>15665.23</v>
      </c>
      <c r="AL632" s="51">
        <v>13168.57</v>
      </c>
      <c r="AM632" s="51">
        <v>13830.93</v>
      </c>
      <c r="AN632" s="51">
        <v>13017.06</v>
      </c>
      <c r="AO632" s="51">
        <v>13407.3</v>
      </c>
      <c r="AP632" s="135">
        <v>14008.63</v>
      </c>
      <c r="AQ632" s="51">
        <v>14444.56</v>
      </c>
      <c r="AR632" s="51">
        <v>14802.619999999999</v>
      </c>
      <c r="AS632" s="51">
        <v>19284.580000000002</v>
      </c>
      <c r="AT632" s="51">
        <v>18129.240000000002</v>
      </c>
      <c r="AU632" s="51">
        <v>18116.980000000003</v>
      </c>
      <c r="AV632" s="51">
        <v>17861.22</v>
      </c>
      <c r="AW632" s="51">
        <v>14755.21</v>
      </c>
      <c r="AX632" s="51">
        <v>13417.52</v>
      </c>
      <c r="AY632" s="51">
        <v>13465.88</v>
      </c>
      <c r="AZ632" s="51">
        <v>14729.35</v>
      </c>
      <c r="BA632" s="51">
        <v>12085.53</v>
      </c>
      <c r="BB632" s="51">
        <v>13160.34</v>
      </c>
      <c r="BC632" s="51">
        <v>14126.43</v>
      </c>
      <c r="BD632" s="51">
        <v>14877.3</v>
      </c>
      <c r="BE632" s="51">
        <v>19891.300000000003</v>
      </c>
      <c r="BF632" s="51">
        <v>17137.960000000003</v>
      </c>
      <c r="BG632" s="51">
        <v>17808.350000000002</v>
      </c>
      <c r="BH632" s="51">
        <v>15944.19</v>
      </c>
      <c r="BI632" s="51">
        <v>13628.68</v>
      </c>
      <c r="BJ632" s="51">
        <v>12888.789999999999</v>
      </c>
      <c r="BK632" s="51">
        <v>11057.25</v>
      </c>
      <c r="BL632" s="51">
        <v>12212.19</v>
      </c>
      <c r="BM632" s="51"/>
      <c r="BN632" s="9"/>
      <c r="BO632" s="62">
        <v>10355.699999999999</v>
      </c>
      <c r="BP632" s="62">
        <v>18033.54</v>
      </c>
      <c r="BQ632" s="62">
        <f t="shared" si="27"/>
        <v>14194.619999999999</v>
      </c>
      <c r="BR632" s="64" t="str">
        <f t="shared" si="28"/>
        <v>YES</v>
      </c>
      <c r="BS632" s="9" t="e">
        <f t="shared" si="29"/>
        <v>#N/A</v>
      </c>
    </row>
    <row r="633" spans="1:71" x14ac:dyDescent="0.25">
      <c r="A633">
        <v>630</v>
      </c>
      <c r="B633" s="52" t="s">
        <v>584</v>
      </c>
      <c r="C633" s="48" t="s">
        <v>584</v>
      </c>
      <c r="D633" s="80">
        <v>10847.39</v>
      </c>
      <c r="E633" s="98" t="s">
        <v>4988</v>
      </c>
      <c r="F633" s="84" t="s">
        <v>2</v>
      </c>
      <c r="G633" s="84">
        <v>106814475</v>
      </c>
      <c r="H633" s="87">
        <v>4326481</v>
      </c>
      <c r="I633" s="196">
        <v>6207381</v>
      </c>
      <c r="J633" s="87">
        <v>6207381</v>
      </c>
      <c r="K633" s="47" t="s">
        <v>1</v>
      </c>
      <c r="L633" s="47" t="s">
        <v>583</v>
      </c>
      <c r="M633" s="38"/>
      <c r="N633" s="38"/>
      <c r="O633" s="50">
        <v>9517.73</v>
      </c>
      <c r="P633" s="50">
        <v>10568.16</v>
      </c>
      <c r="Q633" s="50">
        <v>9032.84</v>
      </c>
      <c r="R633" s="50">
        <v>9393.35</v>
      </c>
      <c r="S633" s="50">
        <v>11148.97</v>
      </c>
      <c r="T633" s="50">
        <v>11029.09</v>
      </c>
      <c r="U633" s="50">
        <v>12256.8</v>
      </c>
      <c r="V633" s="51">
        <v>12656.52</v>
      </c>
      <c r="W633" s="51">
        <v>13324.74</v>
      </c>
      <c r="X633" s="51">
        <v>13636.18</v>
      </c>
      <c r="Y633" s="51">
        <v>11267.74</v>
      </c>
      <c r="Z633" s="51">
        <v>10077.68</v>
      </c>
      <c r="AA633" s="51">
        <v>9752.59</v>
      </c>
      <c r="AB633" s="51">
        <v>8913.9</v>
      </c>
      <c r="AC633" s="51">
        <v>9029.61</v>
      </c>
      <c r="AD633" s="51">
        <v>10240.74</v>
      </c>
      <c r="AE633" s="51">
        <v>10732.4</v>
      </c>
      <c r="AF633" s="51">
        <v>10847.39</v>
      </c>
      <c r="AG633" s="51">
        <v>12794.35</v>
      </c>
      <c r="AH633" s="51">
        <v>13237</v>
      </c>
      <c r="AI633" s="51">
        <v>13012.6</v>
      </c>
      <c r="AJ633" s="51">
        <v>13674.91</v>
      </c>
      <c r="AK633" s="51">
        <v>11233.039999999999</v>
      </c>
      <c r="AL633" s="51">
        <v>9735.25</v>
      </c>
      <c r="AM633" s="51">
        <v>9120.6999999999989</v>
      </c>
      <c r="AN633" s="51">
        <v>9669.74</v>
      </c>
      <c r="AO633" s="51">
        <v>9951.82</v>
      </c>
      <c r="AP633" s="135">
        <v>10437.24</v>
      </c>
      <c r="AQ633" s="51">
        <v>10585.26</v>
      </c>
      <c r="AR633" s="51">
        <v>9953.77</v>
      </c>
      <c r="AS633" s="51">
        <v>12878.07</v>
      </c>
      <c r="AT633" s="51">
        <v>12187.46</v>
      </c>
      <c r="AU633" s="51">
        <v>12662.199999999999</v>
      </c>
      <c r="AV633" s="51">
        <v>12565</v>
      </c>
      <c r="AW633" s="51">
        <v>10030.83</v>
      </c>
      <c r="AX633" s="51">
        <v>8488.83</v>
      </c>
      <c r="AY633" s="51">
        <v>8079.3499999999995</v>
      </c>
      <c r="AZ633" s="51">
        <v>8951.81</v>
      </c>
      <c r="BA633" s="51">
        <v>8786.06</v>
      </c>
      <c r="BB633" s="51">
        <v>9119.65</v>
      </c>
      <c r="BC633" s="51">
        <v>9445.4</v>
      </c>
      <c r="BD633" s="51">
        <v>10296.51</v>
      </c>
      <c r="BE633" s="51">
        <v>14333.23</v>
      </c>
      <c r="BF633" s="51">
        <v>13244.1</v>
      </c>
      <c r="BG633" s="51">
        <v>12987.35</v>
      </c>
      <c r="BH633" s="51">
        <v>11695.949999999999</v>
      </c>
      <c r="BI633" s="51">
        <v>9703.2899999999991</v>
      </c>
      <c r="BJ633" s="51">
        <v>8788.58</v>
      </c>
      <c r="BK633" s="51">
        <v>6997.92</v>
      </c>
      <c r="BL633" s="51">
        <v>8589.89</v>
      </c>
      <c r="BM633" s="51"/>
      <c r="BN633" s="9"/>
      <c r="BO633" s="62">
        <v>8913.9</v>
      </c>
      <c r="BP633" s="62">
        <v>13636.18</v>
      </c>
      <c r="BQ633" s="62">
        <f t="shared" si="27"/>
        <v>11275.04</v>
      </c>
      <c r="BR633" s="64" t="str">
        <f t="shared" si="28"/>
        <v>NO</v>
      </c>
      <c r="BS633" s="9" t="e">
        <f t="shared" si="29"/>
        <v>#N/A</v>
      </c>
    </row>
    <row r="634" spans="1:71" x14ac:dyDescent="0.25">
      <c r="A634">
        <v>631</v>
      </c>
      <c r="B634" s="52" t="s">
        <v>582</v>
      </c>
      <c r="C634" s="48" t="s">
        <v>582</v>
      </c>
      <c r="D634" s="80">
        <v>7768.9</v>
      </c>
      <c r="E634" s="98" t="s">
        <v>4988</v>
      </c>
      <c r="F634" s="84" t="s">
        <v>2</v>
      </c>
      <c r="G634" s="84">
        <v>106814475</v>
      </c>
      <c r="H634" s="87" t="s">
        <v>2149</v>
      </c>
      <c r="I634" s="196">
        <v>6207309</v>
      </c>
      <c r="J634" s="87">
        <v>6207309</v>
      </c>
      <c r="K634" s="47" t="s">
        <v>1</v>
      </c>
      <c r="L634" s="47" t="s">
        <v>581</v>
      </c>
      <c r="M634" s="38"/>
      <c r="N634" s="38"/>
      <c r="O634" s="50">
        <v>3955.66</v>
      </c>
      <c r="P634" s="50">
        <v>2793.37</v>
      </c>
      <c r="Q634" s="50">
        <v>2770.18</v>
      </c>
      <c r="R634" s="50">
        <v>3491.98</v>
      </c>
      <c r="S634" s="50">
        <v>5301.27</v>
      </c>
      <c r="T634" s="50">
        <v>5573.09</v>
      </c>
      <c r="U634" s="50">
        <v>7764.8099999999995</v>
      </c>
      <c r="V634" s="51">
        <v>9556.2899999999991</v>
      </c>
      <c r="W634" s="51">
        <v>10216.219999999999</v>
      </c>
      <c r="X634" s="51">
        <v>10153.459999999999</v>
      </c>
      <c r="Y634" s="51">
        <v>7502.8099999999995</v>
      </c>
      <c r="Z634" s="51">
        <v>6599.2</v>
      </c>
      <c r="AA634" s="51">
        <v>5253.23</v>
      </c>
      <c r="AB634" s="51">
        <v>5341.73</v>
      </c>
      <c r="AC634" s="51">
        <v>4583.8099999999995</v>
      </c>
      <c r="AD634" s="51">
        <v>7194.12</v>
      </c>
      <c r="AE634" s="51">
        <v>7455.82</v>
      </c>
      <c r="AF634" s="51">
        <v>7768.9</v>
      </c>
      <c r="AG634" s="51">
        <v>10712.87</v>
      </c>
      <c r="AH634" s="51">
        <v>11091.1</v>
      </c>
      <c r="AI634" s="51">
        <v>10971.28</v>
      </c>
      <c r="AJ634" s="51">
        <v>11852.98</v>
      </c>
      <c r="AK634" s="51">
        <v>8934.77</v>
      </c>
      <c r="AL634" s="51">
        <v>7353.25</v>
      </c>
      <c r="AM634" s="51">
        <v>6243.55</v>
      </c>
      <c r="AN634" s="51">
        <v>6798.19</v>
      </c>
      <c r="AO634" s="51">
        <v>6440.3899999999994</v>
      </c>
      <c r="AP634" s="135">
        <v>7280.66</v>
      </c>
      <c r="AQ634" s="51">
        <v>8276.68</v>
      </c>
      <c r="AR634" s="51">
        <v>8320.5499999999993</v>
      </c>
      <c r="AS634" s="51">
        <v>11295.64</v>
      </c>
      <c r="AT634" s="51">
        <v>10319.5</v>
      </c>
      <c r="AU634" s="51">
        <v>10105.539999999999</v>
      </c>
      <c r="AV634" s="51">
        <v>11339</v>
      </c>
      <c r="AW634" s="51">
        <v>8837.85</v>
      </c>
      <c r="AX634" s="51">
        <v>7805.1799999999994</v>
      </c>
      <c r="AY634" s="51">
        <v>6547.2</v>
      </c>
      <c r="AZ634" s="51">
        <v>7259.01</v>
      </c>
      <c r="BA634" s="51">
        <v>7413.45</v>
      </c>
      <c r="BB634" s="51">
        <v>7441.0999999999995</v>
      </c>
      <c r="BC634" s="51">
        <v>7335.69</v>
      </c>
      <c r="BD634" s="51">
        <v>7873</v>
      </c>
      <c r="BE634" s="51">
        <v>12197.98</v>
      </c>
      <c r="BF634" s="51">
        <v>10940.65</v>
      </c>
      <c r="BG634" s="51">
        <v>10475.34</v>
      </c>
      <c r="BH634" s="51">
        <v>8089.15</v>
      </c>
      <c r="BI634" s="51">
        <v>7306.34</v>
      </c>
      <c r="BJ634" s="51">
        <v>6374.36</v>
      </c>
      <c r="BK634" s="51">
        <v>5426.96</v>
      </c>
      <c r="BL634" s="51">
        <v>6076.25</v>
      </c>
      <c r="BM634" s="51"/>
      <c r="BN634" s="9"/>
      <c r="BO634" s="62">
        <v>1708.65</v>
      </c>
      <c r="BP634" s="62">
        <v>11339</v>
      </c>
      <c r="BQ634" s="62">
        <f t="shared" si="27"/>
        <v>6523.8249999999998</v>
      </c>
      <c r="BR634" s="64" t="str">
        <f t="shared" si="28"/>
        <v>YES</v>
      </c>
      <c r="BS634" s="9" t="e">
        <f t="shared" si="29"/>
        <v>#N/A</v>
      </c>
    </row>
    <row r="635" spans="1:71" x14ac:dyDescent="0.25">
      <c r="A635">
        <v>632</v>
      </c>
      <c r="B635" s="52" t="s">
        <v>580</v>
      </c>
      <c r="C635" s="48" t="s">
        <v>580</v>
      </c>
      <c r="D635" s="80">
        <v>33736.93</v>
      </c>
      <c r="E635" s="98" t="s">
        <v>2186</v>
      </c>
      <c r="F635" s="84" t="s">
        <v>2</v>
      </c>
      <c r="G635" s="84">
        <v>106814475</v>
      </c>
      <c r="H635" s="87">
        <v>4308056</v>
      </c>
      <c r="I635" s="196">
        <v>4308056</v>
      </c>
      <c r="J635" s="87">
        <v>6207774</v>
      </c>
      <c r="K635" s="47" t="s">
        <v>1</v>
      </c>
      <c r="L635" s="47" t="s">
        <v>579</v>
      </c>
      <c r="M635" s="38"/>
      <c r="N635" s="38"/>
      <c r="O635" s="50">
        <v>39703.97</v>
      </c>
      <c r="P635" s="50">
        <v>36337.120000000003</v>
      </c>
      <c r="Q635" s="50">
        <v>34125.519999999997</v>
      </c>
      <c r="R635" s="50">
        <v>29292.9</v>
      </c>
      <c r="S635" s="50">
        <v>29110.54</v>
      </c>
      <c r="T635" s="50">
        <v>42407.360000000001</v>
      </c>
      <c r="U635" s="50">
        <v>52592.95</v>
      </c>
      <c r="V635" s="51">
        <v>57738.49</v>
      </c>
      <c r="W635" s="51">
        <v>57601.84</v>
      </c>
      <c r="X635" s="51">
        <v>57291.88</v>
      </c>
      <c r="Y635" s="51">
        <v>46877.409999999996</v>
      </c>
      <c r="Z635" s="51">
        <v>42325.82</v>
      </c>
      <c r="AA635" s="51">
        <v>42420.439999999995</v>
      </c>
      <c r="AB635" s="51">
        <v>40470.479999999996</v>
      </c>
      <c r="AC635" s="51">
        <v>34101.24</v>
      </c>
      <c r="AD635" s="51">
        <v>43414.2</v>
      </c>
      <c r="AE635" s="51">
        <v>29564.640000000003</v>
      </c>
      <c r="AF635" s="51">
        <v>33736.93</v>
      </c>
      <c r="AG635" s="51">
        <v>43702.48</v>
      </c>
      <c r="AH635" s="51">
        <v>71200.210000000006</v>
      </c>
      <c r="AI635" s="51">
        <v>59318.32</v>
      </c>
      <c r="AJ635" s="51">
        <v>65406.7</v>
      </c>
      <c r="AK635" s="51">
        <v>54042.979999999996</v>
      </c>
      <c r="AL635" s="51">
        <v>43378.159999999996</v>
      </c>
      <c r="AM635" s="51">
        <v>35585.29</v>
      </c>
      <c r="AN635" s="51">
        <v>37191.17</v>
      </c>
      <c r="AO635" s="51">
        <v>32671.210000000003</v>
      </c>
      <c r="AP635" s="135">
        <v>45433.67</v>
      </c>
      <c r="AQ635" s="51">
        <v>39026.03</v>
      </c>
      <c r="AR635" s="51">
        <v>43316.45</v>
      </c>
      <c r="AS635" s="51">
        <v>45380.02</v>
      </c>
      <c r="AT635" s="51">
        <v>44076.79</v>
      </c>
      <c r="AU635" s="51">
        <v>43391.799999999996</v>
      </c>
      <c r="AV635" s="51">
        <v>44121.159999999996</v>
      </c>
      <c r="AW635" s="51">
        <v>40796.74</v>
      </c>
      <c r="AX635" s="51">
        <v>40972.119999999995</v>
      </c>
      <c r="AY635" s="51">
        <v>32166.16</v>
      </c>
      <c r="AZ635" s="51">
        <v>25361.34</v>
      </c>
      <c r="BA635" s="51">
        <v>14695.73</v>
      </c>
      <c r="BB635" s="51">
        <v>16628.2</v>
      </c>
      <c r="BC635" s="51">
        <v>15885.93</v>
      </c>
      <c r="BD635" s="51">
        <v>17257.54</v>
      </c>
      <c r="BE635" s="51">
        <v>30708.600000000002</v>
      </c>
      <c r="BF635" s="51">
        <v>9343.14</v>
      </c>
      <c r="BG635" s="51">
        <v>11661.32</v>
      </c>
      <c r="BH635" s="51">
        <v>29144.16</v>
      </c>
      <c r="BI635" s="51">
        <v>28090.54</v>
      </c>
      <c r="BJ635" s="51">
        <v>26144.820000000003</v>
      </c>
      <c r="BK635" s="51">
        <v>20479.52</v>
      </c>
      <c r="BL635" s="51">
        <v>23506.84</v>
      </c>
      <c r="BM635" s="51"/>
      <c r="BN635" s="9"/>
      <c r="BO635" s="62">
        <v>29113.780000000002</v>
      </c>
      <c r="BP635" s="62">
        <v>73821.66</v>
      </c>
      <c r="BQ635" s="62">
        <f t="shared" si="27"/>
        <v>51467.72</v>
      </c>
      <c r="BR635" s="64" t="str">
        <f t="shared" si="28"/>
        <v>NO</v>
      </c>
      <c r="BS635" s="9" t="e">
        <f t="shared" si="29"/>
        <v>#N/A</v>
      </c>
    </row>
    <row r="636" spans="1:71" x14ac:dyDescent="0.25">
      <c r="A636">
        <v>633</v>
      </c>
      <c r="B636" s="52" t="s">
        <v>578</v>
      </c>
      <c r="C636" s="48" t="s">
        <v>578</v>
      </c>
      <c r="D636" s="80">
        <v>27686.600000000002</v>
      </c>
      <c r="E636" s="98" t="s">
        <v>2186</v>
      </c>
      <c r="F636" s="84" t="s">
        <v>2</v>
      </c>
      <c r="G636" s="84">
        <v>106814475</v>
      </c>
      <c r="H636" s="87">
        <v>4294407</v>
      </c>
      <c r="I636" s="196">
        <v>4606782</v>
      </c>
      <c r="J636" s="87">
        <v>4606782</v>
      </c>
      <c r="K636" s="47" t="s">
        <v>1</v>
      </c>
      <c r="L636" s="47" t="s">
        <v>577</v>
      </c>
      <c r="M636" s="38"/>
      <c r="N636" s="38"/>
      <c r="O636" s="50">
        <v>18588.240000000002</v>
      </c>
      <c r="P636" s="50">
        <v>18494.95</v>
      </c>
      <c r="Q636" s="50">
        <v>19357.71</v>
      </c>
      <c r="R636" s="50">
        <v>21472.63</v>
      </c>
      <c r="S636" s="50">
        <v>27831.99</v>
      </c>
      <c r="T636" s="50">
        <v>29703.19</v>
      </c>
      <c r="U636" s="50">
        <v>36421.409999999996</v>
      </c>
      <c r="V636" s="51">
        <v>35748.379999999997</v>
      </c>
      <c r="W636" s="51">
        <v>33002.589999999997</v>
      </c>
      <c r="X636" s="51">
        <v>34923.040000000001</v>
      </c>
      <c r="Y636" s="51">
        <v>24279.140000000003</v>
      </c>
      <c r="Z636" s="51">
        <v>24453.74</v>
      </c>
      <c r="AA636" s="51">
        <v>22747.61</v>
      </c>
      <c r="AB636" s="51">
        <v>22319.4</v>
      </c>
      <c r="AC636" s="51">
        <v>21180.13</v>
      </c>
      <c r="AD636" s="51">
        <v>23767.200000000001</v>
      </c>
      <c r="AE636" s="51">
        <v>27810.780000000002</v>
      </c>
      <c r="AF636" s="51">
        <v>27686.600000000002</v>
      </c>
      <c r="AG636" s="51">
        <v>34546.9</v>
      </c>
      <c r="AH636" s="51">
        <v>29095.31</v>
      </c>
      <c r="AI636" s="51">
        <v>34070.979999999996</v>
      </c>
      <c r="AJ636" s="51">
        <v>39884.009999999995</v>
      </c>
      <c r="AK636" s="51">
        <v>31102.63</v>
      </c>
      <c r="AL636" s="51">
        <v>30511.84</v>
      </c>
      <c r="AM636" s="51">
        <v>28622.420000000002</v>
      </c>
      <c r="AN636" s="51">
        <v>24541.7</v>
      </c>
      <c r="AO636" s="51">
        <v>26850.86</v>
      </c>
      <c r="AP636" s="135">
        <v>31115.350000000002</v>
      </c>
      <c r="AQ636" s="51">
        <v>32983.06</v>
      </c>
      <c r="AR636" s="51">
        <v>32624.730000000003</v>
      </c>
      <c r="AS636" s="51">
        <v>40651.32</v>
      </c>
      <c r="AT636" s="51">
        <v>38786.129999999997</v>
      </c>
      <c r="AU636" s="51">
        <v>37926.959999999999</v>
      </c>
      <c r="AV636" s="51">
        <v>38888.32</v>
      </c>
      <c r="AW636" s="51">
        <v>24753.09</v>
      </c>
      <c r="AX636" s="51">
        <v>26767.190000000002</v>
      </c>
      <c r="AY636" s="51">
        <v>21328.16</v>
      </c>
      <c r="AZ636" s="51">
        <v>21584.240000000002</v>
      </c>
      <c r="BA636" s="51">
        <v>22697.24</v>
      </c>
      <c r="BB636" s="51">
        <v>27279.41</v>
      </c>
      <c r="BC636" s="51">
        <v>26747.870000000003</v>
      </c>
      <c r="BD636" s="51">
        <v>30763.79</v>
      </c>
      <c r="BE636" s="51">
        <v>33827.439999999995</v>
      </c>
      <c r="BF636" s="51">
        <v>29530.15</v>
      </c>
      <c r="BG636" s="51">
        <v>30894.63</v>
      </c>
      <c r="BH636" s="51">
        <v>33075.31</v>
      </c>
      <c r="BI636" s="51">
        <v>30010.260000000002</v>
      </c>
      <c r="BJ636" s="51">
        <v>27215.22</v>
      </c>
      <c r="BK636" s="51">
        <v>20548.320000000003</v>
      </c>
      <c r="BL636" s="51">
        <v>22911.86</v>
      </c>
      <c r="BM636" s="51"/>
      <c r="BN636" s="9"/>
      <c r="BO636" s="62">
        <v>18498.190000000002</v>
      </c>
      <c r="BP636" s="62">
        <v>36421.409999999996</v>
      </c>
      <c r="BQ636" s="62">
        <f t="shared" si="27"/>
        <v>27459.8</v>
      </c>
      <c r="BR636" s="64" t="str">
        <f t="shared" si="28"/>
        <v>YES</v>
      </c>
      <c r="BS636" s="9" t="e">
        <f t="shared" si="29"/>
        <v>#N/A</v>
      </c>
    </row>
    <row r="637" spans="1:71" x14ac:dyDescent="0.25">
      <c r="A637">
        <v>634</v>
      </c>
      <c r="B637" s="52" t="s">
        <v>576</v>
      </c>
      <c r="C637" s="48" t="s">
        <v>576</v>
      </c>
      <c r="D637" s="80">
        <v>18256.54</v>
      </c>
      <c r="E637" s="98" t="s">
        <v>2186</v>
      </c>
      <c r="F637" s="84" t="s">
        <v>2</v>
      </c>
      <c r="G637" s="84">
        <v>106814475</v>
      </c>
      <c r="H637" s="87">
        <v>4582552</v>
      </c>
      <c r="I637" s="196">
        <v>4582552</v>
      </c>
      <c r="J637" s="87">
        <v>4616799</v>
      </c>
      <c r="K637" s="47" t="s">
        <v>1</v>
      </c>
      <c r="L637" s="47" t="s">
        <v>575</v>
      </c>
      <c r="M637" s="38"/>
      <c r="N637" s="38"/>
      <c r="O637" s="50">
        <v>16276.13</v>
      </c>
      <c r="P637" s="50">
        <v>17318.34</v>
      </c>
      <c r="Q637" s="50">
        <v>15365.91</v>
      </c>
      <c r="R637" s="50">
        <v>16236.26</v>
      </c>
      <c r="S637" s="50">
        <v>19021.28</v>
      </c>
      <c r="T637" s="50">
        <v>17439.13</v>
      </c>
      <c r="U637" s="50">
        <v>18748.66</v>
      </c>
      <c r="V637" s="51">
        <v>19369.2</v>
      </c>
      <c r="W637" s="51">
        <v>17224.18</v>
      </c>
      <c r="X637" s="51">
        <v>17856.52</v>
      </c>
      <c r="Y637" s="51">
        <v>16680.13</v>
      </c>
      <c r="Z637" s="51">
        <v>16022.23</v>
      </c>
      <c r="AA637" s="51">
        <v>16183.19</v>
      </c>
      <c r="AB637" s="51">
        <v>16791.86</v>
      </c>
      <c r="AC637" s="51">
        <v>16434.150000000001</v>
      </c>
      <c r="AD637" s="51">
        <v>17479.47</v>
      </c>
      <c r="AE637" s="51">
        <v>18983.560000000001</v>
      </c>
      <c r="AF637" s="51">
        <v>18256.54</v>
      </c>
      <c r="AG637" s="51">
        <v>18858.34</v>
      </c>
      <c r="AH637" s="51">
        <v>20669.23</v>
      </c>
      <c r="AI637" s="51">
        <v>20106.64</v>
      </c>
      <c r="AJ637" s="51">
        <v>23299.040000000001</v>
      </c>
      <c r="AK637" s="51">
        <v>18461.920000000002</v>
      </c>
      <c r="AL637" s="51">
        <v>18579.780000000002</v>
      </c>
      <c r="AM637" s="51">
        <v>20147.150000000001</v>
      </c>
      <c r="AN637" s="51">
        <v>19454.100000000002</v>
      </c>
      <c r="AO637" s="51">
        <v>19504.690000000002</v>
      </c>
      <c r="AP637" s="135">
        <v>19275.640000000003</v>
      </c>
      <c r="AQ637" s="51">
        <v>19526.810000000001</v>
      </c>
      <c r="AR637" s="51">
        <v>19151</v>
      </c>
      <c r="AS637" s="51">
        <v>22604.530000000002</v>
      </c>
      <c r="AT637" s="51">
        <v>20290.870000000003</v>
      </c>
      <c r="AU637" s="51">
        <v>19299.43</v>
      </c>
      <c r="AV637" s="51">
        <v>20665.120000000003</v>
      </c>
      <c r="AW637" s="51">
        <v>18063.980000000003</v>
      </c>
      <c r="AX637" s="51">
        <v>16151.26</v>
      </c>
      <c r="AY637" s="51">
        <v>16652.300000000003</v>
      </c>
      <c r="AZ637" s="51">
        <v>17428.060000000001</v>
      </c>
      <c r="BA637" s="51">
        <v>16781.810000000001</v>
      </c>
      <c r="BB637" s="51">
        <v>18009.09</v>
      </c>
      <c r="BC637" s="51">
        <v>17311.980000000003</v>
      </c>
      <c r="BD637" s="51">
        <v>17082.88</v>
      </c>
      <c r="BE637" s="51">
        <v>20438.29</v>
      </c>
      <c r="BF637" s="51">
        <v>18000.22</v>
      </c>
      <c r="BG637" s="51">
        <v>18967.820000000003</v>
      </c>
      <c r="BH637" s="51">
        <v>17623.41</v>
      </c>
      <c r="BI637" s="51">
        <v>15692.11</v>
      </c>
      <c r="BJ637" s="51">
        <v>15948.539999999999</v>
      </c>
      <c r="BK637" s="51">
        <v>14074.4</v>
      </c>
      <c r="BL637" s="51">
        <v>17011.2</v>
      </c>
      <c r="BM637" s="51"/>
      <c r="BN637" s="9"/>
      <c r="BO637" s="62">
        <v>15369.15</v>
      </c>
      <c r="BP637" s="62">
        <v>20669.23</v>
      </c>
      <c r="BQ637" s="62">
        <f t="shared" si="27"/>
        <v>18019.189999999999</v>
      </c>
      <c r="BR637" s="64" t="str">
        <f t="shared" si="28"/>
        <v>NO</v>
      </c>
      <c r="BS637" s="9" t="e">
        <f t="shared" si="29"/>
        <v>#N/A</v>
      </c>
    </row>
    <row r="638" spans="1:71" x14ac:dyDescent="0.25">
      <c r="A638">
        <v>635</v>
      </c>
      <c r="B638" s="52" t="s">
        <v>574</v>
      </c>
      <c r="C638" s="48" t="s">
        <v>574</v>
      </c>
      <c r="D638" s="80">
        <v>11231.539999999999</v>
      </c>
      <c r="E638" s="98" t="s">
        <v>2186</v>
      </c>
      <c r="F638" s="84" t="s">
        <v>2</v>
      </c>
      <c r="G638" s="84">
        <v>106814475</v>
      </c>
      <c r="H638" s="87">
        <v>4582555</v>
      </c>
      <c r="I638" s="196">
        <v>4582555</v>
      </c>
      <c r="J638" s="87">
        <v>4616824</v>
      </c>
      <c r="K638" s="47" t="s">
        <v>1</v>
      </c>
      <c r="L638" s="47" t="s">
        <v>573</v>
      </c>
      <c r="M638" s="38"/>
      <c r="N638" s="38"/>
      <c r="O638" s="50">
        <v>10892.52</v>
      </c>
      <c r="P638" s="50">
        <v>12487.7</v>
      </c>
      <c r="Q638" s="50">
        <v>10718.54</v>
      </c>
      <c r="R638" s="50">
        <v>11403.01</v>
      </c>
      <c r="S638" s="50">
        <v>13124.21</v>
      </c>
      <c r="T638" s="50">
        <v>12082.19</v>
      </c>
      <c r="U638" s="50">
        <v>13754.94</v>
      </c>
      <c r="V638" s="51">
        <v>13698.85</v>
      </c>
      <c r="W638" s="51">
        <v>12237.78</v>
      </c>
      <c r="X638" s="51">
        <v>12335.92</v>
      </c>
      <c r="Y638" s="51">
        <v>11733.76</v>
      </c>
      <c r="Z638" s="51">
        <v>10402.530000000001</v>
      </c>
      <c r="AA638" s="51">
        <v>11294.09</v>
      </c>
      <c r="AB638" s="51">
        <v>11707.68</v>
      </c>
      <c r="AC638" s="51">
        <v>10513.449999999999</v>
      </c>
      <c r="AD638" s="51">
        <v>10837.44</v>
      </c>
      <c r="AE638" s="51">
        <v>11695.64</v>
      </c>
      <c r="AF638" s="51">
        <v>11231.539999999999</v>
      </c>
      <c r="AG638" s="51">
        <v>12151.4</v>
      </c>
      <c r="AH638" s="51">
        <v>12261.59</v>
      </c>
      <c r="AI638" s="51">
        <v>12604.61</v>
      </c>
      <c r="AJ638" s="51">
        <v>14309.84</v>
      </c>
      <c r="AK638" s="51">
        <v>11940.41</v>
      </c>
      <c r="AL638" s="51">
        <v>11955.26</v>
      </c>
      <c r="AM638" s="51">
        <v>12860.86</v>
      </c>
      <c r="AN638" s="51">
        <v>12768.91</v>
      </c>
      <c r="AO638" s="51">
        <v>13227.119999999999</v>
      </c>
      <c r="AP638" s="135">
        <v>13513.31</v>
      </c>
      <c r="AQ638" s="51">
        <v>13519.039999999999</v>
      </c>
      <c r="AR638" s="51">
        <v>12686.6</v>
      </c>
      <c r="AS638" s="51">
        <v>15907.48</v>
      </c>
      <c r="AT638" s="51">
        <v>13614.28</v>
      </c>
      <c r="AU638" s="51">
        <v>13359.119999999999</v>
      </c>
      <c r="AV638" s="51">
        <v>14656.43</v>
      </c>
      <c r="AW638" s="51">
        <v>13478.23</v>
      </c>
      <c r="AX638" s="51">
        <v>12147.199999999999</v>
      </c>
      <c r="AY638" s="51">
        <v>11670.76</v>
      </c>
      <c r="AZ638" s="51">
        <v>12521.56</v>
      </c>
      <c r="BA638" s="51">
        <v>12490.23</v>
      </c>
      <c r="BB638" s="51">
        <v>13237.64</v>
      </c>
      <c r="BC638" s="51">
        <v>13262.55</v>
      </c>
      <c r="BD638" s="51">
        <v>13567.38</v>
      </c>
      <c r="BE638" s="51">
        <v>14078.44</v>
      </c>
      <c r="BF638" s="51">
        <v>12132.369999999999</v>
      </c>
      <c r="BG638" s="51">
        <v>13034.56</v>
      </c>
      <c r="BH638" s="51">
        <v>12327.67</v>
      </c>
      <c r="BI638" s="51">
        <v>11295.03</v>
      </c>
      <c r="BJ638" s="51">
        <v>11940.96</v>
      </c>
      <c r="BK638" s="51">
        <v>10826.82</v>
      </c>
      <c r="BL638" s="51">
        <v>12875.59</v>
      </c>
      <c r="BM638" s="51"/>
      <c r="BN638" s="9"/>
      <c r="BO638" s="62">
        <v>10402.530000000001</v>
      </c>
      <c r="BP638" s="62">
        <v>14274.41</v>
      </c>
      <c r="BQ638" s="62">
        <f t="shared" si="27"/>
        <v>12338.470000000001</v>
      </c>
      <c r="BR638" s="64" t="str">
        <f t="shared" si="28"/>
        <v>YES</v>
      </c>
      <c r="BS638" s="9" t="e">
        <f t="shared" si="29"/>
        <v>#N/A</v>
      </c>
    </row>
    <row r="639" spans="1:71" x14ac:dyDescent="0.25">
      <c r="A639">
        <v>636</v>
      </c>
      <c r="B639" s="52" t="s">
        <v>572</v>
      </c>
      <c r="C639" s="48" t="s">
        <v>572</v>
      </c>
      <c r="D639" s="80">
        <v>27647.100000000002</v>
      </c>
      <c r="E639" s="98" t="s">
        <v>2186</v>
      </c>
      <c r="F639" s="84" t="s">
        <v>2</v>
      </c>
      <c r="G639" s="84">
        <v>106814475</v>
      </c>
      <c r="H639" s="87">
        <v>4336653</v>
      </c>
      <c r="I639" s="196">
        <v>4606780</v>
      </c>
      <c r="J639" s="87">
        <v>4606780</v>
      </c>
      <c r="K639" s="47" t="s">
        <v>1</v>
      </c>
      <c r="L639" s="47" t="s">
        <v>571</v>
      </c>
      <c r="M639" s="38"/>
      <c r="N639" s="38"/>
      <c r="O639" s="50">
        <v>24254.32</v>
      </c>
      <c r="P639" s="50">
        <v>24064.6</v>
      </c>
      <c r="Q639" s="50">
        <v>23506.53</v>
      </c>
      <c r="R639" s="50">
        <v>24830.15</v>
      </c>
      <c r="S639" s="50">
        <v>32233.67</v>
      </c>
      <c r="T639" s="50">
        <v>30236.63</v>
      </c>
      <c r="U639" s="50">
        <v>37869.040000000001</v>
      </c>
      <c r="V639" s="51">
        <v>39282.31</v>
      </c>
      <c r="W639" s="51">
        <v>37133.159999999996</v>
      </c>
      <c r="X639" s="51">
        <v>33367.799999999996</v>
      </c>
      <c r="Y639" s="51">
        <v>27583.210000000003</v>
      </c>
      <c r="Z639" s="51">
        <v>24920.980000000003</v>
      </c>
      <c r="AA639" s="51">
        <v>24376.960000000003</v>
      </c>
      <c r="AB639" s="51">
        <v>24052.030000000002</v>
      </c>
      <c r="AC639" s="51">
        <v>22953.59</v>
      </c>
      <c r="AD639" s="51">
        <v>24181.5</v>
      </c>
      <c r="AE639" s="51">
        <v>27660.27</v>
      </c>
      <c r="AF639" s="51">
        <v>27647.100000000002</v>
      </c>
      <c r="AG639" s="51">
        <v>31918.17</v>
      </c>
      <c r="AH639" s="51">
        <v>29948.07</v>
      </c>
      <c r="AI639" s="51">
        <v>33913.119999999995</v>
      </c>
      <c r="AJ639" s="51">
        <v>40669.24</v>
      </c>
      <c r="AK639" s="51">
        <v>34290.97</v>
      </c>
      <c r="AL639" s="51">
        <v>30023.75</v>
      </c>
      <c r="AM639" s="51">
        <v>30591.65</v>
      </c>
      <c r="AN639" s="51">
        <v>29372.97</v>
      </c>
      <c r="AO639" s="51">
        <v>29811.170000000002</v>
      </c>
      <c r="AP639" s="135">
        <v>33748.46</v>
      </c>
      <c r="AQ639" s="51">
        <v>35319.5</v>
      </c>
      <c r="AR639" s="51">
        <v>35088.57</v>
      </c>
      <c r="AS639" s="51">
        <v>43235.360000000001</v>
      </c>
      <c r="AT639" s="51">
        <v>37873.259999999995</v>
      </c>
      <c r="AU639" s="51">
        <v>36525.589999999997</v>
      </c>
      <c r="AV639" s="51">
        <v>35384.9</v>
      </c>
      <c r="AW639" s="51">
        <v>29417.31</v>
      </c>
      <c r="AX639" s="51">
        <v>24856.63</v>
      </c>
      <c r="AY639" s="51">
        <v>23993.510000000002</v>
      </c>
      <c r="AZ639" s="51">
        <v>25824.36</v>
      </c>
      <c r="BA639" s="51">
        <v>30457.11</v>
      </c>
      <c r="BB639" s="51">
        <v>33119.74</v>
      </c>
      <c r="BC639" s="51">
        <v>32594.58</v>
      </c>
      <c r="BD639" s="51">
        <v>33698.699999999997</v>
      </c>
      <c r="BE639" s="51">
        <v>37052.409999999996</v>
      </c>
      <c r="BF639" s="51">
        <v>30250.63</v>
      </c>
      <c r="BG639" s="51">
        <v>30581.74</v>
      </c>
      <c r="BH639" s="51">
        <v>28222.27</v>
      </c>
      <c r="BI639" s="51">
        <v>23198.510000000002</v>
      </c>
      <c r="BJ639" s="51">
        <v>23416.16</v>
      </c>
      <c r="BK639" s="51">
        <v>20284.390000000003</v>
      </c>
      <c r="BL639" s="51">
        <v>21826.100000000002</v>
      </c>
      <c r="BM639" s="51"/>
      <c r="BN639" s="9"/>
      <c r="BO639" s="62">
        <v>22953.59</v>
      </c>
      <c r="BP639" s="62">
        <v>39282.31</v>
      </c>
      <c r="BQ639" s="62">
        <f t="shared" si="27"/>
        <v>31117.949999999997</v>
      </c>
      <c r="BR639" s="64" t="str">
        <f t="shared" si="28"/>
        <v>NO</v>
      </c>
      <c r="BS639" s="9" t="e">
        <f t="shared" si="29"/>
        <v>#N/A</v>
      </c>
    </row>
    <row r="640" spans="1:71" x14ac:dyDescent="0.25">
      <c r="A640">
        <v>637</v>
      </c>
      <c r="B640" s="52" t="s">
        <v>570</v>
      </c>
      <c r="C640" s="48" t="s">
        <v>570</v>
      </c>
      <c r="D640" s="80">
        <v>16420.59</v>
      </c>
      <c r="E640" s="98" t="s">
        <v>2186</v>
      </c>
      <c r="F640" s="84" t="s">
        <v>2</v>
      </c>
      <c r="G640" s="84">
        <v>106814475</v>
      </c>
      <c r="H640" s="87">
        <v>4582561</v>
      </c>
      <c r="I640" s="196">
        <v>4606756</v>
      </c>
      <c r="J640" s="87">
        <v>4606756</v>
      </c>
      <c r="K640" s="47" t="s">
        <v>1</v>
      </c>
      <c r="L640" s="47" t="s">
        <v>569</v>
      </c>
      <c r="M640" s="38"/>
      <c r="N640" s="38"/>
      <c r="O640" s="50">
        <v>14324.58</v>
      </c>
      <c r="P640" s="50">
        <v>15054.91</v>
      </c>
      <c r="Q640" s="50">
        <v>13931.07</v>
      </c>
      <c r="R640" s="50">
        <v>14574.05</v>
      </c>
      <c r="S640" s="50">
        <v>17486.27</v>
      </c>
      <c r="T640" s="50">
        <v>16777.36</v>
      </c>
      <c r="U640" s="50">
        <v>21794.400000000001</v>
      </c>
      <c r="V640" s="51">
        <v>22373.58</v>
      </c>
      <c r="W640" s="51">
        <v>21066.070000000003</v>
      </c>
      <c r="X640" s="51">
        <v>21205.5</v>
      </c>
      <c r="Y640" s="51">
        <v>17313.230000000003</v>
      </c>
      <c r="Z640" s="51">
        <v>15734.08</v>
      </c>
      <c r="AA640" s="51">
        <v>16299.33</v>
      </c>
      <c r="AB640" s="51">
        <v>16599.980000000003</v>
      </c>
      <c r="AC640" s="51">
        <v>15346.789999999999</v>
      </c>
      <c r="AD640" s="51">
        <v>14855.86</v>
      </c>
      <c r="AE640" s="51">
        <v>15769.83</v>
      </c>
      <c r="AF640" s="51">
        <v>16420.59</v>
      </c>
      <c r="AG640" s="51">
        <v>20537.28</v>
      </c>
      <c r="AH640" s="51">
        <v>21449.68</v>
      </c>
      <c r="AI640" s="51">
        <v>22609.280000000002</v>
      </c>
      <c r="AJ640" s="51">
        <v>23255.800000000003</v>
      </c>
      <c r="AK640" s="51">
        <v>18761.810000000001</v>
      </c>
      <c r="AL640" s="51">
        <v>16252.63</v>
      </c>
      <c r="AM640" s="51">
        <v>15337.24</v>
      </c>
      <c r="AN640" s="51">
        <v>15300.34</v>
      </c>
      <c r="AO640" s="51">
        <v>15783.39</v>
      </c>
      <c r="AP640" s="135">
        <v>16865.5</v>
      </c>
      <c r="AQ640" s="51">
        <v>17827.060000000001</v>
      </c>
      <c r="AR640" s="51">
        <v>18135.79</v>
      </c>
      <c r="AS640" s="51">
        <v>23821.820000000003</v>
      </c>
      <c r="AT640" s="51">
        <v>22852.81</v>
      </c>
      <c r="AU640" s="51">
        <v>23135.350000000002</v>
      </c>
      <c r="AV640" s="51">
        <v>24886.36</v>
      </c>
      <c r="AW640" s="51">
        <v>21464.230000000003</v>
      </c>
      <c r="AX640" s="51">
        <v>19094.77</v>
      </c>
      <c r="AY640" s="51">
        <v>17114.830000000002</v>
      </c>
      <c r="AZ640" s="51">
        <v>17495.47</v>
      </c>
      <c r="BA640" s="51">
        <v>18046.29</v>
      </c>
      <c r="BB640" s="51">
        <v>20820.780000000002</v>
      </c>
      <c r="BC640" s="51">
        <v>21073.570000000003</v>
      </c>
      <c r="BD640" s="51">
        <v>22649.640000000003</v>
      </c>
      <c r="BE640" s="51">
        <v>27744.870000000003</v>
      </c>
      <c r="BF640" s="51">
        <v>26247.81</v>
      </c>
      <c r="BG640" s="51">
        <v>26484.920000000002</v>
      </c>
      <c r="BH640" s="51">
        <v>21897.390000000003</v>
      </c>
      <c r="BI640" s="51">
        <v>18811.41</v>
      </c>
      <c r="BJ640" s="51">
        <v>17534.820000000003</v>
      </c>
      <c r="BK640" s="51">
        <v>15469.82</v>
      </c>
      <c r="BL640" s="51">
        <v>17455.330000000002</v>
      </c>
      <c r="BM640" s="51"/>
      <c r="BN640" s="9"/>
      <c r="BO640" s="62">
        <v>13934.31</v>
      </c>
      <c r="BP640" s="62">
        <v>22373.58</v>
      </c>
      <c r="BQ640" s="62">
        <f t="shared" si="27"/>
        <v>18153.945</v>
      </c>
      <c r="BR640" s="64" t="str">
        <f t="shared" si="28"/>
        <v>YES</v>
      </c>
      <c r="BS640" s="9" t="e">
        <f t="shared" si="29"/>
        <v>#N/A</v>
      </c>
    </row>
    <row r="641" spans="1:71" x14ac:dyDescent="0.25">
      <c r="A641">
        <v>638</v>
      </c>
      <c r="B641" s="52" t="s">
        <v>568</v>
      </c>
      <c r="C641" s="48" t="s">
        <v>568</v>
      </c>
      <c r="D641" s="80">
        <v>8108.59</v>
      </c>
      <c r="E641" s="98" t="s">
        <v>4988</v>
      </c>
      <c r="F641" s="84" t="s">
        <v>2</v>
      </c>
      <c r="G641" s="84">
        <v>106814475</v>
      </c>
      <c r="H641" s="87">
        <v>4273384</v>
      </c>
      <c r="I641" s="196">
        <v>6207303</v>
      </c>
      <c r="J641" s="87">
        <v>6207303</v>
      </c>
      <c r="K641" s="47" t="s">
        <v>1</v>
      </c>
      <c r="L641" s="47" t="s">
        <v>567</v>
      </c>
      <c r="M641" s="38"/>
      <c r="N641" s="38"/>
      <c r="O641" s="50">
        <v>6796.92</v>
      </c>
      <c r="P641" s="50">
        <v>6856.13</v>
      </c>
      <c r="Q641" s="50">
        <v>6362.13</v>
      </c>
      <c r="R641" s="50">
        <v>6679.91</v>
      </c>
      <c r="S641" s="50">
        <v>9572.2099999999991</v>
      </c>
      <c r="T641" s="50">
        <v>9542.83</v>
      </c>
      <c r="U641" s="50">
        <v>10884.76</v>
      </c>
      <c r="V641" s="51">
        <v>12246.28</v>
      </c>
      <c r="W641" s="51">
        <v>11583.46</v>
      </c>
      <c r="X641" s="51">
        <v>11091.14</v>
      </c>
      <c r="Y641" s="51">
        <v>8325.35</v>
      </c>
      <c r="Z641" s="51">
        <v>7517.28</v>
      </c>
      <c r="AA641" s="51">
        <v>6998.7699999999995</v>
      </c>
      <c r="AB641" s="51">
        <v>7750.76</v>
      </c>
      <c r="AC641" s="51">
        <v>7210.45</v>
      </c>
      <c r="AD641" s="51">
        <v>8616.2199999999993</v>
      </c>
      <c r="AE641" s="51">
        <v>8166.4</v>
      </c>
      <c r="AF641" s="51">
        <v>8108.59</v>
      </c>
      <c r="AG641" s="51">
        <v>9902.2099999999991</v>
      </c>
      <c r="AH641" s="51">
        <v>10434.030000000001</v>
      </c>
      <c r="AI641" s="51">
        <v>10631.039999999999</v>
      </c>
      <c r="AJ641" s="51">
        <v>11981.68</v>
      </c>
      <c r="AK641" s="51">
        <v>9489.01</v>
      </c>
      <c r="AL641" s="51">
        <v>8103.76</v>
      </c>
      <c r="AM641" s="51">
        <v>7350.26</v>
      </c>
      <c r="AN641" s="51">
        <v>7496.63</v>
      </c>
      <c r="AO641" s="51">
        <v>7291.32</v>
      </c>
      <c r="AP641" s="135">
        <v>7670.8499999999995</v>
      </c>
      <c r="AQ641" s="51">
        <v>7325.04</v>
      </c>
      <c r="AR641" s="51">
        <v>7534.2199999999993</v>
      </c>
      <c r="AS641" s="51">
        <v>10369.84</v>
      </c>
      <c r="AT641" s="51">
        <v>11054.76</v>
      </c>
      <c r="AU641" s="51">
        <v>11580.4</v>
      </c>
      <c r="AV641" s="51">
        <v>11536.36</v>
      </c>
      <c r="AW641" s="51">
        <v>9446.7899999999991</v>
      </c>
      <c r="AX641" s="51">
        <v>7685.07</v>
      </c>
      <c r="AY641" s="51">
        <v>6470.99</v>
      </c>
      <c r="AZ641" s="51">
        <v>7079.58</v>
      </c>
      <c r="BA641" s="51">
        <v>5944.13</v>
      </c>
      <c r="BB641" s="51">
        <v>6108.4</v>
      </c>
      <c r="BC641" s="51">
        <v>7046.28</v>
      </c>
      <c r="BD641" s="51">
        <v>7775.96</v>
      </c>
      <c r="BE641" s="51">
        <v>10374.39</v>
      </c>
      <c r="BF641" s="51">
        <v>9899.91</v>
      </c>
      <c r="BG641" s="51">
        <v>9395.34</v>
      </c>
      <c r="BH641" s="51">
        <v>8436.85</v>
      </c>
      <c r="BI641" s="51">
        <v>7316.91</v>
      </c>
      <c r="BJ641" s="51">
        <v>6708.37</v>
      </c>
      <c r="BK641" s="51">
        <v>5643.37</v>
      </c>
      <c r="BL641" s="51">
        <v>6332.59</v>
      </c>
      <c r="BM641" s="51"/>
      <c r="BN641" s="9"/>
      <c r="BO641" s="62">
        <v>6365.37</v>
      </c>
      <c r="BP641" s="62">
        <v>12246.28</v>
      </c>
      <c r="BQ641" s="62">
        <f t="shared" si="27"/>
        <v>9305.8250000000007</v>
      </c>
      <c r="BR641" s="64" t="str">
        <f t="shared" si="28"/>
        <v>NO</v>
      </c>
      <c r="BS641" s="9" t="e">
        <f t="shared" si="29"/>
        <v>#N/A</v>
      </c>
    </row>
    <row r="642" spans="1:71" x14ac:dyDescent="0.25">
      <c r="A642">
        <v>639</v>
      </c>
      <c r="B642" s="52" t="s">
        <v>566</v>
      </c>
      <c r="C642" s="48" t="s">
        <v>566</v>
      </c>
      <c r="D642" s="80">
        <v>7030.09</v>
      </c>
      <c r="E642" s="98" t="s">
        <v>4988</v>
      </c>
      <c r="F642" s="84" t="s">
        <v>2</v>
      </c>
      <c r="G642" s="84">
        <v>106814475</v>
      </c>
      <c r="H642" s="87">
        <v>4273242</v>
      </c>
      <c r="I642" s="196">
        <v>6207305</v>
      </c>
      <c r="J642" s="87">
        <v>6207305</v>
      </c>
      <c r="K642" s="47" t="s">
        <v>1</v>
      </c>
      <c r="L642" s="47" t="s">
        <v>565</v>
      </c>
      <c r="M642" s="38"/>
      <c r="N642" s="38"/>
      <c r="O642" s="50">
        <v>6050.1</v>
      </c>
      <c r="P642" s="50">
        <v>6437.01</v>
      </c>
      <c r="Q642" s="50">
        <v>5918.49</v>
      </c>
      <c r="R642" s="50">
        <v>6163.87</v>
      </c>
      <c r="S642" s="50">
        <v>8107.23</v>
      </c>
      <c r="T642" s="50">
        <v>8076.19</v>
      </c>
      <c r="U642" s="50">
        <v>9114.56</v>
      </c>
      <c r="V642" s="51">
        <v>9795.369999999999</v>
      </c>
      <c r="W642" s="51">
        <v>9346.19</v>
      </c>
      <c r="X642" s="51">
        <v>9219.68</v>
      </c>
      <c r="Y642" s="51">
        <v>7499.21</v>
      </c>
      <c r="Z642" s="51">
        <v>6232.19</v>
      </c>
      <c r="AA642" s="51">
        <v>6175.7699999999995</v>
      </c>
      <c r="AB642" s="51">
        <v>6373.3499999999995</v>
      </c>
      <c r="AC642" s="51">
        <v>6257.8499999999995</v>
      </c>
      <c r="AD642" s="51">
        <v>6992.5999999999995</v>
      </c>
      <c r="AE642" s="51">
        <v>6672.53</v>
      </c>
      <c r="AF642" s="51">
        <v>7030.09</v>
      </c>
      <c r="AG642" s="51">
        <v>7287.22</v>
      </c>
      <c r="AH642" s="51">
        <v>6946.63</v>
      </c>
      <c r="AI642" s="51">
        <v>7224.6399999999994</v>
      </c>
      <c r="AJ642" s="51">
        <v>7566.28</v>
      </c>
      <c r="AK642" s="51">
        <v>6370.55</v>
      </c>
      <c r="AL642" s="51">
        <v>4541.2699999999995</v>
      </c>
      <c r="AM642" s="51">
        <v>4379.6799999999994</v>
      </c>
      <c r="AN642" s="51">
        <v>4507.7299999999996</v>
      </c>
      <c r="AO642" s="51">
        <v>5618.38</v>
      </c>
      <c r="AP642" s="135">
        <v>6121.13</v>
      </c>
      <c r="AQ642" s="51">
        <v>6056.76</v>
      </c>
      <c r="AR642" s="51">
        <v>6034.7699999999995</v>
      </c>
      <c r="AS642" s="51">
        <v>8119.8</v>
      </c>
      <c r="AT642" s="51">
        <v>8207.77</v>
      </c>
      <c r="AU642" s="51">
        <v>8358.83</v>
      </c>
      <c r="AV642" s="51">
        <v>7626.6799999999994</v>
      </c>
      <c r="AW642" s="51">
        <v>6588.4699999999993</v>
      </c>
      <c r="AX642" s="51">
        <v>6044.86</v>
      </c>
      <c r="AY642" s="51">
        <v>5231.2699999999995</v>
      </c>
      <c r="AZ642" s="51">
        <v>4996.8899999999994</v>
      </c>
      <c r="BA642" s="51">
        <v>4214.9699999999993</v>
      </c>
      <c r="BB642" s="51">
        <v>4657.6799999999994</v>
      </c>
      <c r="BC642" s="51">
        <v>5360.62</v>
      </c>
      <c r="BD642" s="51">
        <v>5927.74</v>
      </c>
      <c r="BE642" s="51">
        <v>6219.94</v>
      </c>
      <c r="BF642" s="51">
        <v>5056.82</v>
      </c>
      <c r="BG642" s="51">
        <v>7329.44</v>
      </c>
      <c r="BH642" s="51">
        <v>8166.55</v>
      </c>
      <c r="BI642" s="51">
        <v>7509.79</v>
      </c>
      <c r="BJ642" s="51">
        <v>5254</v>
      </c>
      <c r="BK642" s="51">
        <v>4127.9299999999994</v>
      </c>
      <c r="BL642" s="51">
        <v>4587.41</v>
      </c>
      <c r="BM642" s="51"/>
      <c r="BN642" s="9"/>
      <c r="BO642" s="62">
        <v>4379.6799999999994</v>
      </c>
      <c r="BP642" s="62">
        <v>9795.369999999999</v>
      </c>
      <c r="BQ642" s="62">
        <f t="shared" si="27"/>
        <v>7087.5249999999996</v>
      </c>
      <c r="BR642" s="64" t="str">
        <f t="shared" si="28"/>
        <v>NO</v>
      </c>
      <c r="BS642" s="9" t="e">
        <f t="shared" si="29"/>
        <v>#N/A</v>
      </c>
    </row>
    <row r="643" spans="1:71" x14ac:dyDescent="0.25">
      <c r="A643">
        <v>640</v>
      </c>
      <c r="B643" s="52" t="s">
        <v>564</v>
      </c>
      <c r="C643" s="48" t="s">
        <v>564</v>
      </c>
      <c r="D643" s="80">
        <v>7889.8</v>
      </c>
      <c r="E643" s="98" t="s">
        <v>4988</v>
      </c>
      <c r="F643" s="84" t="s">
        <v>2</v>
      </c>
      <c r="G643" s="84">
        <v>106814475</v>
      </c>
      <c r="H643" s="87">
        <v>4356076</v>
      </c>
      <c r="I643" s="196">
        <v>6207289</v>
      </c>
      <c r="J643" s="87">
        <v>6207289</v>
      </c>
      <c r="K643" s="47" t="s">
        <v>1</v>
      </c>
      <c r="L643" s="47" t="s">
        <v>563</v>
      </c>
      <c r="M643" s="38"/>
      <c r="N643" s="38"/>
      <c r="O643" s="50">
        <v>5832.72</v>
      </c>
      <c r="P643" s="50">
        <v>6710.25</v>
      </c>
      <c r="Q643" s="50">
        <v>5733.8</v>
      </c>
      <c r="R643" s="50">
        <v>6085.9</v>
      </c>
      <c r="S643" s="50">
        <v>7023.09</v>
      </c>
      <c r="T643" s="50">
        <v>7082.47</v>
      </c>
      <c r="U643" s="50">
        <v>9135.61</v>
      </c>
      <c r="V643" s="51">
        <v>9459.1299999999992</v>
      </c>
      <c r="W643" s="51">
        <v>8786.1299999999992</v>
      </c>
      <c r="X643" s="51">
        <v>9439.7800000000007</v>
      </c>
      <c r="Y643" s="51">
        <v>6473.51</v>
      </c>
      <c r="Z643" s="51">
        <v>5677.19</v>
      </c>
      <c r="AA643" s="51">
        <v>5147.28</v>
      </c>
      <c r="AB643" s="51">
        <v>4584.7299999999996</v>
      </c>
      <c r="AC643" s="51">
        <v>4343.17</v>
      </c>
      <c r="AD643" s="51">
        <v>5236.8999999999996</v>
      </c>
      <c r="AE643" s="51">
        <v>7142.9699999999993</v>
      </c>
      <c r="AF643" s="51">
        <v>7889.8</v>
      </c>
      <c r="AG643" s="51">
        <v>11888.38</v>
      </c>
      <c r="AH643" s="51">
        <v>11601.52</v>
      </c>
      <c r="AI643" s="51">
        <v>11186.92</v>
      </c>
      <c r="AJ643" s="51">
        <v>12927.46</v>
      </c>
      <c r="AK643" s="51">
        <v>8249.6999999999989</v>
      </c>
      <c r="AL643" s="51">
        <v>6871.83</v>
      </c>
      <c r="AM643" s="51">
        <v>5409.5</v>
      </c>
      <c r="AN643" s="51">
        <v>5475.29</v>
      </c>
      <c r="AO643" s="51">
        <v>5508.63</v>
      </c>
      <c r="AP643" s="135">
        <v>6571.23</v>
      </c>
      <c r="AQ643" s="51">
        <v>7926.2</v>
      </c>
      <c r="AR643" s="51">
        <v>7866.82</v>
      </c>
      <c r="AS643" s="51">
        <v>10292.039999999999</v>
      </c>
      <c r="AT643" s="51">
        <v>11598.13</v>
      </c>
      <c r="AU643" s="51">
        <v>10188.81</v>
      </c>
      <c r="AV643" s="51">
        <v>9742.92</v>
      </c>
      <c r="AW643" s="51">
        <v>8845.91</v>
      </c>
      <c r="AX643" s="51">
        <v>8083.63</v>
      </c>
      <c r="AY643" s="51">
        <v>8320.0300000000007</v>
      </c>
      <c r="AZ643" s="51">
        <v>9182.6299999999992</v>
      </c>
      <c r="BA643" s="51">
        <v>8566.5499999999993</v>
      </c>
      <c r="BB643" s="51">
        <v>8620.83</v>
      </c>
      <c r="BC643" s="51">
        <v>8756.869999999999</v>
      </c>
      <c r="BD643" s="51">
        <v>8888.06</v>
      </c>
      <c r="BE643" s="51">
        <v>10745.05</v>
      </c>
      <c r="BF643" s="51">
        <v>8920.74</v>
      </c>
      <c r="BG643" s="51">
        <v>8974.1299999999992</v>
      </c>
      <c r="BH643" s="51">
        <v>8544.84</v>
      </c>
      <c r="BI643" s="51">
        <v>8061.63</v>
      </c>
      <c r="BJ643" s="51">
        <v>8793.48</v>
      </c>
      <c r="BK643" s="51">
        <v>7457.92</v>
      </c>
      <c r="BL643" s="51">
        <v>8991.56</v>
      </c>
      <c r="BM643" s="51"/>
      <c r="BN643" s="9"/>
      <c r="BO643" s="62">
        <v>4343.17</v>
      </c>
      <c r="BP643" s="62">
        <v>9459.1299999999992</v>
      </c>
      <c r="BQ643" s="62">
        <f t="shared" si="27"/>
        <v>6901.15</v>
      </c>
      <c r="BR643" s="64" t="str">
        <f t="shared" si="28"/>
        <v>YES</v>
      </c>
      <c r="BS643" s="9" t="e">
        <f t="shared" si="29"/>
        <v>#N/A</v>
      </c>
    </row>
    <row r="644" spans="1:71" x14ac:dyDescent="0.25">
      <c r="A644">
        <v>641</v>
      </c>
      <c r="B644" s="52" t="s">
        <v>562</v>
      </c>
      <c r="C644" s="48" t="s">
        <v>562</v>
      </c>
      <c r="D644" s="80">
        <v>21756.36</v>
      </c>
      <c r="E644" s="98" t="s">
        <v>4988</v>
      </c>
      <c r="F644" s="84" t="s">
        <v>2</v>
      </c>
      <c r="G644" s="84">
        <v>106814475</v>
      </c>
      <c r="H644" s="87">
        <v>4356081</v>
      </c>
      <c r="I644" s="196">
        <v>6208150</v>
      </c>
      <c r="J644" s="87">
        <v>6208150</v>
      </c>
      <c r="K644" s="47" t="s">
        <v>1</v>
      </c>
      <c r="L644" s="47" t="s">
        <v>561</v>
      </c>
      <c r="M644" s="38"/>
      <c r="N644" s="38"/>
      <c r="O644" s="50">
        <v>16613.96</v>
      </c>
      <c r="P644" s="50">
        <v>17946.05</v>
      </c>
      <c r="Q644" s="50">
        <v>17414.53</v>
      </c>
      <c r="R644" s="50">
        <v>16890.060000000001</v>
      </c>
      <c r="S644" s="50">
        <v>23062.98</v>
      </c>
      <c r="T644" s="50">
        <v>23612.87</v>
      </c>
      <c r="U644" s="50">
        <v>28863.800000000003</v>
      </c>
      <c r="V644" s="51">
        <v>33128.759999999995</v>
      </c>
      <c r="W644" s="51">
        <v>30745.86</v>
      </c>
      <c r="X644" s="51">
        <v>30047.320000000003</v>
      </c>
      <c r="Y644" s="51">
        <v>23545.870000000003</v>
      </c>
      <c r="Z644" s="51">
        <v>21354.800000000003</v>
      </c>
      <c r="AA644" s="51">
        <v>19749.79</v>
      </c>
      <c r="AB644" s="51">
        <v>17700.580000000002</v>
      </c>
      <c r="AC644" s="51">
        <v>19141.960000000003</v>
      </c>
      <c r="AD644" s="51">
        <v>19778.120000000003</v>
      </c>
      <c r="AE644" s="51">
        <v>20637.510000000002</v>
      </c>
      <c r="AF644" s="51">
        <v>21756.36</v>
      </c>
      <c r="AG644" s="51">
        <v>27921.17</v>
      </c>
      <c r="AH644" s="51">
        <v>28336.87</v>
      </c>
      <c r="AI644" s="51">
        <v>28208.960000000003</v>
      </c>
      <c r="AJ644" s="51">
        <v>30279.52</v>
      </c>
      <c r="AK644" s="51">
        <v>23867.11</v>
      </c>
      <c r="AL644" s="51">
        <v>19032.650000000001</v>
      </c>
      <c r="AM644" s="51">
        <v>15804.18</v>
      </c>
      <c r="AN644" s="51">
        <v>15158.08</v>
      </c>
      <c r="AO644" s="51">
        <v>16351.28</v>
      </c>
      <c r="AP644" s="135">
        <v>21334.79</v>
      </c>
      <c r="AQ644" s="51">
        <v>24537.7</v>
      </c>
      <c r="AR644" s="51">
        <v>22744.09</v>
      </c>
      <c r="AS644" s="51">
        <v>25744.86</v>
      </c>
      <c r="AT644" s="51">
        <v>23327.83</v>
      </c>
      <c r="AU644" s="51">
        <v>26370.47</v>
      </c>
      <c r="AV644" s="51">
        <v>29981.7</v>
      </c>
      <c r="AW644" s="51">
        <v>26455.91</v>
      </c>
      <c r="AX644" s="51">
        <v>23769.06</v>
      </c>
      <c r="AY644" s="51">
        <v>23524.710000000003</v>
      </c>
      <c r="AZ644" s="51">
        <v>18196.690000000002</v>
      </c>
      <c r="BA644" s="51">
        <v>23302.480000000003</v>
      </c>
      <c r="BB644" s="51">
        <v>25882.66</v>
      </c>
      <c r="BC644" s="51">
        <v>23722.38</v>
      </c>
      <c r="BD644" s="51">
        <v>26375.200000000001</v>
      </c>
      <c r="BE644" s="51">
        <v>36069.17</v>
      </c>
      <c r="BF644" s="51">
        <v>32740.570000000003</v>
      </c>
      <c r="BG644" s="51">
        <v>33989.68</v>
      </c>
      <c r="BH644" s="51">
        <v>31561.27</v>
      </c>
      <c r="BI644" s="51">
        <v>27870.300000000003</v>
      </c>
      <c r="BJ644" s="51">
        <v>25172</v>
      </c>
      <c r="BK644" s="51">
        <v>20549.650000000001</v>
      </c>
      <c r="BL644" s="51">
        <v>21834.47</v>
      </c>
      <c r="BM644" s="51"/>
      <c r="BN644" s="9"/>
      <c r="BO644" s="62">
        <v>15804.18</v>
      </c>
      <c r="BP644" s="62">
        <v>33128.759999999995</v>
      </c>
      <c r="BQ644" s="62">
        <f t="shared" si="27"/>
        <v>24466.469999999998</v>
      </c>
      <c r="BR644" s="64" t="str">
        <f t="shared" si="28"/>
        <v>YES</v>
      </c>
      <c r="BS644" s="9" t="e">
        <f t="shared" si="29"/>
        <v>#N/A</v>
      </c>
    </row>
    <row r="645" spans="1:71" x14ac:dyDescent="0.25">
      <c r="A645">
        <v>642</v>
      </c>
      <c r="B645" s="52" t="s">
        <v>560</v>
      </c>
      <c r="C645" s="48" t="s">
        <v>560</v>
      </c>
      <c r="D645" s="80">
        <v>4642.37</v>
      </c>
      <c r="E645" s="98" t="s">
        <v>4988</v>
      </c>
      <c r="F645" s="84" t="s">
        <v>2</v>
      </c>
      <c r="G645" s="84">
        <v>106814475</v>
      </c>
      <c r="H645" s="87">
        <v>4374280</v>
      </c>
      <c r="I645" s="196">
        <v>6207860</v>
      </c>
      <c r="J645" s="87">
        <v>6207860</v>
      </c>
      <c r="K645" s="47" t="s">
        <v>1</v>
      </c>
      <c r="L645" s="47" t="s">
        <v>559</v>
      </c>
      <c r="M645" s="38"/>
      <c r="N645" s="38"/>
      <c r="O645" s="50">
        <v>4632.24</v>
      </c>
      <c r="P645" s="50">
        <v>5932.5</v>
      </c>
      <c r="Q645" s="50">
        <v>4743.8900000000003</v>
      </c>
      <c r="R645" s="50">
        <v>16890.060000000001</v>
      </c>
      <c r="S645" s="50">
        <v>5104.6499999999996</v>
      </c>
      <c r="T645" s="50">
        <v>4611.34</v>
      </c>
      <c r="U645" s="50">
        <v>5283.9699999999993</v>
      </c>
      <c r="V645" s="51">
        <v>5282.83</v>
      </c>
      <c r="W645" s="51">
        <v>5606.03</v>
      </c>
      <c r="X645" s="51">
        <v>5495.38</v>
      </c>
      <c r="Y645" s="51">
        <v>4390.21</v>
      </c>
      <c r="Z645" s="51">
        <v>4031.9399999999996</v>
      </c>
      <c r="AA645" s="51">
        <v>4803.66</v>
      </c>
      <c r="AB645" s="51">
        <v>5767.7199999999993</v>
      </c>
      <c r="AC645" s="51">
        <v>4703.67</v>
      </c>
      <c r="AD645" s="51">
        <v>4630.7299999999996</v>
      </c>
      <c r="AE645" s="51">
        <v>4697.1099999999997</v>
      </c>
      <c r="AF645" s="51">
        <v>4642.37</v>
      </c>
      <c r="AG645" s="51">
        <v>5264.03</v>
      </c>
      <c r="AH645" s="51">
        <v>5396.95</v>
      </c>
      <c r="AI645" s="51">
        <v>5451.88</v>
      </c>
      <c r="AJ645" s="51">
        <v>5832.79</v>
      </c>
      <c r="AK645" s="51">
        <v>4359.3599999999997</v>
      </c>
      <c r="AL645" s="51">
        <v>3945.5</v>
      </c>
      <c r="AM645" s="51">
        <v>4906.71</v>
      </c>
      <c r="AN645" s="51">
        <v>5091.41</v>
      </c>
      <c r="AO645" s="51">
        <v>4895.78</v>
      </c>
      <c r="AP645" s="135">
        <v>4660.34</v>
      </c>
      <c r="AQ645" s="51">
        <v>4364.9299999999994</v>
      </c>
      <c r="AR645" s="51">
        <v>4001.7099999999996</v>
      </c>
      <c r="AS645" s="51">
        <v>5006.2</v>
      </c>
      <c r="AT645" s="51">
        <v>5007.9399999999996</v>
      </c>
      <c r="AU645" s="51">
        <v>4961.34</v>
      </c>
      <c r="AV645" s="51">
        <v>4868.34</v>
      </c>
      <c r="AW645" s="51">
        <v>4113.8</v>
      </c>
      <c r="AX645" s="51">
        <v>4277.8599999999997</v>
      </c>
      <c r="AY645" s="51">
        <v>4927.6099999999997</v>
      </c>
      <c r="AZ645" s="51">
        <v>6483.55</v>
      </c>
      <c r="BA645" s="51">
        <v>5741.45</v>
      </c>
      <c r="BB645" s="51">
        <v>5364.73</v>
      </c>
      <c r="BC645" s="51">
        <v>4874.12</v>
      </c>
      <c r="BD645" s="51">
        <v>4500.8599999999997</v>
      </c>
      <c r="BE645" s="51">
        <v>5642.0199999999995</v>
      </c>
      <c r="BF645" s="51">
        <v>4895.5</v>
      </c>
      <c r="BG645" s="51">
        <v>5112.34</v>
      </c>
      <c r="BH645" s="51">
        <v>4557.6799999999994</v>
      </c>
      <c r="BI645" s="51">
        <v>4272.57</v>
      </c>
      <c r="BJ645" s="51">
        <v>5427.41</v>
      </c>
      <c r="BK645" s="51">
        <v>4971.17</v>
      </c>
      <c r="BL645" s="51">
        <v>5803.67</v>
      </c>
      <c r="BM645" s="51"/>
      <c r="BN645" s="9"/>
      <c r="BO645" s="62">
        <v>3945.5</v>
      </c>
      <c r="BP645" s="62">
        <v>5935.74</v>
      </c>
      <c r="BQ645" s="62">
        <f t="shared" ref="BQ645:BQ708" si="30">AVERAGE(BO645:BP645)</f>
        <v>4940.62</v>
      </c>
      <c r="BR645" s="64" t="str">
        <f t="shared" ref="BR645:BR708" si="31">IF(AND(INDEX($A$5:$BL$967,MATCH(A645,$A$5:$A$967,0),MATCH($BR$1,$A$4:$BL$4,0))&gt;=BO645,INDEX($A$5:$BL$967,MATCH(A645,$A$5:$A$967,0),MATCH($BR$1,$A$4:$BL$4,0))&lt;=BP645),"YES","NO")</f>
        <v>YES</v>
      </c>
      <c r="BS645" s="9" t="e">
        <f t="shared" ref="BS645:BS708" si="32">IF(INDEX($A$5:$AO$967,MATCH(A645,$A$5:$A$967,0),MATCH($BR$1,$A$4:$AO$4,0))&lt;BO645,"Latest cost is lower than expected",IF(INDEX($A$5:$AO$967,MATCH(A645,$A$5:$A$967,0),MATCH($BR$1,$A$4:$AO$4,0))&gt;BP645,"Latest cost is higher than expected",""))</f>
        <v>#N/A</v>
      </c>
    </row>
    <row r="646" spans="1:71" x14ac:dyDescent="0.25">
      <c r="A646">
        <v>643</v>
      </c>
      <c r="B646" s="52" t="s">
        <v>558</v>
      </c>
      <c r="C646" s="48" t="s">
        <v>558</v>
      </c>
      <c r="D646" s="80">
        <v>11857.57</v>
      </c>
      <c r="E646" s="98" t="s">
        <v>2186</v>
      </c>
      <c r="F646" s="84" t="s">
        <v>2</v>
      </c>
      <c r="G646" s="84">
        <v>106814475</v>
      </c>
      <c r="H646" s="87">
        <v>4273881</v>
      </c>
      <c r="I646" s="196">
        <v>4273881</v>
      </c>
      <c r="J646" s="87">
        <v>4616804</v>
      </c>
      <c r="K646" s="47" t="s">
        <v>1</v>
      </c>
      <c r="L646" s="47" t="s">
        <v>557</v>
      </c>
      <c r="M646" s="38"/>
      <c r="N646" s="38"/>
      <c r="O646" s="50">
        <v>13147.96</v>
      </c>
      <c r="P646" s="50">
        <v>20899.21</v>
      </c>
      <c r="Q646" s="50">
        <v>14864.31</v>
      </c>
      <c r="R646" s="50">
        <v>5375.76</v>
      </c>
      <c r="S646" s="50">
        <v>13889.72</v>
      </c>
      <c r="T646" s="50">
        <v>13785.19</v>
      </c>
      <c r="U646" s="50">
        <v>16562.52</v>
      </c>
      <c r="V646" s="51">
        <v>17900.29</v>
      </c>
      <c r="W646" s="51">
        <v>18489.52</v>
      </c>
      <c r="X646" s="51">
        <v>18039.580000000002</v>
      </c>
      <c r="Y646" s="51">
        <v>13222.27</v>
      </c>
      <c r="Z646" s="51">
        <v>12283.39</v>
      </c>
      <c r="AA646" s="51">
        <v>15004.869999999999</v>
      </c>
      <c r="AB646" s="51">
        <v>17221.600000000002</v>
      </c>
      <c r="AC646" s="51">
        <v>13051.32</v>
      </c>
      <c r="AD646" s="51">
        <v>11669.65</v>
      </c>
      <c r="AE646" s="51">
        <v>12415.94</v>
      </c>
      <c r="AF646" s="51">
        <v>11857.57</v>
      </c>
      <c r="AG646" s="51">
        <v>15407.85</v>
      </c>
      <c r="AH646" s="51">
        <v>16397.91</v>
      </c>
      <c r="AI646" s="51">
        <v>17021.68</v>
      </c>
      <c r="AJ646" s="51">
        <v>18651.980000000003</v>
      </c>
      <c r="AK646" s="51">
        <v>12978.91</v>
      </c>
      <c r="AL646" s="51">
        <v>10918.82</v>
      </c>
      <c r="AM646" s="51">
        <v>14739.09</v>
      </c>
      <c r="AN646" s="51">
        <v>13988.03</v>
      </c>
      <c r="AO646" s="51">
        <v>13911.83</v>
      </c>
      <c r="AP646" s="135">
        <v>12905.26</v>
      </c>
      <c r="AQ646" s="51">
        <v>11937.89</v>
      </c>
      <c r="AR646" s="51">
        <v>13316.6</v>
      </c>
      <c r="AS646" s="51">
        <v>18316.54</v>
      </c>
      <c r="AT646" s="51">
        <v>17459.260000000002</v>
      </c>
      <c r="AU646" s="51">
        <v>17520.850000000002</v>
      </c>
      <c r="AV646" s="51">
        <v>17208.640000000003</v>
      </c>
      <c r="AW646" s="51">
        <v>13254.08</v>
      </c>
      <c r="AX646" s="51">
        <v>12150.46</v>
      </c>
      <c r="AY646" s="51">
        <v>13479.8</v>
      </c>
      <c r="AZ646" s="51">
        <v>18411.38</v>
      </c>
      <c r="BA646" s="51">
        <v>14576.13</v>
      </c>
      <c r="BB646" s="51">
        <v>15056.02</v>
      </c>
      <c r="BC646" s="51">
        <v>13325.38</v>
      </c>
      <c r="BD646" s="51">
        <v>13352.97</v>
      </c>
      <c r="BE646" s="51">
        <v>18839.560000000001</v>
      </c>
      <c r="BF646" s="51">
        <v>16370.369999999999</v>
      </c>
      <c r="BG646" s="51">
        <v>15989</v>
      </c>
      <c r="BH646" s="51">
        <v>15117.16</v>
      </c>
      <c r="BI646" s="51">
        <v>14005.539999999999</v>
      </c>
      <c r="BJ646" s="51">
        <v>16327.36</v>
      </c>
      <c r="BK646" s="51">
        <v>14514.75</v>
      </c>
      <c r="BL646" s="51">
        <v>16957.940000000002</v>
      </c>
      <c r="BM646" s="51"/>
      <c r="BN646" s="9"/>
      <c r="BO646" s="62">
        <v>10918.82</v>
      </c>
      <c r="BP646" s="62">
        <v>20902.45</v>
      </c>
      <c r="BQ646" s="62">
        <f t="shared" si="30"/>
        <v>15910.635</v>
      </c>
      <c r="BR646" s="64" t="str">
        <f t="shared" si="31"/>
        <v>YES</v>
      </c>
      <c r="BS646" s="9" t="e">
        <f t="shared" si="32"/>
        <v>#N/A</v>
      </c>
    </row>
    <row r="647" spans="1:71" x14ac:dyDescent="0.25">
      <c r="A647">
        <v>644</v>
      </c>
      <c r="B647" s="52" t="s">
        <v>556</v>
      </c>
      <c r="C647" s="48" t="s">
        <v>556</v>
      </c>
      <c r="D647" s="80">
        <v>623.70000000000005</v>
      </c>
      <c r="E647" s="98" t="s">
        <v>2186</v>
      </c>
      <c r="F647" s="84" t="s">
        <v>6</v>
      </c>
      <c r="G647" s="84">
        <v>106814476</v>
      </c>
      <c r="H647" s="87" t="s">
        <v>2131</v>
      </c>
      <c r="I647" s="196" t="s">
        <v>2131</v>
      </c>
      <c r="J647" s="87" t="e">
        <v>#N/A</v>
      </c>
      <c r="K647" s="47" t="s">
        <v>5</v>
      </c>
      <c r="L647" s="47" t="s">
        <v>555</v>
      </c>
      <c r="M647" s="38"/>
      <c r="N647" s="38"/>
      <c r="O647" s="50">
        <v>2065.92</v>
      </c>
      <c r="P647" s="50">
        <v>3251.92</v>
      </c>
      <c r="Q647" s="50">
        <v>1657.4</v>
      </c>
      <c r="R647" s="50">
        <v>17000.95</v>
      </c>
      <c r="S647" s="50">
        <v>1225.0999999999999</v>
      </c>
      <c r="T647" s="50">
        <v>664.23</v>
      </c>
      <c r="U647" s="50">
        <v>716.56</v>
      </c>
      <c r="V647" s="51">
        <v>829.4</v>
      </c>
      <c r="W647" s="51">
        <v>722.54</v>
      </c>
      <c r="X647" s="51">
        <v>795.05</v>
      </c>
      <c r="Y647" s="51">
        <v>718.88</v>
      </c>
      <c r="Z647" s="51">
        <v>715.38</v>
      </c>
      <c r="AA647" s="51">
        <v>955.85</v>
      </c>
      <c r="AB647" s="51">
        <v>1708.13</v>
      </c>
      <c r="AC647" s="51">
        <v>1130.71</v>
      </c>
      <c r="AD647" s="51">
        <v>736.88</v>
      </c>
      <c r="AE647" s="51">
        <v>787.5</v>
      </c>
      <c r="AF647" s="51">
        <v>623.70000000000005</v>
      </c>
      <c r="AG647" s="51">
        <v>657.5</v>
      </c>
      <c r="AH647" s="51">
        <v>678.76</v>
      </c>
      <c r="AI647" s="51">
        <v>689.98</v>
      </c>
      <c r="AJ647" s="51">
        <v>799.54</v>
      </c>
      <c r="AK647" s="51">
        <v>614.04</v>
      </c>
      <c r="AL647" s="51">
        <v>660.42</v>
      </c>
      <c r="AM647" s="51">
        <v>1062.75</v>
      </c>
      <c r="AN647" s="51">
        <v>1104.1600000000001</v>
      </c>
      <c r="AO647" s="51">
        <v>821.12</v>
      </c>
      <c r="AP647" s="135">
        <v>838.04</v>
      </c>
      <c r="AQ647" s="51">
        <v>695.04</v>
      </c>
      <c r="AR647" s="51">
        <v>806.31</v>
      </c>
      <c r="AS647" s="51">
        <v>725.68</v>
      </c>
      <c r="AT647" s="51">
        <v>412.06</v>
      </c>
      <c r="AU647" s="51">
        <v>375</v>
      </c>
      <c r="AV647" s="51">
        <v>698.93</v>
      </c>
      <c r="AW647" s="51">
        <v>608.47</v>
      </c>
      <c r="AX647" s="51">
        <v>494.55</v>
      </c>
      <c r="AY647" s="51">
        <v>721.88</v>
      </c>
      <c r="AZ647" s="51">
        <v>2664.33</v>
      </c>
      <c r="BA647" s="51">
        <v>1790.06</v>
      </c>
      <c r="BB647" s="51">
        <v>1086.8499999999999</v>
      </c>
      <c r="BC647" s="51">
        <v>568.13</v>
      </c>
      <c r="BD647" s="51">
        <v>477.29</v>
      </c>
      <c r="BE647" s="51">
        <v>314.05</v>
      </c>
      <c r="BF647" s="51">
        <v>300.64999999999998</v>
      </c>
      <c r="BG647" s="51">
        <v>302.17</v>
      </c>
      <c r="BH647" s="51">
        <v>385.15</v>
      </c>
      <c r="BI647" s="51">
        <v>575.95000000000005</v>
      </c>
      <c r="BJ647" s="51">
        <v>959.43</v>
      </c>
      <c r="BK647" s="51">
        <v>1134.9000000000001</v>
      </c>
      <c r="BL647" s="51">
        <v>1007.87</v>
      </c>
      <c r="BM647" s="51"/>
      <c r="BN647" s="9"/>
      <c r="BO647" s="62">
        <v>48.06</v>
      </c>
      <c r="BP647" s="62">
        <v>3251.92</v>
      </c>
      <c r="BQ647" s="62">
        <f t="shared" si="30"/>
        <v>1649.99</v>
      </c>
      <c r="BR647" s="64" t="str">
        <f t="shared" si="31"/>
        <v>YES</v>
      </c>
      <c r="BS647" s="9" t="e">
        <f t="shared" si="32"/>
        <v>#N/A</v>
      </c>
    </row>
    <row r="648" spans="1:71" x14ac:dyDescent="0.25">
      <c r="A648">
        <v>645</v>
      </c>
      <c r="B648" s="52" t="s">
        <v>554</v>
      </c>
      <c r="C648" s="48" t="s">
        <v>554</v>
      </c>
      <c r="D648" s="80">
        <v>117.61</v>
      </c>
      <c r="E648" s="98" t="s">
        <v>4988</v>
      </c>
      <c r="F648" s="84" t="s">
        <v>2</v>
      </c>
      <c r="G648" s="84">
        <v>106814475</v>
      </c>
      <c r="H648" s="87">
        <v>4269756</v>
      </c>
      <c r="I648" s="196">
        <v>6099282</v>
      </c>
      <c r="J648" s="87">
        <v>6099282</v>
      </c>
      <c r="K648" s="47" t="s">
        <v>1</v>
      </c>
      <c r="L648" s="47" t="s">
        <v>553</v>
      </c>
      <c r="M648" s="38"/>
      <c r="N648" s="38"/>
      <c r="O648" s="50">
        <v>107.48</v>
      </c>
      <c r="P648" s="50">
        <v>347.87</v>
      </c>
      <c r="Q648" s="50">
        <v>191.56</v>
      </c>
      <c r="R648" s="50">
        <v>2620.1799999999998</v>
      </c>
      <c r="S648" s="50">
        <v>184.37</v>
      </c>
      <c r="T648" s="50">
        <v>125.72</v>
      </c>
      <c r="U648" s="50">
        <v>166.89000000000001</v>
      </c>
      <c r="V648" s="51">
        <v>171.09</v>
      </c>
      <c r="W648" s="51">
        <v>173.44</v>
      </c>
      <c r="X648" s="51">
        <v>148.99</v>
      </c>
      <c r="Y648" s="51">
        <v>206.8</v>
      </c>
      <c r="Z648" s="51">
        <v>96.789999999999992</v>
      </c>
      <c r="AA648" s="51">
        <v>250.16</v>
      </c>
      <c r="AB648" s="51">
        <v>252.64000000000001</v>
      </c>
      <c r="AC648" s="51">
        <v>234.48000000000002</v>
      </c>
      <c r="AD648" s="51">
        <v>123.71</v>
      </c>
      <c r="AE648" s="51">
        <v>117.32</v>
      </c>
      <c r="AF648" s="51">
        <v>117.61</v>
      </c>
      <c r="AG648" s="51">
        <v>111.78</v>
      </c>
      <c r="AH648" s="51">
        <v>116.07</v>
      </c>
      <c r="AI648" s="51">
        <v>169.02</v>
      </c>
      <c r="AJ648" s="51">
        <v>172.98000000000002</v>
      </c>
      <c r="AK648" s="51">
        <v>105.8</v>
      </c>
      <c r="AL648" s="51">
        <v>101.94</v>
      </c>
      <c r="AM648" s="51">
        <v>226.84</v>
      </c>
      <c r="AN648" s="51">
        <v>261.98</v>
      </c>
      <c r="AO648" s="51">
        <v>199.87</v>
      </c>
      <c r="AP648" s="135">
        <v>152.89000000000001</v>
      </c>
      <c r="AQ648" s="51">
        <v>127.1</v>
      </c>
      <c r="AR648" s="51">
        <v>118.33</v>
      </c>
      <c r="AS648" s="51">
        <v>199.21</v>
      </c>
      <c r="AT648" s="51">
        <v>156.68</v>
      </c>
      <c r="AU648" s="51">
        <v>165.60000000000002</v>
      </c>
      <c r="AV648" s="51">
        <v>123.57</v>
      </c>
      <c r="AW648" s="51">
        <v>86.649999999999991</v>
      </c>
      <c r="AX648" s="51">
        <v>114.1</v>
      </c>
      <c r="AY648" s="51">
        <v>196.96</v>
      </c>
      <c r="AZ648" s="51">
        <v>205.57000000000002</v>
      </c>
      <c r="BA648" s="51">
        <v>209.99</v>
      </c>
      <c r="BB648" s="51">
        <v>174.85000000000002</v>
      </c>
      <c r="BC648" s="51">
        <v>96.36999999999999</v>
      </c>
      <c r="BD648" s="51">
        <v>87.509999999999991</v>
      </c>
      <c r="BE648" s="51">
        <v>116.61</v>
      </c>
      <c r="BF648" s="51">
        <v>112</v>
      </c>
      <c r="BG648" s="51">
        <v>127.24</v>
      </c>
      <c r="BH648" s="51">
        <v>109.14999999999999</v>
      </c>
      <c r="BI648" s="51">
        <v>83.929999999999993</v>
      </c>
      <c r="BJ648" s="51">
        <v>59.07</v>
      </c>
      <c r="BK648" s="51">
        <v>179.04000000000002</v>
      </c>
      <c r="BL648" s="51">
        <v>156.47</v>
      </c>
      <c r="BM648" s="51"/>
      <c r="BN648" s="9"/>
      <c r="BO648" s="62">
        <v>80.022296747967474</v>
      </c>
      <c r="BP648" s="62">
        <v>351.11</v>
      </c>
      <c r="BQ648" s="62">
        <f t="shared" si="30"/>
        <v>215.56614837398374</v>
      </c>
      <c r="BR648" s="64" t="str">
        <f t="shared" si="31"/>
        <v>YES</v>
      </c>
      <c r="BS648" s="9" t="e">
        <f t="shared" si="32"/>
        <v>#N/A</v>
      </c>
    </row>
    <row r="649" spans="1:71" x14ac:dyDescent="0.25">
      <c r="A649">
        <v>646</v>
      </c>
      <c r="B649" s="52" t="s">
        <v>552</v>
      </c>
      <c r="C649" s="48" t="s">
        <v>552</v>
      </c>
      <c r="D649" s="80">
        <v>78.039999999999992</v>
      </c>
      <c r="E649" s="98" t="s">
        <v>4988</v>
      </c>
      <c r="F649" s="84" t="s">
        <v>2</v>
      </c>
      <c r="G649" s="84">
        <v>106814475</v>
      </c>
      <c r="H649" s="87" t="s">
        <v>2150</v>
      </c>
      <c r="I649" s="196">
        <v>6091007</v>
      </c>
      <c r="J649" s="87">
        <v>6091007</v>
      </c>
      <c r="K649" s="47" t="s">
        <v>1</v>
      </c>
      <c r="L649" s="47" t="s">
        <v>551</v>
      </c>
      <c r="M649" s="38"/>
      <c r="N649" s="38"/>
      <c r="O649" s="50">
        <v>16.25</v>
      </c>
      <c r="P649" s="50">
        <v>9.2799999999999994</v>
      </c>
      <c r="Q649" s="50">
        <v>14.34</v>
      </c>
      <c r="R649" s="50">
        <v>109.23</v>
      </c>
      <c r="S649" s="50">
        <v>54.72</v>
      </c>
      <c r="T649" s="50">
        <v>79.709999999999994</v>
      </c>
      <c r="U649" s="50">
        <v>85.699999999999989</v>
      </c>
      <c r="V649" s="51">
        <v>77.239999999999995</v>
      </c>
      <c r="W649" s="51">
        <v>71.61</v>
      </c>
      <c r="X649" s="51">
        <v>87.02</v>
      </c>
      <c r="Y649" s="51">
        <v>78.819999999999993</v>
      </c>
      <c r="Z649" s="51">
        <v>86.39</v>
      </c>
      <c r="AA649" s="51">
        <v>89.77</v>
      </c>
      <c r="AB649" s="51">
        <v>104.1</v>
      </c>
      <c r="AC649" s="51">
        <v>80.789999999999992</v>
      </c>
      <c r="AD649" s="51">
        <v>79.36</v>
      </c>
      <c r="AE649" s="51">
        <v>81.47999999999999</v>
      </c>
      <c r="AF649" s="51">
        <v>78.039999999999992</v>
      </c>
      <c r="AG649" s="51">
        <v>79.16</v>
      </c>
      <c r="AH649" s="51">
        <v>72.3</v>
      </c>
      <c r="AI649" s="51">
        <v>75.36999999999999</v>
      </c>
      <c r="AJ649" s="51">
        <v>93.3</v>
      </c>
      <c r="AK649" s="51">
        <v>87.08</v>
      </c>
      <c r="AL649" s="51">
        <v>88.28</v>
      </c>
      <c r="AM649" s="51">
        <v>103.33</v>
      </c>
      <c r="AN649" s="51">
        <v>101.25</v>
      </c>
      <c r="AO649" s="51">
        <v>63.61</v>
      </c>
      <c r="AP649" s="135">
        <v>55.32</v>
      </c>
      <c r="AQ649" s="51">
        <v>51.67</v>
      </c>
      <c r="AR649" s="51">
        <v>47.22</v>
      </c>
      <c r="AS649" s="51">
        <v>50.370000000000005</v>
      </c>
      <c r="AT649" s="51">
        <v>45.54</v>
      </c>
      <c r="AU649" s="51">
        <v>46.690000000000005</v>
      </c>
      <c r="AV649" s="51">
        <v>53.050000000000004</v>
      </c>
      <c r="AW649" s="51">
        <v>51.52</v>
      </c>
      <c r="AX649" s="51">
        <v>53.03</v>
      </c>
      <c r="AY649" s="51">
        <v>55.85</v>
      </c>
      <c r="AZ649" s="51">
        <v>60.42</v>
      </c>
      <c r="BA649" s="51">
        <v>53.39</v>
      </c>
      <c r="BB649" s="51">
        <v>51.95</v>
      </c>
      <c r="BC649" s="51">
        <v>48.68</v>
      </c>
      <c r="BD649" s="51">
        <v>45.75</v>
      </c>
      <c r="BE649" s="51">
        <v>46.97</v>
      </c>
      <c r="BF649" s="51">
        <v>16.920000000000002</v>
      </c>
      <c r="BG649" s="51">
        <v>15.870000000000001</v>
      </c>
      <c r="BH649" s="51">
        <v>16.27</v>
      </c>
      <c r="BI649" s="51">
        <v>14.27</v>
      </c>
      <c r="BJ649" s="51">
        <v>13.26</v>
      </c>
      <c r="BK649" s="51">
        <v>16.920000000000002</v>
      </c>
      <c r="BL649" s="51">
        <v>19.12</v>
      </c>
      <c r="BM649" s="51"/>
      <c r="BN649" s="9"/>
      <c r="BO649" s="62">
        <v>12.52</v>
      </c>
      <c r="BP649" s="62">
        <v>104.1</v>
      </c>
      <c r="BQ649" s="62">
        <f t="shared" si="30"/>
        <v>58.309999999999995</v>
      </c>
      <c r="BR649" s="64" t="str">
        <f t="shared" si="31"/>
        <v>YES</v>
      </c>
      <c r="BS649" s="9" t="e">
        <f t="shared" si="32"/>
        <v>#N/A</v>
      </c>
    </row>
    <row r="650" spans="1:71" x14ac:dyDescent="0.25">
      <c r="A650">
        <v>647</v>
      </c>
      <c r="B650" s="52" t="s">
        <v>550</v>
      </c>
      <c r="C650" s="48" t="s">
        <v>550</v>
      </c>
      <c r="D650" s="80">
        <v>11.99</v>
      </c>
      <c r="E650" s="98" t="s">
        <v>4988</v>
      </c>
      <c r="F650" s="84" t="s">
        <v>2</v>
      </c>
      <c r="G650" s="84">
        <v>106814475</v>
      </c>
      <c r="H650" s="87">
        <v>4063108</v>
      </c>
      <c r="I650" s="196">
        <v>6099281</v>
      </c>
      <c r="J650" s="87">
        <v>6099281</v>
      </c>
      <c r="K650" s="47" t="s">
        <v>1</v>
      </c>
      <c r="L650" s="47" t="s">
        <v>549</v>
      </c>
      <c r="M650" s="38"/>
      <c r="N650" s="38"/>
      <c r="O650" s="50">
        <v>8.75</v>
      </c>
      <c r="P650" s="50">
        <v>8.75</v>
      </c>
      <c r="Q650" s="50">
        <v>8.75</v>
      </c>
      <c r="R650" s="50">
        <v>54.03</v>
      </c>
      <c r="S650" s="50">
        <v>8.75</v>
      </c>
      <c r="T650" s="50">
        <v>8.75</v>
      </c>
      <c r="U650" s="50">
        <v>11.99</v>
      </c>
      <c r="V650" s="51">
        <v>11.99</v>
      </c>
      <c r="W650" s="51">
        <v>11.99</v>
      </c>
      <c r="X650" s="51">
        <v>11.99</v>
      </c>
      <c r="Y650" s="51">
        <v>11.99</v>
      </c>
      <c r="Z650" s="51">
        <v>11.99</v>
      </c>
      <c r="AA650" s="51">
        <v>11.99</v>
      </c>
      <c r="AB650" s="51">
        <v>11.99</v>
      </c>
      <c r="AC650" s="51">
        <v>11.99</v>
      </c>
      <c r="AD650" s="51">
        <v>11.99</v>
      </c>
      <c r="AE650" s="51">
        <v>11.99</v>
      </c>
      <c r="AF650" s="51">
        <v>11.99</v>
      </c>
      <c r="AG650" s="51">
        <v>11.99</v>
      </c>
      <c r="AH650" s="51">
        <v>11.99</v>
      </c>
      <c r="AI650" s="51">
        <v>11.99</v>
      </c>
      <c r="AJ650" s="51">
        <v>11.99</v>
      </c>
      <c r="AK650" s="51">
        <v>11.99</v>
      </c>
      <c r="AL650" s="51">
        <v>11.99</v>
      </c>
      <c r="AM650" s="51">
        <v>11.99</v>
      </c>
      <c r="AN650" s="51">
        <v>11.99</v>
      </c>
      <c r="AO650" s="51">
        <v>11.99</v>
      </c>
      <c r="AP650" s="135">
        <v>11.99</v>
      </c>
      <c r="AQ650" s="51">
        <v>11.99</v>
      </c>
      <c r="AR650" s="51">
        <v>11.99</v>
      </c>
      <c r="AS650" s="51">
        <v>11.99</v>
      </c>
      <c r="AT650" s="51">
        <v>11.99</v>
      </c>
      <c r="AU650" s="51">
        <v>11.99</v>
      </c>
      <c r="AV650" s="51">
        <v>11.99</v>
      </c>
      <c r="AW650" s="51">
        <v>11.99</v>
      </c>
      <c r="AX650" s="51">
        <v>11.99</v>
      </c>
      <c r="AY650" s="51">
        <v>11.99</v>
      </c>
      <c r="AZ650" s="51">
        <v>11.99</v>
      </c>
      <c r="BA650" s="51">
        <v>11.99</v>
      </c>
      <c r="BB650" s="51">
        <v>11.99</v>
      </c>
      <c r="BC650" s="51">
        <v>11.99</v>
      </c>
      <c r="BD650" s="51">
        <v>11.99</v>
      </c>
      <c r="BE650" s="51">
        <v>11.99</v>
      </c>
      <c r="BF650" s="51">
        <v>11.99</v>
      </c>
      <c r="BG650" s="51">
        <v>11.99</v>
      </c>
      <c r="BH650" s="51">
        <v>11.99</v>
      </c>
      <c r="BI650" s="51">
        <v>11.99</v>
      </c>
      <c r="BJ650" s="51">
        <v>11.99</v>
      </c>
      <c r="BK650" s="51">
        <v>11.99</v>
      </c>
      <c r="BL650" s="51">
        <v>11.99</v>
      </c>
      <c r="BM650" s="51"/>
      <c r="BN650" s="9"/>
      <c r="BO650" s="62">
        <v>11.99</v>
      </c>
      <c r="BP650" s="62">
        <v>23.98</v>
      </c>
      <c r="BQ650" s="62">
        <f t="shared" si="30"/>
        <v>17.984999999999999</v>
      </c>
      <c r="BR650" s="64" t="str">
        <f t="shared" si="31"/>
        <v>YES</v>
      </c>
      <c r="BS650" s="9" t="e">
        <f t="shared" si="32"/>
        <v>#N/A</v>
      </c>
    </row>
    <row r="651" spans="1:71" x14ac:dyDescent="0.25">
      <c r="A651">
        <v>648</v>
      </c>
      <c r="B651" s="52" t="s">
        <v>548</v>
      </c>
      <c r="C651" s="48" t="s">
        <v>548</v>
      </c>
      <c r="D651" s="80">
        <v>1286.1099999999999</v>
      </c>
      <c r="E651" s="98" t="s">
        <v>4988</v>
      </c>
      <c r="F651" s="84" t="s">
        <v>2</v>
      </c>
      <c r="G651" s="84">
        <v>106814475</v>
      </c>
      <c r="H651" s="87">
        <v>4090177</v>
      </c>
      <c r="I651" s="196">
        <v>6208600</v>
      </c>
      <c r="J651" s="87">
        <v>6208600</v>
      </c>
      <c r="K651" s="47" t="s">
        <v>1</v>
      </c>
      <c r="L651" s="47" t="s">
        <v>547</v>
      </c>
      <c r="M651" s="38"/>
      <c r="N651" s="38"/>
      <c r="O651" s="50">
        <v>1223.31</v>
      </c>
      <c r="P651" s="50">
        <v>1493.53</v>
      </c>
      <c r="Q651" s="50">
        <v>1154.8800000000001</v>
      </c>
      <c r="R651" s="50">
        <v>8.75</v>
      </c>
      <c r="S651" s="50">
        <v>1111.02</v>
      </c>
      <c r="T651" s="50">
        <v>1015.24</v>
      </c>
      <c r="U651" s="50">
        <v>1034.3700000000001</v>
      </c>
      <c r="V651" s="51">
        <v>1041.94</v>
      </c>
      <c r="W651" s="51">
        <v>950.56000000000006</v>
      </c>
      <c r="X651" s="51">
        <v>1305.1600000000001</v>
      </c>
      <c r="Y651" s="51">
        <v>1004.12</v>
      </c>
      <c r="Z651" s="51">
        <v>1136.9000000000001</v>
      </c>
      <c r="AA651" s="51">
        <v>1234.8800000000001</v>
      </c>
      <c r="AB651" s="51">
        <v>1390.52</v>
      </c>
      <c r="AC651" s="51">
        <v>1250.23</v>
      </c>
      <c r="AD651" s="51">
        <v>1094.7</v>
      </c>
      <c r="AE651" s="51">
        <v>1257.33</v>
      </c>
      <c r="AF651" s="51">
        <v>1286.1099999999999</v>
      </c>
      <c r="AG651" s="51">
        <v>1380.75</v>
      </c>
      <c r="AH651" s="51">
        <v>1326.71</v>
      </c>
      <c r="AI651" s="51">
        <v>1357.95</v>
      </c>
      <c r="AJ651" s="51">
        <v>1536.83</v>
      </c>
      <c r="AK651" s="51">
        <v>1296.0899999999999</v>
      </c>
      <c r="AL651" s="51">
        <v>1236.83</v>
      </c>
      <c r="AM651" s="51">
        <v>1634.14</v>
      </c>
      <c r="AN651" s="51">
        <v>1551.55</v>
      </c>
      <c r="AO651" s="51">
        <v>1525.67</v>
      </c>
      <c r="AP651" s="135">
        <v>1366.28</v>
      </c>
      <c r="AQ651" s="51">
        <v>1143.75</v>
      </c>
      <c r="AR651" s="51">
        <v>1036.49</v>
      </c>
      <c r="AS651" s="51">
        <v>1288.24</v>
      </c>
      <c r="AT651" s="51">
        <v>1080.32</v>
      </c>
      <c r="AU651" s="51">
        <v>1076.6500000000001</v>
      </c>
      <c r="AV651" s="51">
        <v>1201.9000000000001</v>
      </c>
      <c r="AW651" s="51">
        <v>1046.8399999999999</v>
      </c>
      <c r="AX651" s="51">
        <v>1115.94</v>
      </c>
      <c r="AY651" s="51">
        <v>1196.04</v>
      </c>
      <c r="AZ651" s="51">
        <v>1446.69</v>
      </c>
      <c r="BA651" s="51">
        <v>1209.96</v>
      </c>
      <c r="BB651" s="51">
        <v>1005.54</v>
      </c>
      <c r="BC651" s="51">
        <v>901.34</v>
      </c>
      <c r="BD651" s="51">
        <v>880.96</v>
      </c>
      <c r="BE651" s="51">
        <v>1022.89</v>
      </c>
      <c r="BF651" s="51">
        <v>814.28</v>
      </c>
      <c r="BG651" s="51">
        <v>743.31000000000006</v>
      </c>
      <c r="BH651" s="51">
        <v>608.23</v>
      </c>
      <c r="BI651" s="51">
        <v>577.58000000000004</v>
      </c>
      <c r="BJ651" s="51">
        <v>769.33</v>
      </c>
      <c r="BK651" s="51">
        <v>699.18000000000006</v>
      </c>
      <c r="BL651" s="51">
        <v>764.47</v>
      </c>
      <c r="BM651" s="51"/>
      <c r="BN651" s="9"/>
      <c r="BO651" s="62">
        <v>887.95864912371417</v>
      </c>
      <c r="BP651" s="62">
        <v>1901.41</v>
      </c>
      <c r="BQ651" s="62">
        <f t="shared" si="30"/>
        <v>1394.684324561857</v>
      </c>
      <c r="BR651" s="64" t="str">
        <f t="shared" si="31"/>
        <v>NO</v>
      </c>
      <c r="BS651" s="9" t="e">
        <f t="shared" si="32"/>
        <v>#N/A</v>
      </c>
    </row>
    <row r="652" spans="1:71" x14ac:dyDescent="0.25">
      <c r="A652">
        <v>649</v>
      </c>
      <c r="B652" s="52" t="s">
        <v>546</v>
      </c>
      <c r="C652" s="48" t="s">
        <v>546</v>
      </c>
      <c r="D652" s="80">
        <v>6731.17</v>
      </c>
      <c r="E652" s="98" t="s">
        <v>4988</v>
      </c>
      <c r="F652" s="84" t="s">
        <v>2</v>
      </c>
      <c r="G652" s="84">
        <v>106814475</v>
      </c>
      <c r="H652" s="87">
        <v>4409151</v>
      </c>
      <c r="I652" s="196">
        <v>6207285</v>
      </c>
      <c r="J652" s="87">
        <v>6207285</v>
      </c>
      <c r="K652" s="47" t="s">
        <v>1</v>
      </c>
      <c r="L652" s="47" t="s">
        <v>545</v>
      </c>
      <c r="M652" s="38"/>
      <c r="N652" s="38"/>
      <c r="O652" s="50">
        <v>4745.3599999999997</v>
      </c>
      <c r="P652" s="50">
        <v>6628.44</v>
      </c>
      <c r="Q652" s="50">
        <v>5089.0600000000004</v>
      </c>
      <c r="R652" s="50">
        <v>1155.4100000000001</v>
      </c>
      <c r="S652" s="50">
        <v>6306.53</v>
      </c>
      <c r="T652" s="50">
        <v>6266.3</v>
      </c>
      <c r="U652" s="50">
        <v>8172.84</v>
      </c>
      <c r="V652" s="51">
        <v>9170.94</v>
      </c>
      <c r="W652" s="51">
        <v>8691.4599999999991</v>
      </c>
      <c r="X652" s="51">
        <v>9308.2099999999991</v>
      </c>
      <c r="Y652" s="51">
        <v>7035.74</v>
      </c>
      <c r="Z652" s="51">
        <v>6076.7699999999995</v>
      </c>
      <c r="AA652" s="51">
        <v>5954.9699999999993</v>
      </c>
      <c r="AB652" s="51">
        <v>6203.03</v>
      </c>
      <c r="AC652" s="51">
        <v>5465.26</v>
      </c>
      <c r="AD652" s="51">
        <v>5895.96</v>
      </c>
      <c r="AE652" s="51">
        <v>6156.5999999999995</v>
      </c>
      <c r="AF652" s="51">
        <v>6731.17</v>
      </c>
      <c r="AG652" s="51">
        <v>8414.52</v>
      </c>
      <c r="AH652" s="51">
        <v>8811.6</v>
      </c>
      <c r="AI652" s="51">
        <v>8697.2800000000007</v>
      </c>
      <c r="AJ652" s="51">
        <v>9584.89</v>
      </c>
      <c r="AK652" s="51">
        <v>6910.99</v>
      </c>
      <c r="AL652" s="51">
        <v>5819.38</v>
      </c>
      <c r="AM652" s="51">
        <v>6449.63</v>
      </c>
      <c r="AN652" s="51">
        <v>6119.7</v>
      </c>
      <c r="AO652" s="51">
        <v>5934.4299999999994</v>
      </c>
      <c r="AP652" s="135">
        <v>5544.26</v>
      </c>
      <c r="AQ652" s="51">
        <v>6109.63</v>
      </c>
      <c r="AR652" s="51">
        <v>6333.42</v>
      </c>
      <c r="AS652" s="51">
        <v>8809.619999999999</v>
      </c>
      <c r="AT652" s="51">
        <v>8814.7800000000007</v>
      </c>
      <c r="AU652" s="51">
        <v>8925</v>
      </c>
      <c r="AV652" s="51">
        <v>8715.8799999999992</v>
      </c>
      <c r="AW652" s="51">
        <v>6839.8499999999995</v>
      </c>
      <c r="AX652" s="51">
        <v>5809.84</v>
      </c>
      <c r="AY652" s="51">
        <v>5369.9</v>
      </c>
      <c r="AZ652" s="51">
        <v>6375.7</v>
      </c>
      <c r="BA652" s="51">
        <v>5820.13</v>
      </c>
      <c r="BB652" s="51">
        <v>6025.2</v>
      </c>
      <c r="BC652" s="51">
        <v>6506.17</v>
      </c>
      <c r="BD652" s="51">
        <v>6409.5199999999995</v>
      </c>
      <c r="BE652" s="51">
        <v>7817.32</v>
      </c>
      <c r="BF652" s="51">
        <v>7143.7</v>
      </c>
      <c r="BG652" s="51">
        <v>7332.03</v>
      </c>
      <c r="BH652" s="51">
        <v>6456.15</v>
      </c>
      <c r="BI652" s="51">
        <v>5215.78</v>
      </c>
      <c r="BJ652" s="51">
        <v>4680.16</v>
      </c>
      <c r="BK652" s="51">
        <v>3725.6</v>
      </c>
      <c r="BL652" s="51">
        <v>4036.89</v>
      </c>
      <c r="BM652" s="51"/>
      <c r="BN652" s="9"/>
      <c r="BO652" s="62">
        <v>4748.5999999999995</v>
      </c>
      <c r="BP652" s="62">
        <v>9308.2099999999991</v>
      </c>
      <c r="BQ652" s="62">
        <f t="shared" si="30"/>
        <v>7028.4049999999988</v>
      </c>
      <c r="BR652" s="64" t="str">
        <f t="shared" si="31"/>
        <v>NO</v>
      </c>
      <c r="BS652" s="9" t="e">
        <f t="shared" si="32"/>
        <v>#N/A</v>
      </c>
    </row>
    <row r="653" spans="1:71" x14ac:dyDescent="0.25">
      <c r="A653">
        <v>650</v>
      </c>
      <c r="B653" s="52" t="s">
        <v>544</v>
      </c>
      <c r="C653" s="48" t="s">
        <v>544</v>
      </c>
      <c r="D653" s="80">
        <v>215.55</v>
      </c>
      <c r="E653" s="98" t="s">
        <v>4988</v>
      </c>
      <c r="F653" s="84" t="s">
        <v>2</v>
      </c>
      <c r="G653" s="84">
        <v>106814475</v>
      </c>
      <c r="H653" s="87">
        <v>4055283</v>
      </c>
      <c r="I653" s="196">
        <v>6130635</v>
      </c>
      <c r="J653" s="87">
        <v>6130635</v>
      </c>
      <c r="K653" s="47" t="s">
        <v>1</v>
      </c>
      <c r="L653" s="47" t="s">
        <v>543</v>
      </c>
      <c r="M653" s="38"/>
      <c r="N653" s="38"/>
      <c r="O653" s="50">
        <v>100.73</v>
      </c>
      <c r="P653" s="50">
        <v>151.22999999999999</v>
      </c>
      <c r="Q653" s="50">
        <v>113.68</v>
      </c>
      <c r="R653" s="50">
        <v>147.51</v>
      </c>
      <c r="S653" s="50">
        <v>225.13</v>
      </c>
      <c r="T653" s="50">
        <v>196.4</v>
      </c>
      <c r="U653" s="50">
        <v>262.66000000000003</v>
      </c>
      <c r="V653" s="51">
        <v>313.88</v>
      </c>
      <c r="W653" s="51">
        <v>323.75</v>
      </c>
      <c r="X653" s="51">
        <v>322.01</v>
      </c>
      <c r="Y653" s="51">
        <v>257.56</v>
      </c>
      <c r="Z653" s="51">
        <v>164.02</v>
      </c>
      <c r="AA653" s="51">
        <v>178.05</v>
      </c>
      <c r="AB653" s="51">
        <v>219.35000000000002</v>
      </c>
      <c r="AC653" s="51">
        <v>207.43</v>
      </c>
      <c r="AD653" s="51">
        <v>219.15</v>
      </c>
      <c r="AE653" s="51">
        <v>188.13</v>
      </c>
      <c r="AF653" s="51">
        <v>215.55</v>
      </c>
      <c r="AG653" s="51">
        <v>319.97000000000003</v>
      </c>
      <c r="AH653" s="51">
        <v>347.34</v>
      </c>
      <c r="AI653" s="51">
        <v>334.28000000000003</v>
      </c>
      <c r="AJ653" s="51">
        <v>371.74</v>
      </c>
      <c r="AK653" s="51">
        <v>248.20000000000002</v>
      </c>
      <c r="AL653" s="51">
        <v>179.07000000000002</v>
      </c>
      <c r="AM653" s="51">
        <v>188.55</v>
      </c>
      <c r="AN653" s="51">
        <v>173.36</v>
      </c>
      <c r="AO653" s="51">
        <v>169.36</v>
      </c>
      <c r="AP653" s="135">
        <v>219.82000000000002</v>
      </c>
      <c r="AQ653" s="51">
        <v>289.55</v>
      </c>
      <c r="AR653" s="51">
        <v>254.16</v>
      </c>
      <c r="AS653" s="51">
        <v>327.94</v>
      </c>
      <c r="AT653" s="51">
        <v>356.07</v>
      </c>
      <c r="AU653" s="51">
        <v>360.82</v>
      </c>
      <c r="AV653" s="51">
        <v>353.1</v>
      </c>
      <c r="AW653" s="51">
        <v>222.09</v>
      </c>
      <c r="AX653" s="51">
        <v>178.96</v>
      </c>
      <c r="AY653" s="51">
        <v>169.26000000000002</v>
      </c>
      <c r="AZ653" s="51">
        <v>152.82000000000002</v>
      </c>
      <c r="BA653" s="51">
        <v>124.39</v>
      </c>
      <c r="BB653" s="51">
        <v>111.36999999999999</v>
      </c>
      <c r="BC653" s="51">
        <v>107.13</v>
      </c>
      <c r="BD653" s="51">
        <v>250.71</v>
      </c>
      <c r="BE653" s="51">
        <v>376.93</v>
      </c>
      <c r="BF653" s="51">
        <v>326.36</v>
      </c>
      <c r="BG653" s="51">
        <v>345.49</v>
      </c>
      <c r="BH653" s="51">
        <v>323.66000000000003</v>
      </c>
      <c r="BI653" s="51">
        <v>250.49</v>
      </c>
      <c r="BJ653" s="51">
        <v>126.08</v>
      </c>
      <c r="BK653" s="51">
        <v>103.71</v>
      </c>
      <c r="BL653" s="51">
        <v>198.04000000000002</v>
      </c>
      <c r="BM653" s="51"/>
      <c r="BN653" s="9"/>
      <c r="BO653" s="62">
        <v>103.97</v>
      </c>
      <c r="BP653" s="62">
        <v>449.91</v>
      </c>
      <c r="BQ653" s="62">
        <f t="shared" si="30"/>
        <v>276.94</v>
      </c>
      <c r="BR653" s="64" t="str">
        <f t="shared" si="31"/>
        <v>NO</v>
      </c>
      <c r="BS653" s="9" t="e">
        <f t="shared" si="32"/>
        <v>#N/A</v>
      </c>
    </row>
    <row r="654" spans="1:71" x14ac:dyDescent="0.25">
      <c r="A654">
        <v>651</v>
      </c>
      <c r="B654" s="52" t="s">
        <v>542</v>
      </c>
      <c r="C654" s="48" t="s">
        <v>542</v>
      </c>
      <c r="D654" s="80">
        <v>217.9</v>
      </c>
      <c r="E654" s="98" t="s">
        <v>4988</v>
      </c>
      <c r="F654" s="84" t="s">
        <v>2</v>
      </c>
      <c r="G654" s="84">
        <v>106814475</v>
      </c>
      <c r="H654" s="87">
        <v>4055282</v>
      </c>
      <c r="I654" s="196">
        <v>6130634</v>
      </c>
      <c r="J654" s="87">
        <v>6130634</v>
      </c>
      <c r="K654" s="47" t="s">
        <v>1</v>
      </c>
      <c r="L654" s="47" t="s">
        <v>541</v>
      </c>
      <c r="M654" s="38"/>
      <c r="N654" s="38"/>
      <c r="O654" s="50">
        <v>108.48</v>
      </c>
      <c r="P654" s="50">
        <v>152.88999999999999</v>
      </c>
      <c r="Q654" s="50">
        <v>125.56</v>
      </c>
      <c r="R654" s="50">
        <v>149.75</v>
      </c>
      <c r="S654" s="50">
        <v>174.84</v>
      </c>
      <c r="T654" s="50">
        <v>183.61</v>
      </c>
      <c r="U654" s="50">
        <v>226.34</v>
      </c>
      <c r="V654" s="51">
        <v>245.71</v>
      </c>
      <c r="W654" s="51">
        <v>259.88</v>
      </c>
      <c r="X654" s="51">
        <v>227.72</v>
      </c>
      <c r="Y654" s="51">
        <v>186.07000000000002</v>
      </c>
      <c r="Z654" s="51">
        <v>171.87</v>
      </c>
      <c r="AA654" s="51">
        <v>188.69</v>
      </c>
      <c r="AB654" s="51">
        <v>180.5</v>
      </c>
      <c r="AC654" s="51">
        <v>138.60000000000002</v>
      </c>
      <c r="AD654" s="51">
        <v>174.57000000000002</v>
      </c>
      <c r="AE654" s="51">
        <v>151.11000000000001</v>
      </c>
      <c r="AF654" s="51">
        <v>217.9</v>
      </c>
      <c r="AG654" s="51">
        <v>231.04</v>
      </c>
      <c r="AH654" s="51">
        <v>256.61</v>
      </c>
      <c r="AI654" s="51">
        <v>246.24</v>
      </c>
      <c r="AJ654" s="51">
        <v>241.91</v>
      </c>
      <c r="AK654" s="51">
        <v>200.07000000000002</v>
      </c>
      <c r="AL654" s="51">
        <v>175.79000000000002</v>
      </c>
      <c r="AM654" s="51">
        <v>176.76000000000002</v>
      </c>
      <c r="AN654" s="51">
        <v>147.77000000000001</v>
      </c>
      <c r="AO654" s="51">
        <v>148.78</v>
      </c>
      <c r="AP654" s="135">
        <v>147.38</v>
      </c>
      <c r="AQ654" s="51">
        <v>148.67000000000002</v>
      </c>
      <c r="AR654" s="51">
        <v>150.56</v>
      </c>
      <c r="AS654" s="51">
        <v>263.48</v>
      </c>
      <c r="AT654" s="51">
        <v>247.27</v>
      </c>
      <c r="AU654" s="51">
        <v>251.99</v>
      </c>
      <c r="AV654" s="51">
        <v>226</v>
      </c>
      <c r="AW654" s="51">
        <v>186.59</v>
      </c>
      <c r="AX654" s="51">
        <v>167.93</v>
      </c>
      <c r="AY654" s="51">
        <v>147.06</v>
      </c>
      <c r="AZ654" s="51">
        <v>173.53</v>
      </c>
      <c r="BA654" s="51">
        <v>135.44</v>
      </c>
      <c r="BB654" s="51">
        <v>170.47</v>
      </c>
      <c r="BC654" s="51">
        <v>229.14000000000001</v>
      </c>
      <c r="BD654" s="51">
        <v>194.41</v>
      </c>
      <c r="BE654" s="51">
        <v>256.52999999999997</v>
      </c>
      <c r="BF654" s="51">
        <v>254.22</v>
      </c>
      <c r="BG654" s="51">
        <v>261.89</v>
      </c>
      <c r="BH654" s="51">
        <v>219.49</v>
      </c>
      <c r="BI654" s="51">
        <v>157.93</v>
      </c>
      <c r="BJ654" s="51">
        <v>175.34</v>
      </c>
      <c r="BK654" s="51">
        <v>147.92000000000002</v>
      </c>
      <c r="BL654" s="51">
        <v>168.99</v>
      </c>
      <c r="BM654" s="51"/>
      <c r="BN654" s="9"/>
      <c r="BO654" s="62">
        <v>111.72</v>
      </c>
      <c r="BP654" s="62">
        <v>435.35999999999996</v>
      </c>
      <c r="BQ654" s="62">
        <f t="shared" si="30"/>
        <v>273.53999999999996</v>
      </c>
      <c r="BR654" s="64" t="str">
        <f t="shared" si="31"/>
        <v>YES</v>
      </c>
      <c r="BS654" s="9" t="e">
        <f t="shared" si="32"/>
        <v>#N/A</v>
      </c>
    </row>
    <row r="655" spans="1:71" x14ac:dyDescent="0.25">
      <c r="A655">
        <v>652</v>
      </c>
      <c r="B655" s="52" t="s">
        <v>540</v>
      </c>
      <c r="C655" s="48" t="s">
        <v>540</v>
      </c>
      <c r="D655" s="80">
        <v>112.75999999999999</v>
      </c>
      <c r="E655" s="98" t="s">
        <v>4988</v>
      </c>
      <c r="F655" s="84" t="s">
        <v>2</v>
      </c>
      <c r="G655" s="84">
        <v>106814475</v>
      </c>
      <c r="H655" s="87">
        <v>4055284</v>
      </c>
      <c r="I655" s="196">
        <v>6130633</v>
      </c>
      <c r="J655" s="87">
        <v>6130633</v>
      </c>
      <c r="K655" s="47" t="s">
        <v>1</v>
      </c>
      <c r="L655" s="47" t="s">
        <v>539</v>
      </c>
      <c r="M655" s="38"/>
      <c r="N655" s="38"/>
      <c r="O655" s="50">
        <v>18.399999999999999</v>
      </c>
      <c r="P655" s="50">
        <v>20.62</v>
      </c>
      <c r="Q655" s="50">
        <v>18.079999999999998</v>
      </c>
      <c r="R655" s="50">
        <v>18.649999999999999</v>
      </c>
      <c r="S655" s="50">
        <v>22.47</v>
      </c>
      <c r="T655" s="50">
        <v>19.38</v>
      </c>
      <c r="U655" s="50">
        <v>22.92</v>
      </c>
      <c r="V655" s="51">
        <v>23.630000000000003</v>
      </c>
      <c r="W655" s="51">
        <v>23.549999999999997</v>
      </c>
      <c r="X655" s="51">
        <v>25.08</v>
      </c>
      <c r="Y655" s="51">
        <v>35.950000000000003</v>
      </c>
      <c r="Z655" s="51">
        <v>77.11999999999999</v>
      </c>
      <c r="AA655" s="51">
        <v>45.75</v>
      </c>
      <c r="AB655" s="51">
        <v>42.81</v>
      </c>
      <c r="AC655" s="51">
        <v>50.85</v>
      </c>
      <c r="AD655" s="51">
        <v>49.45</v>
      </c>
      <c r="AE655" s="51">
        <v>69.429999999999993</v>
      </c>
      <c r="AF655" s="51">
        <v>112.75999999999999</v>
      </c>
      <c r="AG655" s="51">
        <v>188.62</v>
      </c>
      <c r="AH655" s="51">
        <v>222.4</v>
      </c>
      <c r="AI655" s="51">
        <v>216.52</v>
      </c>
      <c r="AJ655" s="51">
        <v>222.54000000000002</v>
      </c>
      <c r="AK655" s="51">
        <v>124.42999999999999</v>
      </c>
      <c r="AL655" s="51">
        <v>57.35</v>
      </c>
      <c r="AM655" s="51">
        <v>29.729999999999997</v>
      </c>
      <c r="AN655" s="51">
        <v>34.380000000000003</v>
      </c>
      <c r="AO655" s="51">
        <v>33.11</v>
      </c>
      <c r="AP655" s="135">
        <v>28.439999999999998</v>
      </c>
      <c r="AQ655" s="51">
        <v>23.590000000000003</v>
      </c>
      <c r="AR655" s="51">
        <v>22.93</v>
      </c>
      <c r="AS655" s="51">
        <v>24.590000000000003</v>
      </c>
      <c r="AT655" s="51">
        <v>108.94</v>
      </c>
      <c r="AU655" s="51">
        <v>193.88</v>
      </c>
      <c r="AV655" s="51">
        <v>144.34</v>
      </c>
      <c r="AW655" s="51">
        <v>83.8</v>
      </c>
      <c r="AX655" s="51">
        <v>38.97</v>
      </c>
      <c r="AY655" s="51">
        <v>24.729999999999997</v>
      </c>
      <c r="AZ655" s="51">
        <v>24.049999999999997</v>
      </c>
      <c r="BA655" s="51">
        <v>22.92</v>
      </c>
      <c r="BB655" s="51">
        <v>26.009999999999998</v>
      </c>
      <c r="BC655" s="51">
        <v>33.869999999999997</v>
      </c>
      <c r="BD655" s="51">
        <v>66.72</v>
      </c>
      <c r="BE655" s="51">
        <v>189.05</v>
      </c>
      <c r="BF655" s="51">
        <v>176.74</v>
      </c>
      <c r="BG655" s="51">
        <v>196.37</v>
      </c>
      <c r="BH655" s="51">
        <v>153.28</v>
      </c>
      <c r="BI655" s="51">
        <v>81.309999999999988</v>
      </c>
      <c r="BJ655" s="51">
        <v>27.130000000000003</v>
      </c>
      <c r="BK655" s="51">
        <v>22.229999999999997</v>
      </c>
      <c r="BL655" s="51">
        <v>24.36</v>
      </c>
      <c r="BM655" s="51"/>
      <c r="BN655" s="9"/>
      <c r="BO655" s="62">
        <v>21.32</v>
      </c>
      <c r="BP655" s="62">
        <v>112.75999999999999</v>
      </c>
      <c r="BQ655" s="62">
        <f t="shared" si="30"/>
        <v>67.039999999999992</v>
      </c>
      <c r="BR655" s="64" t="str">
        <f t="shared" si="31"/>
        <v>YES</v>
      </c>
      <c r="BS655" s="9" t="e">
        <f t="shared" si="32"/>
        <v>#N/A</v>
      </c>
    </row>
    <row r="656" spans="1:71" x14ac:dyDescent="0.25">
      <c r="A656">
        <v>653</v>
      </c>
      <c r="B656" s="52" t="s">
        <v>538</v>
      </c>
      <c r="C656" s="48" t="s">
        <v>538</v>
      </c>
      <c r="D656" s="80">
        <v>200.79000000000002</v>
      </c>
      <c r="E656" s="98" t="s">
        <v>4988</v>
      </c>
      <c r="F656" s="84" t="s">
        <v>2</v>
      </c>
      <c r="G656" s="84">
        <v>106814475</v>
      </c>
      <c r="H656" s="87">
        <v>4060580</v>
      </c>
      <c r="I656" s="196">
        <v>6207363</v>
      </c>
      <c r="J656" s="87">
        <v>6207363</v>
      </c>
      <c r="K656" s="47" t="s">
        <v>1</v>
      </c>
      <c r="L656" s="47" t="s">
        <v>537</v>
      </c>
      <c r="M656" s="38"/>
      <c r="N656" s="38"/>
      <c r="O656" s="50">
        <v>195.71</v>
      </c>
      <c r="P656" s="50">
        <v>224.46</v>
      </c>
      <c r="Q656" s="50">
        <v>196.44</v>
      </c>
      <c r="R656" s="50">
        <v>206.51</v>
      </c>
      <c r="S656" s="50">
        <v>239.8</v>
      </c>
      <c r="T656" s="50">
        <v>225.64</v>
      </c>
      <c r="U656" s="50">
        <v>274.57</v>
      </c>
      <c r="V656" s="51">
        <v>304.74</v>
      </c>
      <c r="W656" s="51">
        <v>307.82</v>
      </c>
      <c r="X656" s="51">
        <v>272.40000000000003</v>
      </c>
      <c r="Y656" s="51">
        <v>157.31</v>
      </c>
      <c r="Z656" s="51">
        <v>111</v>
      </c>
      <c r="AA656" s="51">
        <v>102.53999999999999</v>
      </c>
      <c r="AB656" s="51">
        <v>158.18</v>
      </c>
      <c r="AC656" s="51">
        <v>180.12</v>
      </c>
      <c r="AD656" s="51">
        <v>174.3</v>
      </c>
      <c r="AE656" s="51">
        <v>183.63</v>
      </c>
      <c r="AF656" s="51">
        <v>200.79000000000002</v>
      </c>
      <c r="AG656" s="51">
        <v>222.76</v>
      </c>
      <c r="AH656" s="51">
        <v>184.41</v>
      </c>
      <c r="AI656" s="51">
        <v>187.79000000000002</v>
      </c>
      <c r="AJ656" s="51">
        <v>221.48000000000002</v>
      </c>
      <c r="AK656" s="51">
        <v>201.47</v>
      </c>
      <c r="AL656" s="51">
        <v>196.95000000000002</v>
      </c>
      <c r="AM656" s="51">
        <v>188.29000000000002</v>
      </c>
      <c r="AN656" s="51">
        <v>94.41</v>
      </c>
      <c r="AO656" s="51">
        <v>80.599999999999994</v>
      </c>
      <c r="AP656" s="135">
        <v>72.16</v>
      </c>
      <c r="AQ656" s="51">
        <v>73.03</v>
      </c>
      <c r="AR656" s="51">
        <v>72.209999999999994</v>
      </c>
      <c r="AS656" s="51">
        <v>72.91</v>
      </c>
      <c r="AT656" s="51">
        <v>65.599999999999994</v>
      </c>
      <c r="AU656" s="51">
        <v>66.150000000000006</v>
      </c>
      <c r="AV656" s="51">
        <v>70.929999999999993</v>
      </c>
      <c r="AW656" s="51">
        <v>65.77</v>
      </c>
      <c r="AX656" s="51">
        <v>58.57</v>
      </c>
      <c r="AY656" s="51">
        <v>61.13</v>
      </c>
      <c r="AZ656" s="51">
        <v>69.42</v>
      </c>
      <c r="BA656" s="51">
        <v>56.120000000000005</v>
      </c>
      <c r="BB656" s="51">
        <v>68.92</v>
      </c>
      <c r="BC656" s="51">
        <v>62.74</v>
      </c>
      <c r="BD656" s="51">
        <v>61.09</v>
      </c>
      <c r="BE656" s="51">
        <v>73.92</v>
      </c>
      <c r="BF656" s="51">
        <v>65.099999999999994</v>
      </c>
      <c r="BG656" s="51">
        <v>65.819999999999993</v>
      </c>
      <c r="BH656" s="51">
        <v>63.36</v>
      </c>
      <c r="BI656" s="51">
        <v>59.81</v>
      </c>
      <c r="BJ656" s="51">
        <v>65.069999999999993</v>
      </c>
      <c r="BK656" s="51">
        <v>57.47</v>
      </c>
      <c r="BL656" s="51">
        <v>69.089999999999989</v>
      </c>
      <c r="BM656" s="51"/>
      <c r="BN656" s="9"/>
      <c r="BO656" s="62">
        <v>58.57</v>
      </c>
      <c r="BP656" s="62">
        <v>520.48</v>
      </c>
      <c r="BQ656" s="62">
        <f t="shared" si="30"/>
        <v>289.52500000000003</v>
      </c>
      <c r="BR656" s="64" t="str">
        <f t="shared" si="31"/>
        <v>NO</v>
      </c>
      <c r="BS656" s="9" t="e">
        <f t="shared" si="32"/>
        <v>#N/A</v>
      </c>
    </row>
    <row r="657" spans="1:71" x14ac:dyDescent="0.25">
      <c r="A657">
        <v>654</v>
      </c>
      <c r="B657" s="52" t="s">
        <v>536</v>
      </c>
      <c r="C657" s="48" t="s">
        <v>536</v>
      </c>
      <c r="D657" s="80">
        <v>3717.4399999999996</v>
      </c>
      <c r="E657" s="98" t="s">
        <v>4988</v>
      </c>
      <c r="F657" s="84" t="s">
        <v>2</v>
      </c>
      <c r="G657" s="84">
        <v>106814475</v>
      </c>
      <c r="H657" s="87">
        <v>4374255</v>
      </c>
      <c r="I657" s="196">
        <v>6207834</v>
      </c>
      <c r="J657" s="87">
        <v>6207834</v>
      </c>
      <c r="K657" s="47" t="s">
        <v>1</v>
      </c>
      <c r="L657" s="47" t="s">
        <v>535</v>
      </c>
      <c r="M657" s="38"/>
      <c r="N657" s="38"/>
      <c r="O657" s="50">
        <v>2250.94</v>
      </c>
      <c r="P657" s="50">
        <v>2745.2</v>
      </c>
      <c r="Q657" s="50">
        <v>2386.19</v>
      </c>
      <c r="R657" s="50">
        <v>2533.4</v>
      </c>
      <c r="S657" s="50">
        <v>3028.49</v>
      </c>
      <c r="T657" s="50">
        <v>3029.12</v>
      </c>
      <c r="U657" s="50">
        <v>3928.9599999999996</v>
      </c>
      <c r="V657" s="51">
        <v>4581.7699999999995</v>
      </c>
      <c r="W657" s="51">
        <v>4700.54</v>
      </c>
      <c r="X657" s="51">
        <v>4580.0199999999995</v>
      </c>
      <c r="Y657" s="51">
        <v>3256.3399999999997</v>
      </c>
      <c r="Z657" s="51">
        <v>2862.18</v>
      </c>
      <c r="AA657" s="51">
        <v>2676.3199999999997</v>
      </c>
      <c r="AB657" s="51">
        <v>2568.2299999999996</v>
      </c>
      <c r="AC657" s="51">
        <v>2478.0299999999997</v>
      </c>
      <c r="AD657" s="51">
        <v>2654.9599999999996</v>
      </c>
      <c r="AE657" s="51">
        <v>2894</v>
      </c>
      <c r="AF657" s="51">
        <v>3717.4399999999996</v>
      </c>
      <c r="AG657" s="51">
        <v>4557.08</v>
      </c>
      <c r="AH657" s="51">
        <v>4878.63</v>
      </c>
      <c r="AI657" s="51">
        <v>4786.7299999999996</v>
      </c>
      <c r="AJ657" s="51">
        <v>5186.67</v>
      </c>
      <c r="AK657" s="51">
        <v>3714</v>
      </c>
      <c r="AL657" s="51">
        <v>3022.7</v>
      </c>
      <c r="AM657" s="51">
        <v>2765.2</v>
      </c>
      <c r="AN657" s="51">
        <v>2554.02</v>
      </c>
      <c r="AO657" s="51">
        <v>2619.7099999999996</v>
      </c>
      <c r="AP657" s="135">
        <v>2860.8199999999997</v>
      </c>
      <c r="AQ657" s="51">
        <v>3034.2599999999998</v>
      </c>
      <c r="AR657" s="51">
        <v>3212.43</v>
      </c>
      <c r="AS657" s="51">
        <v>4581.7</v>
      </c>
      <c r="AT657" s="51">
        <v>5047.28</v>
      </c>
      <c r="AU657" s="51">
        <v>4971.5</v>
      </c>
      <c r="AV657" s="51">
        <v>4647.13</v>
      </c>
      <c r="AW657" s="51">
        <v>3568.75</v>
      </c>
      <c r="AX657" s="51">
        <v>2783.6899999999996</v>
      </c>
      <c r="AY657" s="51">
        <v>2479.27</v>
      </c>
      <c r="AZ657" s="51">
        <v>2725.9599999999996</v>
      </c>
      <c r="BA657" s="51">
        <v>2398.83</v>
      </c>
      <c r="BB657" s="51">
        <v>2541.4799999999996</v>
      </c>
      <c r="BC657" s="51">
        <v>2653.3599999999997</v>
      </c>
      <c r="BD657" s="51">
        <v>3264.39</v>
      </c>
      <c r="BE657" s="51">
        <v>5659.2199999999993</v>
      </c>
      <c r="BF657" s="51">
        <v>5095.42</v>
      </c>
      <c r="BG657" s="51">
        <v>5080.3999999999996</v>
      </c>
      <c r="BH657" s="51">
        <v>4814.21</v>
      </c>
      <c r="BI657" s="51">
        <v>3602.2599999999998</v>
      </c>
      <c r="BJ657" s="51">
        <v>2848.25</v>
      </c>
      <c r="BK657" s="51">
        <v>2343.31</v>
      </c>
      <c r="BL657" s="51">
        <v>2480.4199999999996</v>
      </c>
      <c r="BM657" s="51"/>
      <c r="BN657" s="9"/>
      <c r="BO657" s="62">
        <v>2254.1799999999998</v>
      </c>
      <c r="BP657" s="62">
        <v>4736.78</v>
      </c>
      <c r="BQ657" s="62">
        <f t="shared" si="30"/>
        <v>3495.4799999999996</v>
      </c>
      <c r="BR657" s="64" t="str">
        <f t="shared" si="31"/>
        <v>YES</v>
      </c>
      <c r="BS657" s="9" t="e">
        <f t="shared" si="32"/>
        <v>#N/A</v>
      </c>
    </row>
    <row r="658" spans="1:71" x14ac:dyDescent="0.25">
      <c r="A658">
        <v>655</v>
      </c>
      <c r="B658" s="52" t="s">
        <v>534</v>
      </c>
      <c r="C658" s="48" t="s">
        <v>534</v>
      </c>
      <c r="D658" s="80">
        <v>24.450000000000003</v>
      </c>
      <c r="E658" s="98" t="s">
        <v>4988</v>
      </c>
      <c r="F658" s="84" t="s">
        <v>2</v>
      </c>
      <c r="G658" s="84">
        <v>106814475</v>
      </c>
      <c r="H658" s="87">
        <v>4306843</v>
      </c>
      <c r="I658" s="196">
        <v>6136058</v>
      </c>
      <c r="J658" s="87">
        <v>6136058</v>
      </c>
      <c r="K658" s="47" t="s">
        <v>1</v>
      </c>
      <c r="L658" s="47" t="s">
        <v>533</v>
      </c>
      <c r="M658" s="38"/>
      <c r="N658" s="38"/>
      <c r="O658" s="50">
        <v>9.19</v>
      </c>
      <c r="P658" s="50">
        <v>9.4499999999999993</v>
      </c>
      <c r="Q658" s="50">
        <v>9.2100000000000009</v>
      </c>
      <c r="R658" s="50">
        <v>9.3000000000000007</v>
      </c>
      <c r="S658" s="50">
        <v>9.43</v>
      </c>
      <c r="T658" s="50">
        <v>9.33</v>
      </c>
      <c r="U658" s="50">
        <v>12.59</v>
      </c>
      <c r="V658" s="51">
        <v>12.55</v>
      </c>
      <c r="W658" s="51">
        <v>12.56</v>
      </c>
      <c r="X658" s="51">
        <v>28.82</v>
      </c>
      <c r="Y658" s="51">
        <v>25.4</v>
      </c>
      <c r="Z658" s="51">
        <v>14.59</v>
      </c>
      <c r="AA658" s="51">
        <v>14.03</v>
      </c>
      <c r="AB658" s="51">
        <v>14.19</v>
      </c>
      <c r="AC658" s="51">
        <v>13.52</v>
      </c>
      <c r="AD658" s="51">
        <v>14.06</v>
      </c>
      <c r="AE658" s="51">
        <v>14.5</v>
      </c>
      <c r="AF658" s="51">
        <v>24.450000000000003</v>
      </c>
      <c r="AG658" s="51">
        <v>34.51</v>
      </c>
      <c r="AH658" s="51">
        <v>47.69</v>
      </c>
      <c r="AI658" s="51">
        <v>43.95</v>
      </c>
      <c r="AJ658" s="51">
        <v>45.65</v>
      </c>
      <c r="AK658" s="51">
        <v>27.21</v>
      </c>
      <c r="AL658" s="51">
        <v>16.02</v>
      </c>
      <c r="AM658" s="51">
        <v>12.9</v>
      </c>
      <c r="AN658" s="51">
        <v>12.17</v>
      </c>
      <c r="AO658" s="51">
        <v>13.02</v>
      </c>
      <c r="AP658" s="135">
        <v>14.4</v>
      </c>
      <c r="AQ658" s="51">
        <v>17.89</v>
      </c>
      <c r="AR658" s="51">
        <v>29.950000000000003</v>
      </c>
      <c r="AS658" s="51">
        <v>38.79</v>
      </c>
      <c r="AT658" s="51">
        <v>51.5</v>
      </c>
      <c r="AU658" s="51">
        <v>55.82</v>
      </c>
      <c r="AV658" s="51">
        <v>40.380000000000003</v>
      </c>
      <c r="AW658" s="51">
        <v>29.410000000000004</v>
      </c>
      <c r="AX658" s="51">
        <v>16.740000000000002</v>
      </c>
      <c r="AY658" s="51">
        <v>14.72</v>
      </c>
      <c r="AZ658" s="51">
        <v>33.619999999999997</v>
      </c>
      <c r="BA658" s="51">
        <v>31.740000000000002</v>
      </c>
      <c r="BB658" s="51">
        <v>49.410000000000004</v>
      </c>
      <c r="BC658" s="51">
        <v>31.450000000000003</v>
      </c>
      <c r="BD658" s="51">
        <v>40.53</v>
      </c>
      <c r="BE658" s="51">
        <v>67.61999999999999</v>
      </c>
      <c r="BF658" s="51">
        <v>62.050000000000004</v>
      </c>
      <c r="BG658" s="51">
        <v>79.209999999999994</v>
      </c>
      <c r="BH658" s="51">
        <v>65.44</v>
      </c>
      <c r="BI658" s="51">
        <v>32.51</v>
      </c>
      <c r="BJ658" s="51">
        <v>13.56</v>
      </c>
      <c r="BK658" s="51">
        <v>12.75</v>
      </c>
      <c r="BL658" s="51">
        <v>14.75</v>
      </c>
      <c r="BM658" s="51"/>
      <c r="BN658" s="9"/>
      <c r="BO658" s="62">
        <v>11.662727272727274</v>
      </c>
      <c r="BP658" s="62">
        <v>28.82</v>
      </c>
      <c r="BQ658" s="62">
        <f t="shared" si="30"/>
        <v>20.241363636363637</v>
      </c>
      <c r="BR658" s="64" t="str">
        <f t="shared" si="31"/>
        <v>YES</v>
      </c>
      <c r="BS658" s="9" t="e">
        <f t="shared" si="32"/>
        <v>#N/A</v>
      </c>
    </row>
    <row r="659" spans="1:71" x14ac:dyDescent="0.25">
      <c r="A659">
        <v>656</v>
      </c>
      <c r="B659" s="52" t="s">
        <v>532</v>
      </c>
      <c r="C659" s="48" t="s">
        <v>532</v>
      </c>
      <c r="D659" s="80">
        <v>1829.5</v>
      </c>
      <c r="E659" s="98" t="s">
        <v>4988</v>
      </c>
      <c r="F659" s="84" t="s">
        <v>2</v>
      </c>
      <c r="G659" s="84">
        <v>106814475</v>
      </c>
      <c r="H659" s="87">
        <v>4009265</v>
      </c>
      <c r="I659" s="196">
        <v>6142498</v>
      </c>
      <c r="J659" s="87">
        <v>6142498</v>
      </c>
      <c r="K659" s="47" t="s">
        <v>1</v>
      </c>
      <c r="L659" s="47" t="s">
        <v>531</v>
      </c>
      <c r="M659" s="38"/>
      <c r="N659" s="38"/>
      <c r="O659" s="50">
        <v>1657.54</v>
      </c>
      <c r="P659" s="50">
        <v>1829.93</v>
      </c>
      <c r="Q659" s="50">
        <v>1676.16</v>
      </c>
      <c r="R659" s="50">
        <v>1840.68</v>
      </c>
      <c r="S659" s="50">
        <v>1891</v>
      </c>
      <c r="T659" s="50">
        <v>1834.36</v>
      </c>
      <c r="U659" s="50">
        <v>2081.9299999999998</v>
      </c>
      <c r="V659" s="51">
        <v>2031.3700000000001</v>
      </c>
      <c r="W659" s="51">
        <v>1911.92</v>
      </c>
      <c r="X659" s="51">
        <v>2051.8999999999996</v>
      </c>
      <c r="Y659" s="51">
        <v>1854.38</v>
      </c>
      <c r="Z659" s="51">
        <v>1742.78</v>
      </c>
      <c r="AA659" s="51">
        <v>1882.94</v>
      </c>
      <c r="AB659" s="51">
        <v>1842.53</v>
      </c>
      <c r="AC659" s="51">
        <v>1734.53</v>
      </c>
      <c r="AD659" s="51">
        <v>1770.09</v>
      </c>
      <c r="AE659" s="51">
        <v>1851.44</v>
      </c>
      <c r="AF659" s="51">
        <v>1829.5</v>
      </c>
      <c r="AG659" s="51">
        <v>1995.48</v>
      </c>
      <c r="AH659" s="51">
        <v>1872.2</v>
      </c>
      <c r="AI659" s="51">
        <v>1892.95</v>
      </c>
      <c r="AJ659" s="51">
        <v>2109.6</v>
      </c>
      <c r="AK659" s="51">
        <v>1780.29</v>
      </c>
      <c r="AL659" s="51">
        <v>1735</v>
      </c>
      <c r="AM659" s="51">
        <v>1880.4</v>
      </c>
      <c r="AN659" s="51">
        <v>1903.39</v>
      </c>
      <c r="AO659" s="51">
        <v>1902.75</v>
      </c>
      <c r="AP659" s="135">
        <v>1850.1</v>
      </c>
      <c r="AQ659" s="51">
        <v>1896.8</v>
      </c>
      <c r="AR659" s="51">
        <v>1852.29</v>
      </c>
      <c r="AS659" s="51">
        <v>2073.02</v>
      </c>
      <c r="AT659" s="51">
        <v>1814.43</v>
      </c>
      <c r="AU659" s="51">
        <v>1797.21</v>
      </c>
      <c r="AV659" s="51">
        <v>1973.94</v>
      </c>
      <c r="AW659" s="51">
        <v>1720.1200000000001</v>
      </c>
      <c r="AX659" s="51">
        <v>1802.05</v>
      </c>
      <c r="AY659" s="51">
        <v>1910.85</v>
      </c>
      <c r="AZ659" s="51">
        <v>2061.56</v>
      </c>
      <c r="BA659" s="51">
        <v>2009.64</v>
      </c>
      <c r="BB659" s="51">
        <v>1993.2</v>
      </c>
      <c r="BC659" s="51">
        <v>1958.83</v>
      </c>
      <c r="BD659" s="51">
        <v>1896.6200000000001</v>
      </c>
      <c r="BE659" s="51">
        <v>2149.3199999999997</v>
      </c>
      <c r="BF659" s="51">
        <v>1871.39</v>
      </c>
      <c r="BG659" s="51">
        <v>1951.54</v>
      </c>
      <c r="BH659" s="51">
        <v>1898.9</v>
      </c>
      <c r="BI659" s="51">
        <v>1678.26</v>
      </c>
      <c r="BJ659" s="51">
        <v>1871.29</v>
      </c>
      <c r="BK659" s="51">
        <v>1674.02</v>
      </c>
      <c r="BL659" s="51">
        <v>1935.71</v>
      </c>
      <c r="BM659" s="51"/>
      <c r="BN659" s="9"/>
      <c r="BO659" s="62">
        <v>1660.78</v>
      </c>
      <c r="BP659" s="62">
        <v>4060.67</v>
      </c>
      <c r="BQ659" s="62">
        <f t="shared" si="30"/>
        <v>2860.7249999999999</v>
      </c>
      <c r="BR659" s="64" t="str">
        <f t="shared" si="31"/>
        <v>YES</v>
      </c>
      <c r="BS659" s="9" t="e">
        <f t="shared" si="32"/>
        <v>#N/A</v>
      </c>
    </row>
    <row r="660" spans="1:71" x14ac:dyDescent="0.25">
      <c r="A660">
        <v>657</v>
      </c>
      <c r="B660" s="52" t="s">
        <v>530</v>
      </c>
      <c r="C660" s="48" t="s">
        <v>530</v>
      </c>
      <c r="D660" s="80">
        <v>400.64</v>
      </c>
      <c r="E660" s="98" t="s">
        <v>4988</v>
      </c>
      <c r="F660" s="84" t="s">
        <v>2</v>
      </c>
      <c r="G660" s="84">
        <v>106814475</v>
      </c>
      <c r="H660" s="87">
        <v>4040199</v>
      </c>
      <c r="I660" s="196">
        <v>6207850</v>
      </c>
      <c r="J660" s="87">
        <v>6207850</v>
      </c>
      <c r="K660" s="47" t="s">
        <v>1</v>
      </c>
      <c r="L660" s="47" t="s">
        <v>529</v>
      </c>
      <c r="M660" s="38"/>
      <c r="N660" s="38"/>
      <c r="O660" s="50">
        <v>431.32</v>
      </c>
      <c r="P660" s="50">
        <v>506.17</v>
      </c>
      <c r="Q660" s="50">
        <v>441.74</v>
      </c>
      <c r="R660" s="50">
        <v>464.22</v>
      </c>
      <c r="S660" s="50">
        <v>526.82000000000005</v>
      </c>
      <c r="T660" s="50">
        <v>493.25</v>
      </c>
      <c r="U660" s="50">
        <v>528.47</v>
      </c>
      <c r="V660" s="51">
        <v>544.44000000000005</v>
      </c>
      <c r="W660" s="51">
        <v>549.38</v>
      </c>
      <c r="X660" s="51">
        <v>544.6</v>
      </c>
      <c r="Y660" s="51">
        <v>479.42</v>
      </c>
      <c r="Z660" s="51">
        <v>384.85</v>
      </c>
      <c r="AA660" s="51">
        <v>400.91</v>
      </c>
      <c r="AB660" s="51">
        <v>383.59000000000003</v>
      </c>
      <c r="AC660" s="51">
        <v>367.33</v>
      </c>
      <c r="AD660" s="51">
        <v>400.25</v>
      </c>
      <c r="AE660" s="51">
        <v>399.87</v>
      </c>
      <c r="AF660" s="51">
        <v>400.64</v>
      </c>
      <c r="AG660" s="51">
        <v>419.48</v>
      </c>
      <c r="AH660" s="51">
        <v>401.93</v>
      </c>
      <c r="AI660" s="51">
        <v>415.84000000000003</v>
      </c>
      <c r="AJ660" s="51">
        <v>459.71000000000004</v>
      </c>
      <c r="AK660" s="51">
        <v>380.25</v>
      </c>
      <c r="AL660" s="51">
        <v>366.41</v>
      </c>
      <c r="AM660" s="51">
        <v>378.34000000000003</v>
      </c>
      <c r="AN660" s="51">
        <v>358.8</v>
      </c>
      <c r="AO660" s="51">
        <v>371.91</v>
      </c>
      <c r="AP660" s="135">
        <v>364.65000000000003</v>
      </c>
      <c r="AQ660" s="51">
        <v>375.21000000000004</v>
      </c>
      <c r="AR660" s="51">
        <v>341.48</v>
      </c>
      <c r="AS660" s="51">
        <v>443.51</v>
      </c>
      <c r="AT660" s="51">
        <v>414.56</v>
      </c>
      <c r="AU660" s="51">
        <v>384.40000000000003</v>
      </c>
      <c r="AV660" s="51">
        <v>417.28000000000003</v>
      </c>
      <c r="AW660" s="51">
        <v>321.61</v>
      </c>
      <c r="AX660" s="51">
        <v>305.7</v>
      </c>
      <c r="AY660" s="51">
        <v>321.08</v>
      </c>
      <c r="AZ660" s="51">
        <v>335.81</v>
      </c>
      <c r="BA660" s="51">
        <v>337.36</v>
      </c>
      <c r="BB660" s="51">
        <v>366.1</v>
      </c>
      <c r="BC660" s="51">
        <v>348.55</v>
      </c>
      <c r="BD660" s="51">
        <v>338.37</v>
      </c>
      <c r="BE660" s="51">
        <v>386.01</v>
      </c>
      <c r="BF660" s="51">
        <v>357.73</v>
      </c>
      <c r="BG660" s="51">
        <v>372.89</v>
      </c>
      <c r="BH660" s="51">
        <v>413.79</v>
      </c>
      <c r="BI660" s="51">
        <v>391.89</v>
      </c>
      <c r="BJ660" s="51">
        <v>412.5</v>
      </c>
      <c r="BK660" s="51">
        <v>349.57</v>
      </c>
      <c r="BL660" s="51">
        <v>408.26</v>
      </c>
      <c r="BM660" s="51"/>
      <c r="BN660" s="9"/>
      <c r="BO660" s="62">
        <v>366.41</v>
      </c>
      <c r="BP660" s="62">
        <v>1247.75</v>
      </c>
      <c r="BQ660" s="62">
        <f t="shared" si="30"/>
        <v>807.08</v>
      </c>
      <c r="BR660" s="64" t="str">
        <f t="shared" si="31"/>
        <v>NO</v>
      </c>
      <c r="BS660" s="9" t="e">
        <f t="shared" si="32"/>
        <v>#N/A</v>
      </c>
    </row>
    <row r="661" spans="1:71" x14ac:dyDescent="0.25">
      <c r="A661">
        <v>658</v>
      </c>
      <c r="B661" s="52" t="s">
        <v>528</v>
      </c>
      <c r="C661" s="48" t="s">
        <v>528</v>
      </c>
      <c r="D661" s="80">
        <v>789.83</v>
      </c>
      <c r="E661" s="98" t="s">
        <v>4988</v>
      </c>
      <c r="F661" s="84" t="s">
        <v>2</v>
      </c>
      <c r="G661" s="84">
        <v>106814475</v>
      </c>
      <c r="H661" s="87">
        <v>4008365</v>
      </c>
      <c r="I661" s="196">
        <v>6208679</v>
      </c>
      <c r="J661" s="87">
        <v>6208679</v>
      </c>
      <c r="K661" s="47" t="s">
        <v>1</v>
      </c>
      <c r="L661" s="47" t="s">
        <v>527</v>
      </c>
      <c r="M661" s="38"/>
      <c r="N661" s="38"/>
      <c r="O661" s="50">
        <v>319.44</v>
      </c>
      <c r="P661" s="50">
        <v>401.7</v>
      </c>
      <c r="Q661" s="50">
        <v>333.08</v>
      </c>
      <c r="R661" s="50">
        <v>372.28</v>
      </c>
      <c r="S661" s="50">
        <v>625.39</v>
      </c>
      <c r="T661" s="50">
        <v>691.37</v>
      </c>
      <c r="U661" s="50">
        <v>994.49</v>
      </c>
      <c r="V661" s="51">
        <v>1181.8</v>
      </c>
      <c r="W661" s="51">
        <v>1297.68</v>
      </c>
      <c r="X661" s="51">
        <v>1241.5999999999999</v>
      </c>
      <c r="Y661" s="51">
        <v>923.92</v>
      </c>
      <c r="Z661" s="51">
        <v>634.43000000000006</v>
      </c>
      <c r="AA661" s="51">
        <v>515.15</v>
      </c>
      <c r="AB661" s="51">
        <v>495.22</v>
      </c>
      <c r="AC661" s="51">
        <v>433.44</v>
      </c>
      <c r="AD661" s="51">
        <v>597.5</v>
      </c>
      <c r="AE661" s="51">
        <v>631.72</v>
      </c>
      <c r="AF661" s="51">
        <v>789.83</v>
      </c>
      <c r="AG661" s="51">
        <v>1191</v>
      </c>
      <c r="AH661" s="51">
        <v>1257.8399999999999</v>
      </c>
      <c r="AI661" s="51">
        <v>1177.0899999999999</v>
      </c>
      <c r="AJ661" s="51">
        <v>1214.8499999999999</v>
      </c>
      <c r="AK661" s="51">
        <v>857.5</v>
      </c>
      <c r="AL661" s="51">
        <v>665.34</v>
      </c>
      <c r="AM661" s="51">
        <v>558.86</v>
      </c>
      <c r="AN661" s="51">
        <v>564.32000000000005</v>
      </c>
      <c r="AO661" s="51">
        <v>535.29</v>
      </c>
      <c r="AP661" s="135">
        <v>610.01</v>
      </c>
      <c r="AQ661" s="51">
        <v>718.88</v>
      </c>
      <c r="AR661" s="51">
        <v>799.51</v>
      </c>
      <c r="AS661" s="51">
        <v>1198.8</v>
      </c>
      <c r="AT661" s="51">
        <v>1236.8399999999999</v>
      </c>
      <c r="AU661" s="51">
        <v>1304.05</v>
      </c>
      <c r="AV661" s="51">
        <v>1203.42</v>
      </c>
      <c r="AW661" s="51">
        <v>907.78</v>
      </c>
      <c r="AX661" s="51">
        <v>671.55</v>
      </c>
      <c r="AY661" s="51">
        <v>500.53000000000003</v>
      </c>
      <c r="AZ661" s="51">
        <v>455.15000000000003</v>
      </c>
      <c r="BA661" s="51">
        <v>435.05</v>
      </c>
      <c r="BB661" s="51">
        <v>568.89</v>
      </c>
      <c r="BC661" s="51">
        <v>642.75</v>
      </c>
      <c r="BD661" s="51">
        <v>801.7</v>
      </c>
      <c r="BE661" s="51">
        <v>1378.94</v>
      </c>
      <c r="BF661" s="51">
        <v>1296.99</v>
      </c>
      <c r="BG661" s="51">
        <v>1378.18</v>
      </c>
      <c r="BH661" s="51">
        <v>1227.8</v>
      </c>
      <c r="BI661" s="51">
        <v>847.32</v>
      </c>
      <c r="BJ661" s="51">
        <v>529.41</v>
      </c>
      <c r="BK661" s="51">
        <v>387.17</v>
      </c>
      <c r="BL661" s="51">
        <v>436.42</v>
      </c>
      <c r="BM661" s="51"/>
      <c r="BN661" s="9"/>
      <c r="BO661" s="62">
        <v>322.68</v>
      </c>
      <c r="BP661" s="62">
        <v>1675.1200000000001</v>
      </c>
      <c r="BQ661" s="62">
        <f t="shared" si="30"/>
        <v>998.90000000000009</v>
      </c>
      <c r="BR661" s="64" t="str">
        <f t="shared" si="31"/>
        <v>YES</v>
      </c>
      <c r="BS661" s="9" t="e">
        <f t="shared" si="32"/>
        <v>#N/A</v>
      </c>
    </row>
    <row r="662" spans="1:71" x14ac:dyDescent="0.25">
      <c r="A662">
        <v>659</v>
      </c>
      <c r="B662" s="52" t="s">
        <v>526</v>
      </c>
      <c r="C662" s="48" t="s">
        <v>526</v>
      </c>
      <c r="D662" s="80">
        <v>320.77</v>
      </c>
      <c r="E662" s="98" t="s">
        <v>4988</v>
      </c>
      <c r="F662" s="84" t="s">
        <v>2</v>
      </c>
      <c r="G662" s="84">
        <v>106814475</v>
      </c>
      <c r="H662" s="87">
        <v>4008366</v>
      </c>
      <c r="I662" s="196">
        <v>6208644</v>
      </c>
      <c r="J662" s="87">
        <v>6208644</v>
      </c>
      <c r="K662" s="47" t="s">
        <v>1</v>
      </c>
      <c r="L662" s="47" t="s">
        <v>525</v>
      </c>
      <c r="M662" s="38"/>
      <c r="N662" s="38"/>
      <c r="O662" s="50">
        <v>33.770000000000003</v>
      </c>
      <c r="P662" s="50">
        <v>31.95</v>
      </c>
      <c r="Q662" s="50">
        <v>28.75</v>
      </c>
      <c r="R662" s="50">
        <v>54.03</v>
      </c>
      <c r="S662" s="50">
        <v>138.32</v>
      </c>
      <c r="T662" s="50">
        <v>255.24</v>
      </c>
      <c r="U662" s="50">
        <v>358.29</v>
      </c>
      <c r="V662" s="51">
        <v>446.47</v>
      </c>
      <c r="W662" s="51">
        <v>553.39</v>
      </c>
      <c r="X662" s="51">
        <v>518.08000000000004</v>
      </c>
      <c r="Y662" s="51">
        <v>386.41</v>
      </c>
      <c r="Z662" s="51">
        <v>258.83999999999997</v>
      </c>
      <c r="AA662" s="51">
        <v>135.69</v>
      </c>
      <c r="AB662" s="51">
        <v>123.17</v>
      </c>
      <c r="AC662" s="51">
        <v>113.06</v>
      </c>
      <c r="AD662" s="51">
        <v>139.27000000000001</v>
      </c>
      <c r="AE662" s="51">
        <v>196.12</v>
      </c>
      <c r="AF662" s="51">
        <v>320.77</v>
      </c>
      <c r="AG662" s="51">
        <v>398.33</v>
      </c>
      <c r="AH662" s="51">
        <v>359.86</v>
      </c>
      <c r="AI662" s="51">
        <v>378.76</v>
      </c>
      <c r="AJ662" s="51">
        <v>911.38</v>
      </c>
      <c r="AK662" s="51">
        <v>673.15</v>
      </c>
      <c r="AL662" s="51">
        <v>480.12</v>
      </c>
      <c r="AM662" s="51">
        <v>300.65000000000003</v>
      </c>
      <c r="AN662" s="51">
        <v>292.08</v>
      </c>
      <c r="AO662" s="51">
        <v>257.42</v>
      </c>
      <c r="AP662" s="135">
        <v>341.16</v>
      </c>
      <c r="AQ662" s="51">
        <v>442.08</v>
      </c>
      <c r="AR662" s="51">
        <v>486.83</v>
      </c>
      <c r="AS662" s="51">
        <v>741.26</v>
      </c>
      <c r="AT662" s="51">
        <v>826.15</v>
      </c>
      <c r="AU662" s="51">
        <v>926.86</v>
      </c>
      <c r="AV662" s="51">
        <v>851.73</v>
      </c>
      <c r="AW662" s="51">
        <v>496.41</v>
      </c>
      <c r="AX662" s="51">
        <v>254.76000000000002</v>
      </c>
      <c r="AY662" s="51">
        <v>137.98000000000002</v>
      </c>
      <c r="AZ662" s="51">
        <v>86.86</v>
      </c>
      <c r="BA662" s="51">
        <v>63.99</v>
      </c>
      <c r="BB662" s="51">
        <v>63.99</v>
      </c>
      <c r="BC662" s="51">
        <v>87.22999999999999</v>
      </c>
      <c r="BD662" s="51">
        <v>400.24</v>
      </c>
      <c r="BE662" s="51">
        <v>856.61</v>
      </c>
      <c r="BF662" s="51">
        <v>704.07</v>
      </c>
      <c r="BG662" s="51">
        <v>677.25</v>
      </c>
      <c r="BH662" s="51">
        <v>674.58</v>
      </c>
      <c r="BI662" s="51">
        <v>370.40000000000003</v>
      </c>
      <c r="BJ662" s="51">
        <v>165.81</v>
      </c>
      <c r="BK662" s="51">
        <v>262.21000000000004</v>
      </c>
      <c r="BL662" s="51">
        <v>355.54</v>
      </c>
      <c r="BM662" s="51"/>
      <c r="BN662" s="9"/>
      <c r="BO662" s="62">
        <v>31.990000000000002</v>
      </c>
      <c r="BP662" s="62">
        <v>553.39</v>
      </c>
      <c r="BQ662" s="62">
        <f t="shared" si="30"/>
        <v>292.69</v>
      </c>
      <c r="BR662" s="64" t="str">
        <f t="shared" si="31"/>
        <v>YES</v>
      </c>
      <c r="BS662" s="9" t="e">
        <f t="shared" si="32"/>
        <v>#N/A</v>
      </c>
    </row>
    <row r="663" spans="1:71" x14ac:dyDescent="0.25">
      <c r="A663">
        <v>660</v>
      </c>
      <c r="B663" s="52" t="s">
        <v>524</v>
      </c>
      <c r="C663" s="48" t="s">
        <v>524</v>
      </c>
      <c r="D663" s="80">
        <v>499.63</v>
      </c>
      <c r="E663" s="98" t="s">
        <v>4988</v>
      </c>
      <c r="F663" s="84" t="s">
        <v>2</v>
      </c>
      <c r="G663" s="84">
        <v>106814475</v>
      </c>
      <c r="H663" s="87">
        <v>4008360</v>
      </c>
      <c r="I663" s="196">
        <v>6208645</v>
      </c>
      <c r="J663" s="87">
        <v>6208645</v>
      </c>
      <c r="K663" s="47" t="s">
        <v>1</v>
      </c>
      <c r="L663" s="47" t="s">
        <v>523</v>
      </c>
      <c r="M663" s="38"/>
      <c r="N663" s="38"/>
      <c r="O663" s="50">
        <v>65.06</v>
      </c>
      <c r="P663" s="50">
        <v>59.64</v>
      </c>
      <c r="Q663" s="50">
        <v>52.75</v>
      </c>
      <c r="R663" s="50">
        <v>52.75</v>
      </c>
      <c r="S663" s="50">
        <v>52.75</v>
      </c>
      <c r="T663" s="50">
        <v>91.54</v>
      </c>
      <c r="U663" s="50">
        <v>224.58</v>
      </c>
      <c r="V663" s="51">
        <v>308.67</v>
      </c>
      <c r="W663" s="51">
        <v>392.04</v>
      </c>
      <c r="X663" s="51">
        <v>362.27</v>
      </c>
      <c r="Y663" s="51">
        <v>290.44</v>
      </c>
      <c r="Z663" s="51">
        <v>238.35000000000002</v>
      </c>
      <c r="AA663" s="51">
        <v>253.48000000000002</v>
      </c>
      <c r="AB663" s="51">
        <v>269.26</v>
      </c>
      <c r="AC663" s="51">
        <v>239.12</v>
      </c>
      <c r="AD663" s="51">
        <v>279.40000000000003</v>
      </c>
      <c r="AE663" s="51">
        <v>306.88</v>
      </c>
      <c r="AF663" s="51">
        <v>499.63</v>
      </c>
      <c r="AG663" s="51">
        <v>621.58000000000004</v>
      </c>
      <c r="AH663" s="51">
        <v>568.95000000000005</v>
      </c>
      <c r="AI663" s="51">
        <v>550.81000000000006</v>
      </c>
      <c r="AJ663" s="51">
        <v>948.39</v>
      </c>
      <c r="AK663" s="51">
        <v>566.77</v>
      </c>
      <c r="AL663" s="51">
        <v>427.3</v>
      </c>
      <c r="AM663" s="51">
        <v>335.14</v>
      </c>
      <c r="AN663" s="51">
        <v>182.3</v>
      </c>
      <c r="AO663" s="51">
        <v>129.89000000000001</v>
      </c>
      <c r="AP663" s="135">
        <v>143.97</v>
      </c>
      <c r="AQ663" s="51">
        <v>222.86</v>
      </c>
      <c r="AR663" s="51">
        <v>205.85000000000002</v>
      </c>
      <c r="AS663" s="51">
        <v>233.32000000000002</v>
      </c>
      <c r="AT663" s="51">
        <v>209.09</v>
      </c>
      <c r="AU663" s="51">
        <v>178.08</v>
      </c>
      <c r="AV663" s="51">
        <v>536.93000000000006</v>
      </c>
      <c r="AW663" s="51">
        <v>402.31</v>
      </c>
      <c r="AX663" s="51">
        <v>189.89000000000001</v>
      </c>
      <c r="AY663" s="51">
        <v>42.830000000000005</v>
      </c>
      <c r="AZ663" s="51">
        <v>33.799999999999997</v>
      </c>
      <c r="BA663" s="51">
        <v>35.410000000000004</v>
      </c>
      <c r="BB663" s="51">
        <v>49.2</v>
      </c>
      <c r="BC663" s="51">
        <v>97.53</v>
      </c>
      <c r="BD663" s="51">
        <v>242.82000000000002</v>
      </c>
      <c r="BE663" s="51">
        <v>529.27</v>
      </c>
      <c r="BF663" s="51">
        <v>490.8</v>
      </c>
      <c r="BG663" s="51">
        <v>766.79</v>
      </c>
      <c r="BH663" s="51">
        <v>565.93000000000006</v>
      </c>
      <c r="BI663" s="51">
        <v>462.94</v>
      </c>
      <c r="BJ663" s="51">
        <v>160.83000000000001</v>
      </c>
      <c r="BK663" s="51">
        <v>329.24</v>
      </c>
      <c r="BL663" s="51">
        <v>183.82000000000002</v>
      </c>
      <c r="BM663" s="51"/>
      <c r="BN663" s="9"/>
      <c r="BO663" s="62">
        <v>28.038041666666665</v>
      </c>
      <c r="BP663" s="62">
        <v>716.53</v>
      </c>
      <c r="BQ663" s="62">
        <f t="shared" si="30"/>
        <v>372.28402083333333</v>
      </c>
      <c r="BR663" s="64" t="str">
        <f t="shared" si="31"/>
        <v>YES</v>
      </c>
      <c r="BS663" s="9" t="e">
        <f t="shared" si="32"/>
        <v>#N/A</v>
      </c>
    </row>
    <row r="664" spans="1:71" x14ac:dyDescent="0.25">
      <c r="A664">
        <v>661</v>
      </c>
      <c r="B664" s="52" t="s">
        <v>522</v>
      </c>
      <c r="C664" s="48" t="s">
        <v>522</v>
      </c>
      <c r="D664" s="80">
        <v>322.15000000000003</v>
      </c>
      <c r="E664" s="98" t="s">
        <v>4988</v>
      </c>
      <c r="F664" s="84" t="s">
        <v>2</v>
      </c>
      <c r="G664" s="84">
        <v>106814475</v>
      </c>
      <c r="H664" s="87">
        <v>4008450</v>
      </c>
      <c r="I664" s="196">
        <v>6208646</v>
      </c>
      <c r="J664" s="87">
        <v>6208646</v>
      </c>
      <c r="K664" s="47" t="s">
        <v>1</v>
      </c>
      <c r="L664" s="47" t="s">
        <v>521</v>
      </c>
      <c r="M664" s="38"/>
      <c r="N664" s="38"/>
      <c r="O664" s="50">
        <v>135.11000000000001</v>
      </c>
      <c r="P664" s="50">
        <v>155.44</v>
      </c>
      <c r="Q664" s="50">
        <v>161.91999999999999</v>
      </c>
      <c r="R664" s="50">
        <v>173.77</v>
      </c>
      <c r="S664" s="50">
        <v>233.18</v>
      </c>
      <c r="T664" s="50">
        <v>259.75</v>
      </c>
      <c r="U664" s="50">
        <v>394.94</v>
      </c>
      <c r="V664" s="51">
        <v>648.54</v>
      </c>
      <c r="W664" s="51">
        <v>773.95</v>
      </c>
      <c r="X664" s="51">
        <v>694.09</v>
      </c>
      <c r="Y664" s="51">
        <v>537.69000000000005</v>
      </c>
      <c r="Z664" s="51">
        <v>261.2</v>
      </c>
      <c r="AA664" s="51">
        <v>211.21</v>
      </c>
      <c r="AB664" s="51">
        <v>176.03</v>
      </c>
      <c r="AC664" s="51">
        <v>174.15</v>
      </c>
      <c r="AD664" s="51">
        <v>159.21</v>
      </c>
      <c r="AE664" s="51">
        <v>177.88</v>
      </c>
      <c r="AF664" s="51">
        <v>322.15000000000003</v>
      </c>
      <c r="AG664" s="51">
        <v>610.29999999999995</v>
      </c>
      <c r="AH664" s="51">
        <v>763.31</v>
      </c>
      <c r="AI664" s="51">
        <v>777.14</v>
      </c>
      <c r="AJ664" s="51">
        <v>912.35</v>
      </c>
      <c r="AK664" s="51">
        <v>496.84000000000003</v>
      </c>
      <c r="AL664" s="51">
        <v>270.77</v>
      </c>
      <c r="AM664" s="51">
        <v>162.44</v>
      </c>
      <c r="AN664" s="51">
        <v>137.35000000000002</v>
      </c>
      <c r="AO664" s="51">
        <v>150.23000000000002</v>
      </c>
      <c r="AP664" s="135">
        <v>191.28</v>
      </c>
      <c r="AQ664" s="51">
        <v>243.08</v>
      </c>
      <c r="AR664" s="51">
        <v>348.66</v>
      </c>
      <c r="AS664" s="51">
        <v>687.32</v>
      </c>
      <c r="AT664" s="51">
        <v>694.65</v>
      </c>
      <c r="AU664" s="51">
        <v>794.22</v>
      </c>
      <c r="AV664" s="51">
        <v>763.25</v>
      </c>
      <c r="AW664" s="51">
        <v>447.09000000000003</v>
      </c>
      <c r="AX664" s="51">
        <v>216.54000000000002</v>
      </c>
      <c r="AY664" s="51">
        <v>154.25</v>
      </c>
      <c r="AZ664" s="51">
        <v>188.55</v>
      </c>
      <c r="BA664" s="51">
        <v>150.62</v>
      </c>
      <c r="BB664" s="51">
        <v>145.18</v>
      </c>
      <c r="BC664" s="51">
        <v>200.76000000000002</v>
      </c>
      <c r="BD664" s="51">
        <v>368.35</v>
      </c>
      <c r="BE664" s="51">
        <v>947.21</v>
      </c>
      <c r="BF664" s="51">
        <v>808.33</v>
      </c>
      <c r="BG664" s="51">
        <v>550.66</v>
      </c>
      <c r="BH664" s="51">
        <v>216.09</v>
      </c>
      <c r="BI664" s="51">
        <v>109.6</v>
      </c>
      <c r="BJ664" s="51">
        <v>240.96</v>
      </c>
      <c r="BK664" s="51">
        <v>105.28999999999999</v>
      </c>
      <c r="BL664" s="51">
        <v>116.19999999999999</v>
      </c>
      <c r="BM664" s="51"/>
      <c r="BN664" s="9"/>
      <c r="BO664" s="62">
        <v>138.35000000000002</v>
      </c>
      <c r="BP664" s="62">
        <v>1119.1300000000001</v>
      </c>
      <c r="BQ664" s="62">
        <f t="shared" si="30"/>
        <v>628.74</v>
      </c>
      <c r="BR664" s="64" t="str">
        <f t="shared" si="31"/>
        <v>NO</v>
      </c>
      <c r="BS664" s="9" t="e">
        <f t="shared" si="32"/>
        <v>#N/A</v>
      </c>
    </row>
    <row r="665" spans="1:71" x14ac:dyDescent="0.25">
      <c r="A665">
        <v>662</v>
      </c>
      <c r="B665" s="52" t="s">
        <v>520</v>
      </c>
      <c r="C665" s="48" t="s">
        <v>520</v>
      </c>
      <c r="D665" s="80">
        <v>49.36</v>
      </c>
      <c r="E665" s="98" t="s">
        <v>4988</v>
      </c>
      <c r="F665" s="84" t="s">
        <v>2</v>
      </c>
      <c r="G665" s="84">
        <v>106814475</v>
      </c>
      <c r="H665" s="87">
        <v>4008294</v>
      </c>
      <c r="I665" s="196">
        <v>6208680</v>
      </c>
      <c r="J665" s="87">
        <v>6208680</v>
      </c>
      <c r="K665" s="47" t="s">
        <v>1</v>
      </c>
      <c r="L665" s="47" t="s">
        <v>519</v>
      </c>
      <c r="M665" s="38"/>
      <c r="N665" s="38"/>
      <c r="O665" s="50">
        <v>109.38</v>
      </c>
      <c r="P665" s="50">
        <v>113.36</v>
      </c>
      <c r="Q665" s="50">
        <v>40.18</v>
      </c>
      <c r="R665" s="50">
        <v>41.61</v>
      </c>
      <c r="S665" s="50">
        <v>46.71</v>
      </c>
      <c r="T665" s="50">
        <v>43.75</v>
      </c>
      <c r="U665" s="50">
        <v>48.980000000000004</v>
      </c>
      <c r="V665" s="51">
        <v>50.36</v>
      </c>
      <c r="W665" s="51">
        <v>46.96</v>
      </c>
      <c r="X665" s="51">
        <v>48.54</v>
      </c>
      <c r="Y665" s="51">
        <v>53.72</v>
      </c>
      <c r="Z665" s="51">
        <v>50.370000000000005</v>
      </c>
      <c r="AA665" s="51">
        <v>51.1</v>
      </c>
      <c r="AB665" s="51">
        <v>51.32</v>
      </c>
      <c r="AC665" s="51">
        <v>46.65</v>
      </c>
      <c r="AD665" s="51">
        <v>51.54</v>
      </c>
      <c r="AE665" s="51">
        <v>54.49</v>
      </c>
      <c r="AF665" s="51">
        <v>49.36</v>
      </c>
      <c r="AG665" s="51">
        <v>73.63</v>
      </c>
      <c r="AH665" s="51">
        <v>90.24</v>
      </c>
      <c r="AI665" s="51">
        <v>11.99</v>
      </c>
      <c r="AJ665" s="51">
        <v>12.17</v>
      </c>
      <c r="AK665" s="51">
        <v>11.99</v>
      </c>
      <c r="AL665" s="51">
        <v>11.99</v>
      </c>
      <c r="AM665" s="51">
        <v>11.99</v>
      </c>
      <c r="AN665" s="51">
        <v>17.329999999999998</v>
      </c>
      <c r="AO665" s="51">
        <v>115.19999999999999</v>
      </c>
      <c r="AP665" s="135">
        <v>134.60000000000002</v>
      </c>
      <c r="AQ665" s="51">
        <v>79.849999999999994</v>
      </c>
      <c r="AR665" s="51">
        <v>43.800000000000004</v>
      </c>
      <c r="AS665" s="51">
        <v>58.080000000000005</v>
      </c>
      <c r="AT665" s="51">
        <v>76.309999999999988</v>
      </c>
      <c r="AU665" s="51">
        <v>66.149999999999991</v>
      </c>
      <c r="AV665" s="51">
        <v>64.06</v>
      </c>
      <c r="AW665" s="51">
        <v>44.95</v>
      </c>
      <c r="AX665" s="51">
        <v>46.43</v>
      </c>
      <c r="AY665" s="51">
        <v>48.300000000000004</v>
      </c>
      <c r="AZ665" s="51">
        <v>41.85</v>
      </c>
      <c r="BA665" s="51">
        <v>13.88</v>
      </c>
      <c r="BB665" s="51">
        <v>16.84</v>
      </c>
      <c r="BC665" s="51">
        <v>16.11</v>
      </c>
      <c r="BD665" s="51">
        <v>20.28</v>
      </c>
      <c r="BE665" s="51">
        <v>21.18</v>
      </c>
      <c r="BF665" s="51">
        <v>19.96</v>
      </c>
      <c r="BG665" s="51">
        <v>20.36</v>
      </c>
      <c r="BH665" s="51">
        <v>19.509999999999998</v>
      </c>
      <c r="BI665" s="51">
        <v>18.37</v>
      </c>
      <c r="BJ665" s="51">
        <v>18.86</v>
      </c>
      <c r="BK665" s="51">
        <v>19.950000000000003</v>
      </c>
      <c r="BL665" s="51">
        <v>20.549999999999997</v>
      </c>
      <c r="BM665" s="51"/>
      <c r="BN665" s="9"/>
      <c r="BO665" s="62">
        <v>11.99</v>
      </c>
      <c r="BP665" s="62">
        <v>312.67</v>
      </c>
      <c r="BQ665" s="62">
        <f t="shared" si="30"/>
        <v>162.33000000000001</v>
      </c>
      <c r="BR665" s="64" t="str">
        <f t="shared" si="31"/>
        <v>YES</v>
      </c>
      <c r="BS665" s="9" t="e">
        <f t="shared" si="32"/>
        <v>#N/A</v>
      </c>
    </row>
    <row r="666" spans="1:71" x14ac:dyDescent="0.25">
      <c r="A666">
        <v>663</v>
      </c>
      <c r="B666" s="52" t="s">
        <v>518</v>
      </c>
      <c r="C666" s="48" t="s">
        <v>518</v>
      </c>
      <c r="D666" s="80">
        <v>129.68</v>
      </c>
      <c r="E666" s="98" t="s">
        <v>4988</v>
      </c>
      <c r="F666" s="84" t="s">
        <v>2</v>
      </c>
      <c r="G666" s="84">
        <v>106814475</v>
      </c>
      <c r="H666" s="87">
        <v>4008357</v>
      </c>
      <c r="I666" s="196">
        <v>6208681</v>
      </c>
      <c r="J666" s="87">
        <v>6208681</v>
      </c>
      <c r="K666" s="47" t="s">
        <v>1</v>
      </c>
      <c r="L666" s="47" t="s">
        <v>517</v>
      </c>
      <c r="M666" s="38"/>
      <c r="N666" s="38"/>
      <c r="O666" s="50">
        <v>85.13</v>
      </c>
      <c r="P666" s="50">
        <v>80.069999999999993</v>
      </c>
      <c r="Q666" s="50">
        <v>48.75</v>
      </c>
      <c r="R666" s="50">
        <v>48.75</v>
      </c>
      <c r="S666" s="50">
        <v>141.72999999999999</v>
      </c>
      <c r="T666" s="50">
        <v>245.67</v>
      </c>
      <c r="U666" s="50">
        <v>452.68</v>
      </c>
      <c r="V666" s="51">
        <v>553.98</v>
      </c>
      <c r="W666" s="51">
        <v>672.59</v>
      </c>
      <c r="X666" s="51">
        <v>578.20000000000005</v>
      </c>
      <c r="Y666" s="51">
        <v>415.71000000000004</v>
      </c>
      <c r="Z666" s="51">
        <v>176.17000000000002</v>
      </c>
      <c r="AA666" s="51">
        <v>60.440000000000005</v>
      </c>
      <c r="AB666" s="51">
        <v>65.03</v>
      </c>
      <c r="AC666" s="51">
        <v>56.38</v>
      </c>
      <c r="AD666" s="51">
        <v>56.9</v>
      </c>
      <c r="AE666" s="51">
        <v>72.72999999999999</v>
      </c>
      <c r="AF666" s="51">
        <v>129.68</v>
      </c>
      <c r="AG666" s="51">
        <v>78.12</v>
      </c>
      <c r="AH666" s="51">
        <v>63.18</v>
      </c>
      <c r="AI666" s="51">
        <v>75.61</v>
      </c>
      <c r="AJ666" s="51">
        <v>1012.78</v>
      </c>
      <c r="AK666" s="51">
        <v>493.49</v>
      </c>
      <c r="AL666" s="51">
        <v>368.1</v>
      </c>
      <c r="AM666" s="51">
        <v>256.95999999999998</v>
      </c>
      <c r="AN666" s="51">
        <v>224.72</v>
      </c>
      <c r="AO666" s="51">
        <v>223.16</v>
      </c>
      <c r="AP666" s="135">
        <v>311.38</v>
      </c>
      <c r="AQ666" s="51">
        <v>392.8</v>
      </c>
      <c r="AR666" s="51">
        <v>429.1</v>
      </c>
      <c r="AS666" s="51">
        <v>555.07000000000005</v>
      </c>
      <c r="AT666" s="51">
        <v>573.77</v>
      </c>
      <c r="AU666" s="51">
        <v>586.64</v>
      </c>
      <c r="AV666" s="51">
        <v>545.24</v>
      </c>
      <c r="AW666" s="51">
        <v>382.81</v>
      </c>
      <c r="AX666" s="51">
        <v>343.49</v>
      </c>
      <c r="AY666" s="51">
        <v>150.41</v>
      </c>
      <c r="AZ666" s="51">
        <v>50.18</v>
      </c>
      <c r="BA666" s="51">
        <v>51.18</v>
      </c>
      <c r="BB666" s="51">
        <v>116.92</v>
      </c>
      <c r="BC666" s="51">
        <v>159.68</v>
      </c>
      <c r="BD666" s="51">
        <v>162.42000000000002</v>
      </c>
      <c r="BE666" s="51">
        <v>189.17000000000002</v>
      </c>
      <c r="BF666" s="51">
        <v>164.93</v>
      </c>
      <c r="BG666" s="51">
        <v>428.53000000000003</v>
      </c>
      <c r="BH666" s="51">
        <v>557.99</v>
      </c>
      <c r="BI666" s="51">
        <v>423.71000000000004</v>
      </c>
      <c r="BJ666" s="51">
        <v>216.16</v>
      </c>
      <c r="BK666" s="51">
        <v>216.12</v>
      </c>
      <c r="BL666" s="51">
        <v>201.8</v>
      </c>
      <c r="BM666" s="51"/>
      <c r="BN666" s="9"/>
      <c r="BO666" s="62">
        <v>51.99</v>
      </c>
      <c r="BP666" s="62">
        <v>672.59</v>
      </c>
      <c r="BQ666" s="62">
        <f t="shared" si="30"/>
        <v>362.29</v>
      </c>
      <c r="BR666" s="64" t="str">
        <f t="shared" si="31"/>
        <v>YES</v>
      </c>
      <c r="BS666" s="9" t="e">
        <f t="shared" si="32"/>
        <v>#N/A</v>
      </c>
    </row>
    <row r="667" spans="1:71" x14ac:dyDescent="0.25">
      <c r="A667">
        <v>664</v>
      </c>
      <c r="B667" s="52" t="s">
        <v>516</v>
      </c>
      <c r="C667" s="48" t="s">
        <v>516</v>
      </c>
      <c r="D667" s="80">
        <v>291.78000000000003</v>
      </c>
      <c r="E667" s="98" t="s">
        <v>4988</v>
      </c>
      <c r="F667" s="84" t="s">
        <v>2</v>
      </c>
      <c r="G667" s="84">
        <v>106814475</v>
      </c>
      <c r="H667" s="87">
        <v>4008363</v>
      </c>
      <c r="I667" s="196">
        <v>6208682</v>
      </c>
      <c r="J667" s="87">
        <v>6208682</v>
      </c>
      <c r="K667" s="47" t="s">
        <v>1</v>
      </c>
      <c r="L667" s="47" t="s">
        <v>515</v>
      </c>
      <c r="M667" s="38"/>
      <c r="N667" s="38"/>
      <c r="O667" s="50">
        <v>130.54</v>
      </c>
      <c r="P667" s="50">
        <v>191.95</v>
      </c>
      <c r="Q667" s="50">
        <v>195.9</v>
      </c>
      <c r="R667" s="50">
        <v>188.54</v>
      </c>
      <c r="S667" s="50">
        <v>302.45</v>
      </c>
      <c r="T667" s="50">
        <v>340.81</v>
      </c>
      <c r="U667" s="50">
        <v>660.51</v>
      </c>
      <c r="V667" s="51">
        <v>819.74</v>
      </c>
      <c r="W667" s="51">
        <v>674.26</v>
      </c>
      <c r="X667" s="51">
        <v>666.56000000000006</v>
      </c>
      <c r="Y667" s="51">
        <v>467.71000000000004</v>
      </c>
      <c r="Z667" s="51">
        <v>236.09</v>
      </c>
      <c r="AA667" s="51">
        <v>131.94</v>
      </c>
      <c r="AB667" s="51">
        <v>80.86999999999999</v>
      </c>
      <c r="AC667" s="51">
        <v>89.33</v>
      </c>
      <c r="AD667" s="51">
        <v>105.03999999999999</v>
      </c>
      <c r="AE667" s="51">
        <v>202.19</v>
      </c>
      <c r="AF667" s="51">
        <v>291.78000000000003</v>
      </c>
      <c r="AG667" s="51">
        <v>704.36</v>
      </c>
      <c r="AH667" s="51">
        <v>717.07</v>
      </c>
      <c r="AI667" s="51">
        <v>763.13</v>
      </c>
      <c r="AJ667" s="51">
        <v>862.46</v>
      </c>
      <c r="AK667" s="51">
        <v>494.99</v>
      </c>
      <c r="AL667" s="51">
        <v>405.27</v>
      </c>
      <c r="AM667" s="51">
        <v>220.86</v>
      </c>
      <c r="AN667" s="51">
        <v>75.349999999999994</v>
      </c>
      <c r="AO667" s="51">
        <v>99.259999999999991</v>
      </c>
      <c r="AP667" s="135">
        <v>121.13</v>
      </c>
      <c r="AQ667" s="51">
        <v>296.27</v>
      </c>
      <c r="AR667" s="51">
        <v>464.53000000000003</v>
      </c>
      <c r="AS667" s="51">
        <v>755.94</v>
      </c>
      <c r="AT667" s="51">
        <v>961.42</v>
      </c>
      <c r="AU667" s="51">
        <v>993.61</v>
      </c>
      <c r="AV667" s="51">
        <v>815.95</v>
      </c>
      <c r="AW667" s="51">
        <v>489.39</v>
      </c>
      <c r="AX667" s="51">
        <v>255.29000000000002</v>
      </c>
      <c r="AY667" s="51">
        <v>120.11999999999999</v>
      </c>
      <c r="AZ667" s="51">
        <v>111.36999999999999</v>
      </c>
      <c r="BA667" s="51">
        <v>79.989999999999995</v>
      </c>
      <c r="BB667" s="51">
        <v>134.11000000000001</v>
      </c>
      <c r="BC667" s="51">
        <v>298.56</v>
      </c>
      <c r="BD667" s="51">
        <v>418.66</v>
      </c>
      <c r="BE667" s="51">
        <v>495.42</v>
      </c>
      <c r="BF667" s="51">
        <v>462.98</v>
      </c>
      <c r="BG667" s="51">
        <v>729.12</v>
      </c>
      <c r="BH667" s="51">
        <v>672.31000000000006</v>
      </c>
      <c r="BI667" s="51">
        <v>453.1</v>
      </c>
      <c r="BJ667" s="51">
        <v>114.6</v>
      </c>
      <c r="BK667" s="51">
        <v>112.83999999999999</v>
      </c>
      <c r="BL667" s="51">
        <v>196.13</v>
      </c>
      <c r="BM667" s="51"/>
      <c r="BN667" s="9"/>
      <c r="BO667" s="62">
        <v>80.86999999999999</v>
      </c>
      <c r="BP667" s="62">
        <v>1018.44</v>
      </c>
      <c r="BQ667" s="62">
        <f t="shared" si="30"/>
        <v>549.65499999999997</v>
      </c>
      <c r="BR667" s="64" t="str">
        <f t="shared" si="31"/>
        <v>YES</v>
      </c>
      <c r="BS667" s="9" t="e">
        <f t="shared" si="32"/>
        <v>#N/A</v>
      </c>
    </row>
    <row r="668" spans="1:71" x14ac:dyDescent="0.25">
      <c r="A668">
        <v>665</v>
      </c>
      <c r="B668" s="52" t="s">
        <v>514</v>
      </c>
      <c r="C668" s="48" t="s">
        <v>514</v>
      </c>
      <c r="D668" s="80">
        <v>477.06</v>
      </c>
      <c r="E668" s="98" t="s">
        <v>4988</v>
      </c>
      <c r="F668" s="84" t="s">
        <v>2</v>
      </c>
      <c r="G668" s="84">
        <v>106814475</v>
      </c>
      <c r="H668" s="87">
        <v>4008364</v>
      </c>
      <c r="I668" s="196">
        <v>6208607</v>
      </c>
      <c r="J668" s="87">
        <v>6208607</v>
      </c>
      <c r="K668" s="47" t="s">
        <v>1</v>
      </c>
      <c r="L668" s="47" t="s">
        <v>513</v>
      </c>
      <c r="M668" s="38"/>
      <c r="N668" s="38"/>
      <c r="O668" s="50">
        <v>78.760000000000005</v>
      </c>
      <c r="P668" s="50">
        <v>144.68</v>
      </c>
      <c r="Q668" s="50">
        <v>103.87</v>
      </c>
      <c r="R668" s="50">
        <v>117.04</v>
      </c>
      <c r="S668" s="50">
        <v>82.37</v>
      </c>
      <c r="T668" s="50">
        <v>112.39</v>
      </c>
      <c r="U668" s="50">
        <v>175.35000000000002</v>
      </c>
      <c r="V668" s="51">
        <v>188.33</v>
      </c>
      <c r="W668" s="51">
        <v>173.56</v>
      </c>
      <c r="X668" s="51">
        <v>183.92000000000002</v>
      </c>
      <c r="Y668" s="51">
        <v>164.45000000000002</v>
      </c>
      <c r="Z668" s="51">
        <v>153.51000000000002</v>
      </c>
      <c r="AA668" s="51">
        <v>161.87</v>
      </c>
      <c r="AB668" s="51">
        <v>153</v>
      </c>
      <c r="AC668" s="51">
        <v>127.94</v>
      </c>
      <c r="AD668" s="51">
        <v>126.11999999999999</v>
      </c>
      <c r="AE668" s="51">
        <v>213.93</v>
      </c>
      <c r="AF668" s="51">
        <v>477.06</v>
      </c>
      <c r="AG668" s="51">
        <v>957.05</v>
      </c>
      <c r="AH668" s="51">
        <v>1045.81</v>
      </c>
      <c r="AI668" s="51">
        <v>987.53</v>
      </c>
      <c r="AJ668" s="51">
        <v>1024.3499999999999</v>
      </c>
      <c r="AK668" s="51">
        <v>680.87</v>
      </c>
      <c r="AL668" s="51">
        <v>447</v>
      </c>
      <c r="AM668" s="51">
        <v>353.39</v>
      </c>
      <c r="AN668" s="51">
        <v>347.03000000000003</v>
      </c>
      <c r="AO668" s="51">
        <v>325.81</v>
      </c>
      <c r="AP668" s="135">
        <v>425.75</v>
      </c>
      <c r="AQ668" s="51">
        <v>414.14</v>
      </c>
      <c r="AR668" s="51">
        <v>503.28000000000003</v>
      </c>
      <c r="AS668" s="51">
        <v>788.85</v>
      </c>
      <c r="AT668" s="51">
        <v>897.62</v>
      </c>
      <c r="AU668" s="51">
        <v>942.96</v>
      </c>
      <c r="AV668" s="51">
        <v>782.95</v>
      </c>
      <c r="AW668" s="51">
        <v>558.16999999999996</v>
      </c>
      <c r="AX668" s="51">
        <v>351.95</v>
      </c>
      <c r="AY668" s="51">
        <v>287.24</v>
      </c>
      <c r="AZ668" s="51">
        <v>357.47</v>
      </c>
      <c r="BA668" s="51">
        <v>323.79000000000002</v>
      </c>
      <c r="BB668" s="51">
        <v>353.40000000000003</v>
      </c>
      <c r="BC668" s="51">
        <v>445.76</v>
      </c>
      <c r="BD668" s="51">
        <v>604.59</v>
      </c>
      <c r="BE668" s="51">
        <v>1055</v>
      </c>
      <c r="BF668" s="51">
        <v>1026.3999999999999</v>
      </c>
      <c r="BG668" s="51">
        <v>1066.77</v>
      </c>
      <c r="BH668" s="51">
        <v>881.58</v>
      </c>
      <c r="BI668" s="51">
        <v>602.5</v>
      </c>
      <c r="BJ668" s="51">
        <v>377.94</v>
      </c>
      <c r="BK668" s="51">
        <v>311.24</v>
      </c>
      <c r="BL668" s="51">
        <v>380.57</v>
      </c>
      <c r="BM668" s="51"/>
      <c r="BN668" s="9"/>
      <c r="BO668" s="62">
        <v>39.520000000000003</v>
      </c>
      <c r="BP668" s="62">
        <v>477.06</v>
      </c>
      <c r="BQ668" s="62">
        <f t="shared" si="30"/>
        <v>258.29000000000002</v>
      </c>
      <c r="BR668" s="64" t="str">
        <f t="shared" si="31"/>
        <v>YES</v>
      </c>
      <c r="BS668" s="9" t="e">
        <f t="shared" si="32"/>
        <v>#N/A</v>
      </c>
    </row>
    <row r="669" spans="1:71" x14ac:dyDescent="0.25">
      <c r="A669">
        <v>666</v>
      </c>
      <c r="B669" s="52" t="s">
        <v>512</v>
      </c>
      <c r="C669" s="48" t="s">
        <v>512</v>
      </c>
      <c r="D669" s="80">
        <v>12.66</v>
      </c>
      <c r="E669" s="98" t="s">
        <v>4988</v>
      </c>
      <c r="F669" s="84" t="s">
        <v>2</v>
      </c>
      <c r="G669" s="84">
        <v>106814475</v>
      </c>
      <c r="H669" s="87">
        <v>4008838</v>
      </c>
      <c r="I669" s="196">
        <v>6208608</v>
      </c>
      <c r="J669" s="87">
        <v>6208608</v>
      </c>
      <c r="K669" s="47" t="s">
        <v>1</v>
      </c>
      <c r="L669" s="47" t="s">
        <v>511</v>
      </c>
      <c r="M669" s="38"/>
      <c r="N669" s="38"/>
      <c r="O669" s="50">
        <v>10.09</v>
      </c>
      <c r="P669" s="50">
        <v>9.5399999999999991</v>
      </c>
      <c r="Q669" s="50">
        <v>9.31</v>
      </c>
      <c r="R669" s="50">
        <v>9.4</v>
      </c>
      <c r="S669" s="50">
        <v>9.52</v>
      </c>
      <c r="T669" s="50">
        <v>9.5299999999999994</v>
      </c>
      <c r="U669" s="50">
        <v>29.880000000000003</v>
      </c>
      <c r="V669" s="51">
        <v>27.29</v>
      </c>
      <c r="W669" s="51">
        <v>12.65</v>
      </c>
      <c r="X669" s="51">
        <v>12.64</v>
      </c>
      <c r="Y669" s="51">
        <v>12.75</v>
      </c>
      <c r="Z669" s="51">
        <v>12.64</v>
      </c>
      <c r="AA669" s="51">
        <v>12.67</v>
      </c>
      <c r="AB669" s="51">
        <v>12.82</v>
      </c>
      <c r="AC669" s="51">
        <v>28.42</v>
      </c>
      <c r="AD669" s="51">
        <v>12.65</v>
      </c>
      <c r="AE669" s="51">
        <v>12.74</v>
      </c>
      <c r="AF669" s="51">
        <v>12.66</v>
      </c>
      <c r="AG669" s="51">
        <v>12.65</v>
      </c>
      <c r="AH669" s="51">
        <v>12.65</v>
      </c>
      <c r="AI669" s="51">
        <v>12.66</v>
      </c>
      <c r="AJ669" s="51">
        <v>12.76</v>
      </c>
      <c r="AK669" s="51">
        <v>12.67</v>
      </c>
      <c r="AL669" s="51">
        <v>12.66</v>
      </c>
      <c r="AM669" s="51">
        <v>12.73</v>
      </c>
      <c r="AN669" s="51">
        <v>12.65</v>
      </c>
      <c r="AO669" s="51">
        <v>12.71</v>
      </c>
      <c r="AP669" s="135">
        <v>12.69</v>
      </c>
      <c r="AQ669" s="51">
        <v>12.700000000000001</v>
      </c>
      <c r="AR669" s="51">
        <v>12.69</v>
      </c>
      <c r="AS669" s="51">
        <v>12.81</v>
      </c>
      <c r="AT669" s="51">
        <v>12.68</v>
      </c>
      <c r="AU669" s="51">
        <v>12.69</v>
      </c>
      <c r="AV669" s="51">
        <v>41.86</v>
      </c>
      <c r="AW669" s="51">
        <v>14.27</v>
      </c>
      <c r="AX669" s="51">
        <v>20.82</v>
      </c>
      <c r="AY669" s="51">
        <v>13.27</v>
      </c>
      <c r="AZ669" s="51">
        <v>12.76</v>
      </c>
      <c r="BA669" s="51">
        <v>35.940000000000005</v>
      </c>
      <c r="BB669" s="51">
        <v>57.53</v>
      </c>
      <c r="BC669" s="51">
        <v>57.56</v>
      </c>
      <c r="BD669" s="51">
        <v>69.17</v>
      </c>
      <c r="BE669" s="51">
        <v>64.209999999999994</v>
      </c>
      <c r="BF669" s="51">
        <v>54.67</v>
      </c>
      <c r="BG669" s="51">
        <v>57.050000000000004</v>
      </c>
      <c r="BH669" s="51">
        <v>54.89</v>
      </c>
      <c r="BI669" s="51">
        <v>53.24</v>
      </c>
      <c r="BJ669" s="51">
        <v>59.07</v>
      </c>
      <c r="BK669" s="51">
        <v>53.300000000000004</v>
      </c>
      <c r="BL669" s="51">
        <v>62.050000000000004</v>
      </c>
      <c r="BM669" s="51"/>
      <c r="BN669" s="9"/>
      <c r="BO669" s="62">
        <v>10.023</v>
      </c>
      <c r="BP669" s="62">
        <v>29.880000000000003</v>
      </c>
      <c r="BQ669" s="62">
        <f t="shared" si="30"/>
        <v>19.951500000000003</v>
      </c>
      <c r="BR669" s="64" t="str">
        <f t="shared" si="31"/>
        <v>NO</v>
      </c>
      <c r="BS669" s="9" t="e">
        <f t="shared" si="32"/>
        <v>#N/A</v>
      </c>
    </row>
    <row r="670" spans="1:71" x14ac:dyDescent="0.25">
      <c r="A670">
        <v>667</v>
      </c>
      <c r="B670" s="52" t="s">
        <v>510</v>
      </c>
      <c r="C670" s="48"/>
      <c r="D670" s="80"/>
      <c r="E670" s="98" t="s">
        <v>4988</v>
      </c>
      <c r="F670" s="84" t="s">
        <v>2</v>
      </c>
      <c r="G670" s="84">
        <v>106814475</v>
      </c>
      <c r="H670" s="87">
        <v>4060589</v>
      </c>
      <c r="I670" s="196">
        <v>6207839</v>
      </c>
      <c r="J670" s="87">
        <v>6207839</v>
      </c>
      <c r="K670" s="47" t="s">
        <v>1</v>
      </c>
      <c r="L670" s="47" t="s">
        <v>509</v>
      </c>
      <c r="M670" s="38"/>
      <c r="N670" s="38"/>
      <c r="O670" s="50">
        <v>1354.19</v>
      </c>
      <c r="P670" s="50">
        <v>727.06</v>
      </c>
      <c r="Q670" s="50">
        <v>1118.28</v>
      </c>
      <c r="R670" s="50">
        <v>967.09</v>
      </c>
      <c r="S670" s="50">
        <v>1673.26</v>
      </c>
      <c r="T670" s="50">
        <v>1715.7</v>
      </c>
      <c r="U670" s="50">
        <v>1754.54</v>
      </c>
      <c r="V670" s="51">
        <v>642.57000000000005</v>
      </c>
      <c r="W670" s="51">
        <v>3246.8799999999997</v>
      </c>
      <c r="X670" s="51">
        <v>1605.71</v>
      </c>
      <c r="Y670" s="51">
        <v>1133.1500000000001</v>
      </c>
      <c r="Z670" s="51">
        <v>886.21</v>
      </c>
      <c r="AA670" s="51">
        <v>874.96</v>
      </c>
      <c r="AB670" s="51">
        <v>645.19000000000005</v>
      </c>
      <c r="AC670" s="51">
        <v>638.93000000000006</v>
      </c>
      <c r="AD670" s="51">
        <v>851.39</v>
      </c>
      <c r="AE670" s="51">
        <v>840.21</v>
      </c>
      <c r="AF670" s="51">
        <v>910.44</v>
      </c>
      <c r="AG670" s="51">
        <v>1300.82</v>
      </c>
      <c r="AH670" s="51">
        <v>1408.82</v>
      </c>
      <c r="AI670" s="51">
        <v>1361.56</v>
      </c>
      <c r="AJ670" s="51">
        <v>1422.24</v>
      </c>
      <c r="AK670" s="51">
        <v>1027.8</v>
      </c>
      <c r="AL670" s="51">
        <v>732.9</v>
      </c>
      <c r="AM670" s="51">
        <v>462.29</v>
      </c>
      <c r="AN670" s="51">
        <v>511.24</v>
      </c>
      <c r="AO670" s="51">
        <v>826.78</v>
      </c>
      <c r="AP670" s="135">
        <v>945.68000000000006</v>
      </c>
      <c r="AQ670" s="51">
        <v>992.15</v>
      </c>
      <c r="AR670" s="51">
        <v>1052.55</v>
      </c>
      <c r="AS670" s="51">
        <v>1515.06</v>
      </c>
      <c r="AT670" s="51">
        <v>1534.02</v>
      </c>
      <c r="AU670" s="51">
        <v>1583.86</v>
      </c>
      <c r="AV670" s="51">
        <v>1472.28</v>
      </c>
      <c r="AW670" s="51">
        <v>1189.56</v>
      </c>
      <c r="AX670" s="51">
        <v>940.69</v>
      </c>
      <c r="AY670" s="51">
        <v>798.53</v>
      </c>
      <c r="AZ670" s="51">
        <v>797.26</v>
      </c>
      <c r="BA670" s="51">
        <v>765.39</v>
      </c>
      <c r="BB670" s="51">
        <v>929.08</v>
      </c>
      <c r="BC670" s="51">
        <v>1035.68</v>
      </c>
      <c r="BD670" s="51">
        <v>1128</v>
      </c>
      <c r="BE670" s="51">
        <v>1804.83</v>
      </c>
      <c r="BF670" s="51">
        <v>1628.38</v>
      </c>
      <c r="BG670" s="51">
        <v>1751.63</v>
      </c>
      <c r="BH670" s="51">
        <v>1678.8700000000001</v>
      </c>
      <c r="BI670" s="51">
        <v>1248.97</v>
      </c>
      <c r="BJ670" s="51">
        <v>1022.61</v>
      </c>
      <c r="BK670" s="51">
        <v>634.49</v>
      </c>
      <c r="BL670" s="51">
        <v>921.47</v>
      </c>
      <c r="BM670" s="51"/>
      <c r="BN670" s="9"/>
      <c r="BO670" s="62">
        <v>462.29</v>
      </c>
      <c r="BP670" s="62">
        <v>4511.8399999999992</v>
      </c>
      <c r="BQ670" s="62">
        <f t="shared" si="30"/>
        <v>2487.0649999999996</v>
      </c>
      <c r="BR670" s="64" t="str">
        <f t="shared" si="31"/>
        <v>YES</v>
      </c>
      <c r="BS670" s="9" t="e">
        <f t="shared" si="32"/>
        <v>#N/A</v>
      </c>
    </row>
    <row r="671" spans="1:71" x14ac:dyDescent="0.25">
      <c r="A671">
        <v>668</v>
      </c>
      <c r="B671" s="52" t="s">
        <v>508</v>
      </c>
      <c r="C671" s="48" t="s">
        <v>508</v>
      </c>
      <c r="D671" s="80">
        <v>606.18000000000006</v>
      </c>
      <c r="E671" s="98" t="s">
        <v>4988</v>
      </c>
      <c r="F671" s="84" t="s">
        <v>2</v>
      </c>
      <c r="G671" s="84">
        <v>106814475</v>
      </c>
      <c r="H671" s="87">
        <v>4552558</v>
      </c>
      <c r="I671" s="196">
        <v>6207868</v>
      </c>
      <c r="J671" s="87">
        <v>6207868</v>
      </c>
      <c r="K671" s="47" t="s">
        <v>1</v>
      </c>
      <c r="L671" s="47" t="s">
        <v>507</v>
      </c>
      <c r="M671" s="38"/>
      <c r="N671" s="38"/>
      <c r="O671" s="50">
        <v>563.20000000000005</v>
      </c>
      <c r="P671" s="50">
        <v>834.96</v>
      </c>
      <c r="Q671" s="50">
        <v>572.91</v>
      </c>
      <c r="R671" s="50">
        <v>571.99</v>
      </c>
      <c r="S671" s="50">
        <v>547.72</v>
      </c>
      <c r="T671" s="50">
        <v>573.38</v>
      </c>
      <c r="U671" s="50">
        <v>577.09</v>
      </c>
      <c r="V671" s="51">
        <v>614.61</v>
      </c>
      <c r="W671" s="51">
        <v>539.97</v>
      </c>
      <c r="X671" s="51">
        <v>526.41999999999996</v>
      </c>
      <c r="Y671" s="51">
        <v>507.29</v>
      </c>
      <c r="Z671" s="51">
        <v>500.06</v>
      </c>
      <c r="AA671" s="51">
        <v>611.04999999999995</v>
      </c>
      <c r="AB671" s="51">
        <v>652.62</v>
      </c>
      <c r="AC671" s="51">
        <v>569.31000000000006</v>
      </c>
      <c r="AD671" s="51">
        <v>538.28</v>
      </c>
      <c r="AE671" s="51">
        <v>593.03</v>
      </c>
      <c r="AF671" s="51">
        <v>606.18000000000006</v>
      </c>
      <c r="AG671" s="51">
        <v>724.88</v>
      </c>
      <c r="AH671" s="51">
        <v>736.17</v>
      </c>
      <c r="AI671" s="51">
        <v>724.6</v>
      </c>
      <c r="AJ671" s="51">
        <v>805.9</v>
      </c>
      <c r="AK671" s="51">
        <v>678.24</v>
      </c>
      <c r="AL671" s="51">
        <v>647.79999999999995</v>
      </c>
      <c r="AM671" s="51">
        <v>790.83</v>
      </c>
      <c r="AN671" s="51">
        <v>656.49</v>
      </c>
      <c r="AO671" s="51">
        <v>691.07</v>
      </c>
      <c r="AP671" s="135">
        <v>641.06000000000006</v>
      </c>
      <c r="AQ671" s="51">
        <v>655.20000000000005</v>
      </c>
      <c r="AR671" s="51">
        <v>638.04</v>
      </c>
      <c r="AS671" s="51">
        <v>791.33</v>
      </c>
      <c r="AT671" s="51">
        <v>725.89</v>
      </c>
      <c r="AU671" s="51">
        <v>718.16</v>
      </c>
      <c r="AV671" s="51">
        <v>738.01</v>
      </c>
      <c r="AW671" s="51">
        <v>605.1</v>
      </c>
      <c r="AX671" s="51">
        <v>597.23</v>
      </c>
      <c r="AY671" s="51">
        <v>636.16999999999996</v>
      </c>
      <c r="AZ671" s="51">
        <v>881.27</v>
      </c>
      <c r="BA671" s="51">
        <v>710.16</v>
      </c>
      <c r="BB671" s="51">
        <v>579.88</v>
      </c>
      <c r="BC671" s="51">
        <v>582.32000000000005</v>
      </c>
      <c r="BD671" s="51">
        <v>555.99</v>
      </c>
      <c r="BE671" s="51">
        <v>703.92</v>
      </c>
      <c r="BF671" s="51">
        <v>688.2</v>
      </c>
      <c r="BG671" s="51">
        <v>738.41</v>
      </c>
      <c r="BH671" s="51">
        <v>714.89</v>
      </c>
      <c r="BI671" s="51">
        <v>651.78</v>
      </c>
      <c r="BJ671" s="51">
        <v>740.13</v>
      </c>
      <c r="BK671" s="51">
        <v>646.38</v>
      </c>
      <c r="BL671" s="51">
        <v>791.52</v>
      </c>
      <c r="BM671" s="51"/>
      <c r="BN671" s="9"/>
      <c r="BO671" s="62">
        <v>500.06</v>
      </c>
      <c r="BP671" s="62">
        <v>1483.66</v>
      </c>
      <c r="BQ671" s="62">
        <f t="shared" si="30"/>
        <v>991.86</v>
      </c>
      <c r="BR671" s="64" t="str">
        <f t="shared" si="31"/>
        <v>YES</v>
      </c>
      <c r="BS671" s="9" t="e">
        <f t="shared" si="32"/>
        <v>#N/A</v>
      </c>
    </row>
    <row r="672" spans="1:71" x14ac:dyDescent="0.25">
      <c r="A672">
        <v>669</v>
      </c>
      <c r="B672" s="52" t="s">
        <v>506</v>
      </c>
      <c r="C672" s="48" t="s">
        <v>506</v>
      </c>
      <c r="D672" s="80">
        <v>75.819999999999993</v>
      </c>
      <c r="E672" s="98" t="s">
        <v>2186</v>
      </c>
      <c r="F672" s="84" t="s">
        <v>2</v>
      </c>
      <c r="G672" s="84">
        <v>106814475</v>
      </c>
      <c r="H672" s="87" t="s">
        <v>1967</v>
      </c>
      <c r="I672" s="196" t="s">
        <v>1967</v>
      </c>
      <c r="J672" s="87" t="s">
        <v>1967</v>
      </c>
      <c r="K672" s="47" t="s">
        <v>1</v>
      </c>
      <c r="L672" s="47" t="s">
        <v>505</v>
      </c>
      <c r="M672" s="38"/>
      <c r="N672" s="38"/>
      <c r="O672" s="50">
        <v>366.44</v>
      </c>
      <c r="P672" s="50">
        <v>337.5</v>
      </c>
      <c r="Q672" s="50">
        <v>225.86</v>
      </c>
      <c r="R672" s="50">
        <v>224.34</v>
      </c>
      <c r="S672" s="50">
        <v>399.23</v>
      </c>
      <c r="T672" s="50">
        <v>344.57</v>
      </c>
      <c r="U672" s="50">
        <v>302.63</v>
      </c>
      <c r="V672" s="51">
        <v>399.87</v>
      </c>
      <c r="W672" s="51">
        <v>466.68</v>
      </c>
      <c r="X672" s="51">
        <v>362.77</v>
      </c>
      <c r="Y672" s="51">
        <v>75.339999999999989</v>
      </c>
      <c r="Z672" s="51">
        <v>73.94</v>
      </c>
      <c r="AA672" s="51">
        <v>102.53999999999999</v>
      </c>
      <c r="AB672" s="51">
        <v>115.55999999999999</v>
      </c>
      <c r="AC672" s="51">
        <v>94.6</v>
      </c>
      <c r="AD672" s="51">
        <v>87.39</v>
      </c>
      <c r="AE672" s="51">
        <v>86.32</v>
      </c>
      <c r="AF672" s="51">
        <v>75.819999999999993</v>
      </c>
      <c r="AG672" s="51">
        <v>152.24</v>
      </c>
      <c r="AH672" s="51">
        <v>233.16</v>
      </c>
      <c r="AI672" s="51">
        <v>272.32</v>
      </c>
      <c r="AJ672" s="51">
        <v>352.67</v>
      </c>
      <c r="AK672" s="51">
        <v>274.16000000000003</v>
      </c>
      <c r="AL672" s="51">
        <v>114.02</v>
      </c>
      <c r="AM672" s="51">
        <v>66.83</v>
      </c>
      <c r="AN672" s="51">
        <v>63.43</v>
      </c>
      <c r="AO672" s="51">
        <v>67.64</v>
      </c>
      <c r="AP672" s="135">
        <v>92.009999999999991</v>
      </c>
      <c r="AQ672" s="51">
        <v>93.13</v>
      </c>
      <c r="AR672" s="51">
        <v>131.81</v>
      </c>
      <c r="AS672" s="51">
        <v>72.91</v>
      </c>
      <c r="AT672" s="51">
        <v>378.71000000000004</v>
      </c>
      <c r="AU672" s="51">
        <v>187.45000000000002</v>
      </c>
      <c r="AV672" s="51">
        <v>252.42000000000002</v>
      </c>
      <c r="AW672" s="51">
        <v>84.89</v>
      </c>
      <c r="AX672" s="51">
        <v>83.059999999999988</v>
      </c>
      <c r="AY672" s="51">
        <v>254.42000000000002</v>
      </c>
      <c r="AZ672" s="51">
        <v>456.31</v>
      </c>
      <c r="BA672" s="51">
        <v>392.59000000000003</v>
      </c>
      <c r="BB672" s="51">
        <v>359.17</v>
      </c>
      <c r="BC672" s="51">
        <v>221.24</v>
      </c>
      <c r="BD672" s="51">
        <v>248.53</v>
      </c>
      <c r="BE672" s="51">
        <v>457.72</v>
      </c>
      <c r="BF672" s="51">
        <v>815.35</v>
      </c>
      <c r="BG672" s="51">
        <v>1025.1599999999999</v>
      </c>
      <c r="BH672" s="51">
        <v>968.86</v>
      </c>
      <c r="BI672" s="51">
        <v>713.3</v>
      </c>
      <c r="BJ672" s="51">
        <v>610.19000000000005</v>
      </c>
      <c r="BK672" s="51">
        <v>615.64</v>
      </c>
      <c r="BL672" s="51">
        <v>586.47</v>
      </c>
      <c r="BM672" s="51"/>
      <c r="BN672" s="9"/>
      <c r="BO672" s="62">
        <v>66.83</v>
      </c>
      <c r="BP672" s="62">
        <v>1780.74</v>
      </c>
      <c r="BQ672" s="62">
        <f t="shared" si="30"/>
        <v>923.78499999999997</v>
      </c>
      <c r="BR672" s="64" t="str">
        <f t="shared" si="31"/>
        <v>YES</v>
      </c>
      <c r="BS672" s="9" t="e">
        <f t="shared" si="32"/>
        <v>#N/A</v>
      </c>
    </row>
    <row r="673" spans="1:71" x14ac:dyDescent="0.25">
      <c r="A673">
        <v>670</v>
      </c>
      <c r="B673" s="52" t="s">
        <v>504</v>
      </c>
      <c r="C673" s="48" t="s">
        <v>504</v>
      </c>
      <c r="D673" s="80">
        <v>1696.6200000000001</v>
      </c>
      <c r="E673" s="98" t="s">
        <v>4988</v>
      </c>
      <c r="F673" s="84" t="s">
        <v>2</v>
      </c>
      <c r="G673" s="84">
        <v>106814475</v>
      </c>
      <c r="H673" s="87">
        <v>4040205</v>
      </c>
      <c r="I673" s="196">
        <v>6207840</v>
      </c>
      <c r="J673" s="87">
        <v>6207840</v>
      </c>
      <c r="K673" s="47" t="s">
        <v>1</v>
      </c>
      <c r="L673" s="47" t="s">
        <v>503</v>
      </c>
      <c r="M673" s="38"/>
      <c r="N673" s="38"/>
      <c r="O673" s="50">
        <v>1171.05</v>
      </c>
      <c r="P673" s="50">
        <v>1316.15</v>
      </c>
      <c r="Q673" s="50">
        <v>1188.02</v>
      </c>
      <c r="R673" s="50">
        <v>1317.8</v>
      </c>
      <c r="S673" s="50">
        <v>1547.66</v>
      </c>
      <c r="T673" s="50">
        <v>1755.94</v>
      </c>
      <c r="U673" s="50">
        <v>2082.8199999999997</v>
      </c>
      <c r="V673" s="51">
        <v>2282.33</v>
      </c>
      <c r="W673" s="51">
        <v>2517.77</v>
      </c>
      <c r="X673" s="51">
        <v>2204.9299999999998</v>
      </c>
      <c r="Y673" s="51">
        <v>1684.01</v>
      </c>
      <c r="Z673" s="51">
        <v>1376.32</v>
      </c>
      <c r="AA673" s="51">
        <v>1302.07</v>
      </c>
      <c r="AB673" s="51">
        <v>1430.41</v>
      </c>
      <c r="AC673" s="51">
        <v>1264.1300000000001</v>
      </c>
      <c r="AD673" s="51">
        <v>1309.79</v>
      </c>
      <c r="AE673" s="51">
        <v>1392.28</v>
      </c>
      <c r="AF673" s="51">
        <v>1696.6200000000001</v>
      </c>
      <c r="AG673" s="51">
        <v>2320.61</v>
      </c>
      <c r="AH673" s="51">
        <v>2587.9</v>
      </c>
      <c r="AI673" s="51">
        <v>2495.1099999999997</v>
      </c>
      <c r="AJ673" s="51">
        <v>2635.7599999999998</v>
      </c>
      <c r="AK673" s="51">
        <v>1892.3700000000001</v>
      </c>
      <c r="AL673" s="51">
        <v>1526.61</v>
      </c>
      <c r="AM673" s="51">
        <v>1372.84</v>
      </c>
      <c r="AN673" s="51">
        <v>1337.5</v>
      </c>
      <c r="AO673" s="51">
        <v>1172.67</v>
      </c>
      <c r="AP673" s="135">
        <v>1352.65</v>
      </c>
      <c r="AQ673" s="51">
        <v>1602.94</v>
      </c>
      <c r="AR673" s="51">
        <v>1654.5</v>
      </c>
      <c r="AS673" s="51">
        <v>2230.4499999999998</v>
      </c>
      <c r="AT673" s="51">
        <v>2299.5099999999998</v>
      </c>
      <c r="AU673" s="51">
        <v>2377.1499999999996</v>
      </c>
      <c r="AV673" s="51">
        <v>2129.8199999999997</v>
      </c>
      <c r="AW673" s="51">
        <v>1606.4</v>
      </c>
      <c r="AX673" s="51">
        <v>1241.77</v>
      </c>
      <c r="AY673" s="51">
        <v>1183.99</v>
      </c>
      <c r="AZ673" s="51">
        <v>1455.93</v>
      </c>
      <c r="BA673" s="51">
        <v>1316.43</v>
      </c>
      <c r="BB673" s="51">
        <v>1265.73</v>
      </c>
      <c r="BC673" s="51">
        <v>1573.49</v>
      </c>
      <c r="BD673" s="51">
        <v>1638.19</v>
      </c>
      <c r="BE673" s="51">
        <v>2488.25</v>
      </c>
      <c r="BF673" s="51">
        <v>2109.7399999999998</v>
      </c>
      <c r="BG673" s="51">
        <v>2414.7999999999997</v>
      </c>
      <c r="BH673" s="51">
        <v>2213</v>
      </c>
      <c r="BI673" s="51">
        <v>1587.32</v>
      </c>
      <c r="BJ673" s="51">
        <v>1498.09</v>
      </c>
      <c r="BK673" s="51">
        <v>1371.48</v>
      </c>
      <c r="BL673" s="51">
        <v>1487.23</v>
      </c>
      <c r="BM673" s="51"/>
      <c r="BN673" s="9"/>
      <c r="BO673" s="62">
        <v>1174.29</v>
      </c>
      <c r="BP673" s="62">
        <v>4063.79</v>
      </c>
      <c r="BQ673" s="62">
        <f t="shared" si="30"/>
        <v>2619.04</v>
      </c>
      <c r="BR673" s="64" t="str">
        <f t="shared" si="31"/>
        <v>YES</v>
      </c>
      <c r="BS673" s="9" t="e">
        <f t="shared" si="32"/>
        <v>#N/A</v>
      </c>
    </row>
    <row r="674" spans="1:71" x14ac:dyDescent="0.25">
      <c r="A674">
        <v>671</v>
      </c>
      <c r="B674" s="52" t="s">
        <v>502</v>
      </c>
      <c r="C674" s="48" t="s">
        <v>502</v>
      </c>
      <c r="D674" s="80">
        <v>35.99</v>
      </c>
      <c r="E674" s="98" t="s">
        <v>4988</v>
      </c>
      <c r="F674" s="84" t="s">
        <v>2</v>
      </c>
      <c r="G674" s="84">
        <v>106814475</v>
      </c>
      <c r="H674" s="87">
        <v>4088823</v>
      </c>
      <c r="I674" s="196">
        <v>6207866</v>
      </c>
      <c r="J674" s="87">
        <v>6207866</v>
      </c>
      <c r="K674" s="47" t="s">
        <v>1</v>
      </c>
      <c r="L674" s="47" t="s">
        <v>501</v>
      </c>
      <c r="M674" s="38"/>
      <c r="N674" s="38"/>
      <c r="O674" s="50">
        <v>48.75</v>
      </c>
      <c r="P674" s="50">
        <v>56.21</v>
      </c>
      <c r="Q674" s="50">
        <v>64.73</v>
      </c>
      <c r="R674" s="50">
        <v>76.62</v>
      </c>
      <c r="S674" s="50">
        <v>169.01</v>
      </c>
      <c r="T674" s="50">
        <v>299.42</v>
      </c>
      <c r="U674" s="50">
        <v>483.34000000000003</v>
      </c>
      <c r="V674" s="51">
        <v>609.37</v>
      </c>
      <c r="W674" s="51">
        <v>723.4</v>
      </c>
      <c r="X674" s="51">
        <v>620.79</v>
      </c>
      <c r="Y674" s="51">
        <v>376.76</v>
      </c>
      <c r="Z674" s="51">
        <v>154.24</v>
      </c>
      <c r="AA674" s="51">
        <v>58.690000000000005</v>
      </c>
      <c r="AB674" s="51">
        <v>55.89</v>
      </c>
      <c r="AC674" s="51">
        <v>40.64</v>
      </c>
      <c r="AD674" s="51">
        <v>45.96</v>
      </c>
      <c r="AE674" s="51">
        <v>51.050000000000004</v>
      </c>
      <c r="AF674" s="51">
        <v>35.99</v>
      </c>
      <c r="AG674" s="51">
        <v>40.619999999999997</v>
      </c>
      <c r="AH674" s="51">
        <v>34.659999999999997</v>
      </c>
      <c r="AI674" s="51">
        <v>40.950000000000003</v>
      </c>
      <c r="AJ674" s="51">
        <v>40.440000000000005</v>
      </c>
      <c r="AK674" s="51">
        <v>35.57</v>
      </c>
      <c r="AL674" s="51">
        <v>29.25</v>
      </c>
      <c r="AM674" s="51">
        <v>33.93</v>
      </c>
      <c r="AN674" s="51">
        <v>40.57</v>
      </c>
      <c r="AO674" s="51">
        <v>30.53</v>
      </c>
      <c r="AP674" s="135">
        <v>42.080000000000005</v>
      </c>
      <c r="AQ674" s="51">
        <v>48.61</v>
      </c>
      <c r="AR674" s="51">
        <v>54.15</v>
      </c>
      <c r="AS674" s="51">
        <v>60.72</v>
      </c>
      <c r="AT674" s="51">
        <v>53.68</v>
      </c>
      <c r="AU674" s="51">
        <v>79.36999999999999</v>
      </c>
      <c r="AV674" s="51">
        <v>120.50999999999999</v>
      </c>
      <c r="AW674" s="51">
        <v>98.05</v>
      </c>
      <c r="AX674" s="51">
        <v>95.899999999999991</v>
      </c>
      <c r="AY674" s="51">
        <v>102.94</v>
      </c>
      <c r="AZ674" s="51">
        <v>107.47</v>
      </c>
      <c r="BA674" s="51">
        <v>95.74</v>
      </c>
      <c r="BB674" s="51">
        <v>82.17</v>
      </c>
      <c r="BC674" s="51">
        <v>75.429999999999993</v>
      </c>
      <c r="BD674" s="51">
        <v>73.36999999999999</v>
      </c>
      <c r="BE674" s="51">
        <v>88.69</v>
      </c>
      <c r="BF674" s="51">
        <v>78.089999999999989</v>
      </c>
      <c r="BG674" s="51">
        <v>78.97</v>
      </c>
      <c r="BH674" s="51">
        <v>69.059999999999988</v>
      </c>
      <c r="BI674" s="51">
        <v>71.77</v>
      </c>
      <c r="BJ674" s="51">
        <v>96.949999999999989</v>
      </c>
      <c r="BK674" s="51">
        <v>93.99</v>
      </c>
      <c r="BL674" s="51">
        <v>69.089999999999989</v>
      </c>
      <c r="BM674" s="51"/>
      <c r="BN674" s="9"/>
      <c r="BO674" s="62">
        <v>29.25</v>
      </c>
      <c r="BP674" s="62">
        <v>1080.6500000000001</v>
      </c>
      <c r="BQ674" s="62">
        <f t="shared" si="30"/>
        <v>554.95000000000005</v>
      </c>
      <c r="BR674" s="64" t="str">
        <f t="shared" si="31"/>
        <v>YES</v>
      </c>
      <c r="BS674" s="9" t="e">
        <f t="shared" si="32"/>
        <v>#N/A</v>
      </c>
    </row>
    <row r="675" spans="1:71" x14ac:dyDescent="0.25">
      <c r="A675">
        <v>672</v>
      </c>
      <c r="B675" s="52" t="s">
        <v>500</v>
      </c>
      <c r="C675" s="48" t="s">
        <v>500</v>
      </c>
      <c r="D675" s="80">
        <v>1322.96</v>
      </c>
      <c r="E675" s="98" t="s">
        <v>4988</v>
      </c>
      <c r="F675" s="84" t="s">
        <v>2</v>
      </c>
      <c r="G675" s="84">
        <v>106814475</v>
      </c>
      <c r="H675" s="87">
        <v>4060593</v>
      </c>
      <c r="I675" s="196">
        <v>6207864</v>
      </c>
      <c r="J675" s="87">
        <v>6207864</v>
      </c>
      <c r="K675" s="47" t="s">
        <v>1</v>
      </c>
      <c r="L675" s="47" t="s">
        <v>499</v>
      </c>
      <c r="M675" s="38"/>
      <c r="N675" s="38"/>
      <c r="O675" s="50">
        <v>999.9</v>
      </c>
      <c r="P675" s="50">
        <v>1196.6400000000001</v>
      </c>
      <c r="Q675" s="50">
        <v>994.39</v>
      </c>
      <c r="R675" s="50">
        <v>1083.08</v>
      </c>
      <c r="S675" s="50">
        <v>1516.68</v>
      </c>
      <c r="T675" s="50">
        <v>1584.11</v>
      </c>
      <c r="U675" s="50">
        <v>1697.58</v>
      </c>
      <c r="V675" s="51">
        <v>2038.8700000000001</v>
      </c>
      <c r="W675" s="51">
        <v>2151.7799999999997</v>
      </c>
      <c r="X675" s="51">
        <v>2106.9199999999996</v>
      </c>
      <c r="Y675" s="51">
        <v>1565.66</v>
      </c>
      <c r="Z675" s="51">
        <v>1154.21</v>
      </c>
      <c r="AA675" s="51">
        <v>1136.0999999999999</v>
      </c>
      <c r="AB675" s="51">
        <v>1079.17</v>
      </c>
      <c r="AC675" s="51">
        <v>923.75</v>
      </c>
      <c r="AD675" s="51">
        <v>974.88</v>
      </c>
      <c r="AE675" s="51">
        <v>1170.31</v>
      </c>
      <c r="AF675" s="51">
        <v>1322.96</v>
      </c>
      <c r="AG675" s="51">
        <v>1703.94</v>
      </c>
      <c r="AH675" s="51">
        <v>1881.45</v>
      </c>
      <c r="AI675" s="51">
        <v>1881.1</v>
      </c>
      <c r="AJ675" s="51">
        <v>1926.46</v>
      </c>
      <c r="AK675" s="51">
        <v>1363.01</v>
      </c>
      <c r="AL675" s="51">
        <v>1165.71</v>
      </c>
      <c r="AM675" s="51">
        <v>979.43000000000006</v>
      </c>
      <c r="AN675" s="51">
        <v>1032.29</v>
      </c>
      <c r="AO675" s="51">
        <v>955.61</v>
      </c>
      <c r="AP675" s="135">
        <v>998.6</v>
      </c>
      <c r="AQ675" s="51">
        <v>1045.08</v>
      </c>
      <c r="AR675" s="51">
        <v>1148.22</v>
      </c>
      <c r="AS675" s="51">
        <v>1501.05</v>
      </c>
      <c r="AT675" s="51">
        <v>1563.2</v>
      </c>
      <c r="AU675" s="51">
        <v>1643.39</v>
      </c>
      <c r="AV675" s="51">
        <v>1559.85</v>
      </c>
      <c r="AW675" s="51">
        <v>1205.99</v>
      </c>
      <c r="AX675" s="51">
        <v>997.6</v>
      </c>
      <c r="AY675" s="51">
        <v>914.9</v>
      </c>
      <c r="AZ675" s="51">
        <v>1100.0899999999999</v>
      </c>
      <c r="BA675" s="51">
        <v>851.69</v>
      </c>
      <c r="BB675" s="51">
        <v>871.65</v>
      </c>
      <c r="BC675" s="51">
        <v>1047.56</v>
      </c>
      <c r="BD675" s="51">
        <v>1142.47</v>
      </c>
      <c r="BE675" s="51">
        <v>1710.09</v>
      </c>
      <c r="BF675" s="51">
        <v>1562.76</v>
      </c>
      <c r="BG675" s="51">
        <v>1721.32</v>
      </c>
      <c r="BH675" s="51">
        <v>1588.49</v>
      </c>
      <c r="BI675" s="51">
        <v>1140.67</v>
      </c>
      <c r="BJ675" s="51">
        <v>1110.45</v>
      </c>
      <c r="BK675" s="51">
        <v>964.46</v>
      </c>
      <c r="BL675" s="51">
        <v>1035.47</v>
      </c>
      <c r="BM675" s="51"/>
      <c r="BN675" s="9"/>
      <c r="BO675" s="62">
        <v>923.75</v>
      </c>
      <c r="BP675" s="62">
        <v>3942.52</v>
      </c>
      <c r="BQ675" s="62">
        <f t="shared" si="30"/>
        <v>2433.1350000000002</v>
      </c>
      <c r="BR675" s="64" t="str">
        <f t="shared" si="31"/>
        <v>YES</v>
      </c>
      <c r="BS675" s="9" t="e">
        <f t="shared" si="32"/>
        <v>#N/A</v>
      </c>
    </row>
    <row r="676" spans="1:71" x14ac:dyDescent="0.25">
      <c r="A676">
        <v>673</v>
      </c>
      <c r="B676" s="52" t="s">
        <v>498</v>
      </c>
      <c r="C676" s="48" t="s">
        <v>498</v>
      </c>
      <c r="D676" s="80">
        <v>2070.1999999999998</v>
      </c>
      <c r="E676" s="98" t="s">
        <v>4988</v>
      </c>
      <c r="F676" s="84" t="s">
        <v>2</v>
      </c>
      <c r="G676" s="84">
        <v>106814475</v>
      </c>
      <c r="H676" s="87">
        <v>4060596</v>
      </c>
      <c r="I676" s="196">
        <v>6207823</v>
      </c>
      <c r="J676" s="87">
        <v>6207823</v>
      </c>
      <c r="K676" s="47" t="s">
        <v>1</v>
      </c>
      <c r="L676" s="47" t="s">
        <v>497</v>
      </c>
      <c r="M676" s="38"/>
      <c r="N676" s="38"/>
      <c r="O676" s="50">
        <v>1224.28</v>
      </c>
      <c r="P676" s="50">
        <v>1408.33</v>
      </c>
      <c r="Q676" s="50">
        <v>1238.44</v>
      </c>
      <c r="R676" s="50">
        <v>1325.24</v>
      </c>
      <c r="S676" s="50">
        <v>1790.81</v>
      </c>
      <c r="T676" s="50">
        <v>2417.35</v>
      </c>
      <c r="U676" s="50">
        <v>2471.6799999999998</v>
      </c>
      <c r="V676" s="51">
        <v>2715.8199999999997</v>
      </c>
      <c r="W676" s="51">
        <v>2869.58</v>
      </c>
      <c r="X676" s="51">
        <v>2719.77</v>
      </c>
      <c r="Y676" s="51">
        <v>2132.08</v>
      </c>
      <c r="Z676" s="51">
        <v>1630.53</v>
      </c>
      <c r="AA676" s="51">
        <v>1568.36</v>
      </c>
      <c r="AB676" s="51">
        <v>2063.6699999999996</v>
      </c>
      <c r="AC676" s="51">
        <v>1848.86</v>
      </c>
      <c r="AD676" s="51">
        <v>2061.25</v>
      </c>
      <c r="AE676" s="51">
        <v>2136.81</v>
      </c>
      <c r="AF676" s="51">
        <v>2070.1999999999998</v>
      </c>
      <c r="AG676" s="51">
        <v>2592.2399999999998</v>
      </c>
      <c r="AH676" s="51">
        <v>2697.28</v>
      </c>
      <c r="AI676" s="51">
        <v>2475.1699999999996</v>
      </c>
      <c r="AJ676" s="51">
        <v>2747.39</v>
      </c>
      <c r="AK676" s="51">
        <v>2098.4399999999996</v>
      </c>
      <c r="AL676" s="51">
        <v>1913.68</v>
      </c>
      <c r="AM676" s="51">
        <v>1541.48</v>
      </c>
      <c r="AN676" s="51">
        <v>1380.18</v>
      </c>
      <c r="AO676" s="51">
        <v>1323.89</v>
      </c>
      <c r="AP676" s="135">
        <v>1344.46</v>
      </c>
      <c r="AQ676" s="51">
        <v>1753.97</v>
      </c>
      <c r="AR676" s="51">
        <v>1571.09</v>
      </c>
      <c r="AS676" s="51">
        <v>2286.5499999999997</v>
      </c>
      <c r="AT676" s="51">
        <v>2037.6200000000001</v>
      </c>
      <c r="AU676" s="51">
        <v>2204.9799999999996</v>
      </c>
      <c r="AV676" s="51">
        <v>2182.7799999999997</v>
      </c>
      <c r="AW676" s="51">
        <v>1814.05</v>
      </c>
      <c r="AX676" s="51">
        <v>1481.91</v>
      </c>
      <c r="AY676" s="51">
        <v>1288.6400000000001</v>
      </c>
      <c r="AZ676" s="51">
        <v>1550.42</v>
      </c>
      <c r="BA676" s="51">
        <v>1350.79</v>
      </c>
      <c r="BB676" s="51">
        <v>1286.44</v>
      </c>
      <c r="BC676" s="51">
        <v>2242.04</v>
      </c>
      <c r="BD676" s="51">
        <v>2528</v>
      </c>
      <c r="BE676" s="51">
        <v>3181.43</v>
      </c>
      <c r="BF676" s="51">
        <v>2335.0699999999997</v>
      </c>
      <c r="BG676" s="51">
        <v>2661.0499999999997</v>
      </c>
      <c r="BH676" s="51">
        <v>2434.77</v>
      </c>
      <c r="BI676" s="51">
        <v>1954.1</v>
      </c>
      <c r="BJ676" s="51">
        <v>1747.11</v>
      </c>
      <c r="BK676" s="51">
        <v>1371.66</v>
      </c>
      <c r="BL676" s="51">
        <v>1776.45</v>
      </c>
      <c r="BM676" s="51"/>
      <c r="BN676" s="9"/>
      <c r="BO676" s="62">
        <v>1227.52</v>
      </c>
      <c r="BP676" s="62">
        <v>4408.75</v>
      </c>
      <c r="BQ676" s="62">
        <f t="shared" si="30"/>
        <v>2818.1350000000002</v>
      </c>
      <c r="BR676" s="64" t="str">
        <f t="shared" si="31"/>
        <v>YES</v>
      </c>
      <c r="BS676" s="9" t="e">
        <f t="shared" si="32"/>
        <v>#N/A</v>
      </c>
    </row>
    <row r="677" spans="1:71" x14ac:dyDescent="0.25">
      <c r="A677">
        <v>674</v>
      </c>
      <c r="B677" s="52" t="s">
        <v>496</v>
      </c>
      <c r="C677" s="48" t="s">
        <v>496</v>
      </c>
      <c r="D677" s="80">
        <v>41.120000000000005</v>
      </c>
      <c r="E677" s="98" t="s">
        <v>4988</v>
      </c>
      <c r="F677" s="84" t="s">
        <v>2</v>
      </c>
      <c r="G677" s="84">
        <v>106814475</v>
      </c>
      <c r="H677" s="87">
        <v>4008458</v>
      </c>
      <c r="I677" s="196">
        <v>6208668</v>
      </c>
      <c r="J677" s="87">
        <v>6208668</v>
      </c>
      <c r="K677" s="47" t="s">
        <v>1</v>
      </c>
      <c r="L677" s="47" t="s">
        <v>495</v>
      </c>
      <c r="M677" s="38"/>
      <c r="N677" s="38"/>
      <c r="O677" s="50">
        <v>38.69</v>
      </c>
      <c r="P677" s="50">
        <v>50.14</v>
      </c>
      <c r="Q677" s="50">
        <v>43.46</v>
      </c>
      <c r="R677" s="50">
        <v>37.64</v>
      </c>
      <c r="S677" s="50">
        <v>41.39</v>
      </c>
      <c r="T677" s="50">
        <v>37.6</v>
      </c>
      <c r="U677" s="50">
        <v>41.31</v>
      </c>
      <c r="V677" s="51">
        <v>41.82</v>
      </c>
      <c r="W677" s="51">
        <v>40.89</v>
      </c>
      <c r="X677" s="51">
        <v>42.65</v>
      </c>
      <c r="Y677" s="51">
        <v>41.65</v>
      </c>
      <c r="Z677" s="51">
        <v>41.910000000000004</v>
      </c>
      <c r="AA677" s="51">
        <v>45.84</v>
      </c>
      <c r="AB677" s="51">
        <v>48.760000000000005</v>
      </c>
      <c r="AC677" s="51">
        <v>41.870000000000005</v>
      </c>
      <c r="AD677" s="51">
        <v>41.72</v>
      </c>
      <c r="AE677" s="51">
        <v>43.050000000000004</v>
      </c>
      <c r="AF677" s="51">
        <v>41.120000000000005</v>
      </c>
      <c r="AG677" s="51">
        <v>42.44</v>
      </c>
      <c r="AH677" s="51">
        <v>39.67</v>
      </c>
      <c r="AI677" s="51">
        <v>40.07</v>
      </c>
      <c r="AJ677" s="51">
        <v>68.509999999999991</v>
      </c>
      <c r="AK677" s="51">
        <v>66.039999999999992</v>
      </c>
      <c r="AL677" s="51">
        <v>54.57</v>
      </c>
      <c r="AM677" s="51">
        <v>59.61</v>
      </c>
      <c r="AN677" s="51">
        <v>41.61</v>
      </c>
      <c r="AO677" s="51">
        <v>40.42</v>
      </c>
      <c r="AP677" s="135">
        <v>41.77</v>
      </c>
      <c r="AQ677" s="51">
        <v>40.370000000000005</v>
      </c>
      <c r="AR677" s="51">
        <v>37.880000000000003</v>
      </c>
      <c r="AS677" s="51">
        <v>41.230000000000004</v>
      </c>
      <c r="AT677" s="51">
        <v>37.79</v>
      </c>
      <c r="AU677" s="51">
        <v>37.67</v>
      </c>
      <c r="AV677" s="51">
        <v>41.760000000000005</v>
      </c>
      <c r="AW677" s="51">
        <v>50.14</v>
      </c>
      <c r="AX677" s="51">
        <v>39.940000000000005</v>
      </c>
      <c r="AY677" s="51">
        <v>41.29</v>
      </c>
      <c r="AZ677" s="51">
        <v>43.67</v>
      </c>
      <c r="BA677" s="51">
        <v>40.57</v>
      </c>
      <c r="BB677" s="51">
        <v>41.4</v>
      </c>
      <c r="BC677" s="51">
        <v>40</v>
      </c>
      <c r="BD677" s="51">
        <v>38.89</v>
      </c>
      <c r="BE677" s="51">
        <v>39.96</v>
      </c>
      <c r="BF677" s="51">
        <v>36.380000000000003</v>
      </c>
      <c r="BG677" s="51">
        <v>44.89</v>
      </c>
      <c r="BH677" s="51">
        <v>49.84</v>
      </c>
      <c r="BI677" s="51">
        <v>48.75</v>
      </c>
      <c r="BJ677" s="51">
        <v>53.17</v>
      </c>
      <c r="BK677" s="51">
        <v>48.940000000000005</v>
      </c>
      <c r="BL677" s="51">
        <v>57.09</v>
      </c>
      <c r="BM677" s="51"/>
      <c r="BN677" s="9"/>
      <c r="BO677" s="62">
        <v>38.6</v>
      </c>
      <c r="BP677" s="62">
        <v>79.900000000000006</v>
      </c>
      <c r="BQ677" s="62">
        <f t="shared" si="30"/>
        <v>59.25</v>
      </c>
      <c r="BR677" s="64" t="str">
        <f t="shared" si="31"/>
        <v>YES</v>
      </c>
      <c r="BS677" s="9" t="e">
        <f t="shared" si="32"/>
        <v>#N/A</v>
      </c>
    </row>
    <row r="678" spans="1:71" x14ac:dyDescent="0.25">
      <c r="A678">
        <v>675</v>
      </c>
      <c r="B678" s="52" t="s">
        <v>494</v>
      </c>
      <c r="C678" s="48" t="s">
        <v>494</v>
      </c>
      <c r="D678" s="80">
        <v>1152.99</v>
      </c>
      <c r="E678" s="98" t="s">
        <v>4988</v>
      </c>
      <c r="F678" s="84" t="s">
        <v>2</v>
      </c>
      <c r="G678" s="84">
        <v>106814475</v>
      </c>
      <c r="H678" s="87">
        <v>4374281</v>
      </c>
      <c r="I678" s="196">
        <v>6207436</v>
      </c>
      <c r="J678" s="87">
        <v>6207436</v>
      </c>
      <c r="K678" s="47" t="s">
        <v>1</v>
      </c>
      <c r="L678" s="47" t="s">
        <v>493</v>
      </c>
      <c r="M678" s="38"/>
      <c r="N678" s="38"/>
      <c r="O678" s="50">
        <v>503.58</v>
      </c>
      <c r="P678" s="50">
        <v>738.81</v>
      </c>
      <c r="Q678" s="50">
        <v>779.49</v>
      </c>
      <c r="R678" s="50">
        <v>683.95</v>
      </c>
      <c r="S678" s="50">
        <v>1111.3</v>
      </c>
      <c r="T678" s="50">
        <v>1232.78</v>
      </c>
      <c r="U678" s="50">
        <v>2073.2999999999997</v>
      </c>
      <c r="V678" s="51">
        <v>1940</v>
      </c>
      <c r="W678" s="51">
        <v>1363.39</v>
      </c>
      <c r="X678" s="51">
        <v>1355.41</v>
      </c>
      <c r="Y678" s="51">
        <v>1023.4</v>
      </c>
      <c r="Z678" s="51">
        <v>1120.0899999999999</v>
      </c>
      <c r="AA678" s="51">
        <v>919.1</v>
      </c>
      <c r="AB678" s="51">
        <v>822.69</v>
      </c>
      <c r="AC678" s="51">
        <v>605.16999999999996</v>
      </c>
      <c r="AD678" s="51">
        <v>648.91</v>
      </c>
      <c r="AE678" s="51">
        <v>901.91</v>
      </c>
      <c r="AF678" s="51">
        <v>1152.99</v>
      </c>
      <c r="AG678" s="51">
        <v>1366.48</v>
      </c>
      <c r="AH678" s="51">
        <v>1386.89</v>
      </c>
      <c r="AI678" s="51">
        <v>1469.34</v>
      </c>
      <c r="AJ678" s="51">
        <v>1557.81</v>
      </c>
      <c r="AK678" s="51">
        <v>1353.78</v>
      </c>
      <c r="AL678" s="51">
        <v>1215.8800000000001</v>
      </c>
      <c r="AM678" s="51">
        <v>1012.8100000000001</v>
      </c>
      <c r="AN678" s="51">
        <v>1002.49</v>
      </c>
      <c r="AO678" s="51">
        <v>1075.79</v>
      </c>
      <c r="AP678" s="135">
        <v>1220.49</v>
      </c>
      <c r="AQ678" s="51">
        <v>1335.66</v>
      </c>
      <c r="AR678" s="51">
        <v>1292.76</v>
      </c>
      <c r="AS678" s="51">
        <v>1784</v>
      </c>
      <c r="AT678" s="51">
        <v>1703.7</v>
      </c>
      <c r="AU678" s="51">
        <v>1753.24</v>
      </c>
      <c r="AV678" s="51">
        <v>1666.29</v>
      </c>
      <c r="AW678" s="51">
        <v>1422.55</v>
      </c>
      <c r="AX678" s="51">
        <v>1189.8499999999999</v>
      </c>
      <c r="AY678" s="51">
        <v>971.68000000000006</v>
      </c>
      <c r="AZ678" s="51">
        <v>974.97</v>
      </c>
      <c r="BA678" s="51">
        <v>944.8</v>
      </c>
      <c r="BB678" s="51">
        <v>1003</v>
      </c>
      <c r="BC678" s="51">
        <v>1055.08</v>
      </c>
      <c r="BD678" s="51">
        <v>1405.92</v>
      </c>
      <c r="BE678" s="51">
        <v>1862.23</v>
      </c>
      <c r="BF678" s="51">
        <v>1692.3</v>
      </c>
      <c r="BG678" s="51">
        <v>1865.72</v>
      </c>
      <c r="BH678" s="51">
        <v>1834.17</v>
      </c>
      <c r="BI678" s="51">
        <v>1994.71</v>
      </c>
      <c r="BJ678" s="51">
        <v>1700.14</v>
      </c>
      <c r="BK678" s="51">
        <v>1194.44</v>
      </c>
      <c r="BL678" s="51">
        <v>1300.68</v>
      </c>
      <c r="BM678" s="51"/>
      <c r="BN678" s="9"/>
      <c r="BO678" s="62">
        <v>506.82</v>
      </c>
      <c r="BP678" s="62">
        <v>2607.1</v>
      </c>
      <c r="BQ678" s="62">
        <f t="shared" si="30"/>
        <v>1556.96</v>
      </c>
      <c r="BR678" s="64" t="str">
        <f t="shared" si="31"/>
        <v>YES</v>
      </c>
      <c r="BS678" s="9" t="e">
        <f t="shared" si="32"/>
        <v>#N/A</v>
      </c>
    </row>
    <row r="679" spans="1:71" x14ac:dyDescent="0.25">
      <c r="A679">
        <v>676</v>
      </c>
      <c r="B679" s="52" t="s">
        <v>492</v>
      </c>
      <c r="C679" s="48" t="s">
        <v>492</v>
      </c>
      <c r="D679" s="80">
        <v>347.89</v>
      </c>
      <c r="E679" s="98" t="s">
        <v>4988</v>
      </c>
      <c r="F679" s="84" t="s">
        <v>2</v>
      </c>
      <c r="G679" s="84">
        <v>106814475</v>
      </c>
      <c r="H679" s="87">
        <v>4409334</v>
      </c>
      <c r="I679" s="196">
        <v>6207263</v>
      </c>
      <c r="J679" s="87">
        <v>6207263</v>
      </c>
      <c r="K679" s="47" t="s">
        <v>1</v>
      </c>
      <c r="L679" s="47" t="s">
        <v>491</v>
      </c>
      <c r="M679" s="38"/>
      <c r="N679" s="38"/>
      <c r="O679" s="50">
        <v>382.79</v>
      </c>
      <c r="P679" s="50">
        <v>441.62</v>
      </c>
      <c r="Q679" s="50">
        <v>343.61</v>
      </c>
      <c r="R679" s="50">
        <v>364.26</v>
      </c>
      <c r="S679" s="50">
        <v>379.51</v>
      </c>
      <c r="T679" s="50">
        <v>398.48</v>
      </c>
      <c r="U679" s="50">
        <v>421.53000000000003</v>
      </c>
      <c r="V679" s="51">
        <v>415.35</v>
      </c>
      <c r="W679" s="51">
        <v>415.25</v>
      </c>
      <c r="X679" s="51">
        <v>318</v>
      </c>
      <c r="Y679" s="51">
        <v>376.54</v>
      </c>
      <c r="Z679" s="51">
        <v>368.81</v>
      </c>
      <c r="AA679" s="51">
        <v>401.40000000000003</v>
      </c>
      <c r="AB679" s="51">
        <v>454.3</v>
      </c>
      <c r="AC679" s="51">
        <v>402.33</v>
      </c>
      <c r="AD679" s="51">
        <v>413.38</v>
      </c>
      <c r="AE679" s="51">
        <v>453.98</v>
      </c>
      <c r="AF679" s="51">
        <v>347.89</v>
      </c>
      <c r="AG679" s="51">
        <v>453.16</v>
      </c>
      <c r="AH679" s="51">
        <v>479.92</v>
      </c>
      <c r="AI679" s="51">
        <v>429.79</v>
      </c>
      <c r="AJ679" s="51">
        <v>501.15000000000003</v>
      </c>
      <c r="AK679" s="51">
        <v>478.59000000000003</v>
      </c>
      <c r="AL679" s="51">
        <v>435.33</v>
      </c>
      <c r="AM679" s="51">
        <v>446.7</v>
      </c>
      <c r="AN679" s="51">
        <v>487.77</v>
      </c>
      <c r="AO679" s="51">
        <v>474.24</v>
      </c>
      <c r="AP679" s="135">
        <v>494.98</v>
      </c>
      <c r="AQ679" s="51">
        <v>518.06000000000006</v>
      </c>
      <c r="AR679" s="51">
        <v>436.83</v>
      </c>
      <c r="AS679" s="51">
        <v>569.19000000000005</v>
      </c>
      <c r="AT679" s="51">
        <v>434.44</v>
      </c>
      <c r="AU679" s="51">
        <v>421</v>
      </c>
      <c r="AV679" s="51">
        <v>489.87</v>
      </c>
      <c r="AW679" s="51">
        <v>453.12</v>
      </c>
      <c r="AX679" s="51">
        <v>423.68</v>
      </c>
      <c r="AY679" s="51">
        <v>418.03000000000003</v>
      </c>
      <c r="AZ679" s="51">
        <v>497.92</v>
      </c>
      <c r="BA679" s="51">
        <v>461.63</v>
      </c>
      <c r="BB679" s="51">
        <v>449.21000000000004</v>
      </c>
      <c r="BC679" s="51">
        <v>339.29</v>
      </c>
      <c r="BD679" s="51">
        <v>302.44</v>
      </c>
      <c r="BE679" s="51">
        <v>354.37</v>
      </c>
      <c r="BF679" s="51">
        <v>340.38</v>
      </c>
      <c r="BG679" s="51">
        <v>301.2</v>
      </c>
      <c r="BH679" s="51">
        <v>275.89</v>
      </c>
      <c r="BI679" s="51">
        <v>229.64000000000001</v>
      </c>
      <c r="BJ679" s="51">
        <v>213.89000000000001</v>
      </c>
      <c r="BK679" s="51">
        <v>181.96</v>
      </c>
      <c r="BL679" s="51">
        <v>290.04000000000002</v>
      </c>
      <c r="BM679" s="51"/>
      <c r="BN679" s="9"/>
      <c r="BO679" s="62">
        <v>318</v>
      </c>
      <c r="BP679" s="62">
        <v>896.59</v>
      </c>
      <c r="BQ679" s="62">
        <f t="shared" si="30"/>
        <v>607.29500000000007</v>
      </c>
      <c r="BR679" s="64" t="str">
        <f t="shared" si="31"/>
        <v>NO</v>
      </c>
      <c r="BS679" s="9" t="e">
        <f t="shared" si="32"/>
        <v>#N/A</v>
      </c>
    </row>
    <row r="680" spans="1:71" x14ac:dyDescent="0.25">
      <c r="A680">
        <v>677</v>
      </c>
      <c r="B680" s="52" t="s">
        <v>490</v>
      </c>
      <c r="C680" s="48" t="s">
        <v>490</v>
      </c>
      <c r="D680" s="80">
        <v>959.85</v>
      </c>
      <c r="E680" s="98" t="s">
        <v>4988</v>
      </c>
      <c r="F680" s="84" t="s">
        <v>2</v>
      </c>
      <c r="G680" s="84">
        <v>106814475</v>
      </c>
      <c r="H680" s="87">
        <v>4294361</v>
      </c>
      <c r="I680" s="196">
        <v>6207827</v>
      </c>
      <c r="J680" s="87">
        <v>6207827</v>
      </c>
      <c r="K680" s="47" t="s">
        <v>1</v>
      </c>
      <c r="L680" s="47" t="s">
        <v>489</v>
      </c>
      <c r="M680" s="38"/>
      <c r="N680" s="38"/>
      <c r="O680" s="50">
        <v>680.9</v>
      </c>
      <c r="P680" s="50">
        <v>642.89</v>
      </c>
      <c r="Q680" s="50">
        <v>566.71</v>
      </c>
      <c r="R680" s="50">
        <v>556.73</v>
      </c>
      <c r="S680" s="50">
        <v>876.83</v>
      </c>
      <c r="T680" s="50">
        <v>991.83</v>
      </c>
      <c r="U680" s="50">
        <v>1343.52</v>
      </c>
      <c r="V680" s="51">
        <v>1392.41</v>
      </c>
      <c r="W680" s="51">
        <v>1544.58</v>
      </c>
      <c r="X680" s="51">
        <v>1457.99</v>
      </c>
      <c r="Y680" s="51">
        <v>1044.45</v>
      </c>
      <c r="Z680" s="51">
        <v>882.27</v>
      </c>
      <c r="AA680" s="51">
        <v>739.78</v>
      </c>
      <c r="AB680" s="51">
        <v>754.76</v>
      </c>
      <c r="AC680" s="51">
        <v>714.89</v>
      </c>
      <c r="AD680" s="51">
        <v>922.38</v>
      </c>
      <c r="AE680" s="51">
        <v>894.2</v>
      </c>
      <c r="AF680" s="51">
        <v>959.85</v>
      </c>
      <c r="AG680" s="51">
        <v>1455.18</v>
      </c>
      <c r="AH680" s="51">
        <v>1351.39</v>
      </c>
      <c r="AI680" s="51">
        <v>1323.47</v>
      </c>
      <c r="AJ680" s="51">
        <v>1419.02</v>
      </c>
      <c r="AK680" s="51">
        <v>876.67</v>
      </c>
      <c r="AL680" s="51">
        <v>781.26</v>
      </c>
      <c r="AM680" s="51">
        <v>758.86</v>
      </c>
      <c r="AN680" s="51">
        <v>815.53</v>
      </c>
      <c r="AO680" s="51">
        <v>691.07</v>
      </c>
      <c r="AP680" s="135">
        <v>442.74</v>
      </c>
      <c r="AQ680" s="51">
        <v>901.44</v>
      </c>
      <c r="AR680" s="51">
        <v>933.01</v>
      </c>
      <c r="AS680" s="51">
        <v>1312.15</v>
      </c>
      <c r="AT680" s="51">
        <v>1392.54</v>
      </c>
      <c r="AU680" s="51">
        <v>1454.92</v>
      </c>
      <c r="AV680" s="51">
        <v>1378.26</v>
      </c>
      <c r="AW680" s="51">
        <v>1040.97</v>
      </c>
      <c r="AX680" s="51">
        <v>870.52</v>
      </c>
      <c r="AY680" s="51">
        <v>785.7</v>
      </c>
      <c r="AZ680" s="51">
        <v>767.1</v>
      </c>
      <c r="BA680" s="51">
        <v>779.2</v>
      </c>
      <c r="BB680" s="51">
        <v>987.45</v>
      </c>
      <c r="BC680" s="51">
        <v>1041.0999999999999</v>
      </c>
      <c r="BD680" s="51">
        <v>1153.3700000000001</v>
      </c>
      <c r="BE680" s="51">
        <v>1677.61</v>
      </c>
      <c r="BF680" s="51">
        <v>1422.21</v>
      </c>
      <c r="BG680" s="51">
        <v>1299.47</v>
      </c>
      <c r="BH680" s="51">
        <v>1141.9000000000001</v>
      </c>
      <c r="BI680" s="51">
        <v>840.97</v>
      </c>
      <c r="BJ680" s="51">
        <v>825.61</v>
      </c>
      <c r="BK680" s="51">
        <v>502.5</v>
      </c>
      <c r="BL680" s="51">
        <v>592.78</v>
      </c>
      <c r="BM680" s="51"/>
      <c r="BN680" s="9"/>
      <c r="BO680" s="62">
        <v>559.97</v>
      </c>
      <c r="BP680" s="62">
        <v>2109.12</v>
      </c>
      <c r="BQ680" s="62">
        <f t="shared" si="30"/>
        <v>1334.5450000000001</v>
      </c>
      <c r="BR680" s="64" t="str">
        <f t="shared" si="31"/>
        <v>NO</v>
      </c>
      <c r="BS680" s="9" t="e">
        <f t="shared" si="32"/>
        <v>#N/A</v>
      </c>
    </row>
    <row r="681" spans="1:71" x14ac:dyDescent="0.25">
      <c r="A681">
        <v>678</v>
      </c>
      <c r="B681" s="52" t="s">
        <v>488</v>
      </c>
      <c r="C681" s="48" t="s">
        <v>488</v>
      </c>
      <c r="D681" s="80">
        <v>988.7</v>
      </c>
      <c r="E681" s="98" t="s">
        <v>4988</v>
      </c>
      <c r="F681" s="84" t="s">
        <v>2</v>
      </c>
      <c r="G681" s="84">
        <v>106814475</v>
      </c>
      <c r="H681" s="87">
        <v>4326454</v>
      </c>
      <c r="I681" s="196">
        <v>6207890</v>
      </c>
      <c r="J681" s="87">
        <v>6207890</v>
      </c>
      <c r="K681" s="47" t="s">
        <v>1</v>
      </c>
      <c r="L681" s="47" t="s">
        <v>487</v>
      </c>
      <c r="M681" s="38"/>
      <c r="N681" s="38"/>
      <c r="O681" s="50">
        <v>918.89</v>
      </c>
      <c r="P681" s="50">
        <v>979.35</v>
      </c>
      <c r="Q681" s="50">
        <v>905.35</v>
      </c>
      <c r="R681" s="50">
        <v>979.07</v>
      </c>
      <c r="S681" s="50">
        <v>1050.32</v>
      </c>
      <c r="T681" s="50">
        <v>984.07</v>
      </c>
      <c r="U681" s="50">
        <v>1056.3700000000001</v>
      </c>
      <c r="V681" s="51">
        <v>1132.99</v>
      </c>
      <c r="W681" s="51">
        <v>1064.33</v>
      </c>
      <c r="X681" s="51">
        <v>1031.83</v>
      </c>
      <c r="Y681" s="51">
        <v>928.35</v>
      </c>
      <c r="Z681" s="51">
        <v>908.91</v>
      </c>
      <c r="AA681" s="51">
        <v>1007.17</v>
      </c>
      <c r="AB681" s="51">
        <v>1036.92</v>
      </c>
      <c r="AC681" s="51">
        <v>907.43000000000006</v>
      </c>
      <c r="AD681" s="51">
        <v>920.55</v>
      </c>
      <c r="AE681" s="51">
        <v>982.57</v>
      </c>
      <c r="AF681" s="51">
        <v>988.7</v>
      </c>
      <c r="AG681" s="51">
        <v>1161.1600000000001</v>
      </c>
      <c r="AH681" s="51">
        <v>1077.43</v>
      </c>
      <c r="AI681" s="51">
        <v>1064.6200000000001</v>
      </c>
      <c r="AJ681" s="51">
        <v>1185.4000000000001</v>
      </c>
      <c r="AK681" s="51">
        <v>904.22</v>
      </c>
      <c r="AL681" s="51">
        <v>828.58</v>
      </c>
      <c r="AM681" s="51">
        <v>896.54</v>
      </c>
      <c r="AN681" s="51">
        <v>810.76</v>
      </c>
      <c r="AO681" s="51">
        <v>819.57</v>
      </c>
      <c r="AP681" s="135">
        <v>847.25</v>
      </c>
      <c r="AQ681" s="51">
        <v>849.02</v>
      </c>
      <c r="AR681" s="51">
        <v>828.95</v>
      </c>
      <c r="AS681" s="51">
        <v>1038.01</v>
      </c>
      <c r="AT681" s="51">
        <v>927.38</v>
      </c>
      <c r="AU681" s="51">
        <v>917.55</v>
      </c>
      <c r="AV681" s="51">
        <v>987.3</v>
      </c>
      <c r="AW681" s="51">
        <v>780.25</v>
      </c>
      <c r="AX681" s="51">
        <v>758.07</v>
      </c>
      <c r="AY681" s="51">
        <v>753.15</v>
      </c>
      <c r="AZ681" s="51">
        <v>853.04</v>
      </c>
      <c r="BA681" s="51">
        <v>848.96</v>
      </c>
      <c r="BB681" s="51">
        <v>764.01</v>
      </c>
      <c r="BC681" s="51">
        <v>773.98</v>
      </c>
      <c r="BD681" s="51">
        <v>773.43000000000006</v>
      </c>
      <c r="BE681" s="51">
        <v>982.45</v>
      </c>
      <c r="BF681" s="51">
        <v>825.26</v>
      </c>
      <c r="BG681" s="51">
        <v>899.36</v>
      </c>
      <c r="BH681" s="51">
        <v>879.14</v>
      </c>
      <c r="BI681" s="51">
        <v>785.25</v>
      </c>
      <c r="BJ681" s="51">
        <v>873.37</v>
      </c>
      <c r="BK681" s="51">
        <v>765.83</v>
      </c>
      <c r="BL681" s="51">
        <v>853.22</v>
      </c>
      <c r="BM681" s="51"/>
      <c r="BN681" s="9"/>
      <c r="BO681" s="62">
        <v>828.58</v>
      </c>
      <c r="BP681" s="62">
        <v>2499.33</v>
      </c>
      <c r="BQ681" s="62">
        <f t="shared" si="30"/>
        <v>1663.9549999999999</v>
      </c>
      <c r="BR681" s="64" t="str">
        <f t="shared" si="31"/>
        <v>NO</v>
      </c>
      <c r="BS681" s="9" t="e">
        <f t="shared" si="32"/>
        <v>#N/A</v>
      </c>
    </row>
    <row r="682" spans="1:71" x14ac:dyDescent="0.25">
      <c r="A682">
        <v>679</v>
      </c>
      <c r="B682" s="52" t="s">
        <v>486</v>
      </c>
      <c r="C682" s="48" t="s">
        <v>486</v>
      </c>
      <c r="D682" s="80">
        <v>1171.25</v>
      </c>
      <c r="E682" s="98" t="s">
        <v>4988</v>
      </c>
      <c r="F682" s="84" t="s">
        <v>2</v>
      </c>
      <c r="G682" s="84">
        <v>106814475</v>
      </c>
      <c r="H682" s="87">
        <v>4409185</v>
      </c>
      <c r="I682" s="196">
        <v>6207888</v>
      </c>
      <c r="J682" s="87">
        <v>6207888</v>
      </c>
      <c r="K682" s="47" t="s">
        <v>1</v>
      </c>
      <c r="L682" s="47" t="s">
        <v>485</v>
      </c>
      <c r="M682" s="38"/>
      <c r="N682" s="38"/>
      <c r="O682" s="50">
        <v>912.04</v>
      </c>
      <c r="P682" s="50">
        <v>1109.23</v>
      </c>
      <c r="Q682" s="50">
        <v>1002.23</v>
      </c>
      <c r="R682" s="50">
        <v>1003.84</v>
      </c>
      <c r="S682" s="50">
        <v>1151.74</v>
      </c>
      <c r="T682" s="50">
        <v>1367.41</v>
      </c>
      <c r="U682" s="50">
        <v>1614.91</v>
      </c>
      <c r="V682" s="51">
        <v>1856.1</v>
      </c>
      <c r="W682" s="51">
        <v>1961.05</v>
      </c>
      <c r="X682" s="51">
        <v>1667.15</v>
      </c>
      <c r="Y682" s="51">
        <v>1241.5899999999999</v>
      </c>
      <c r="Z682" s="51">
        <v>1086.5899999999999</v>
      </c>
      <c r="AA682" s="51">
        <v>1066.54</v>
      </c>
      <c r="AB682" s="51">
        <v>1200.51</v>
      </c>
      <c r="AC682" s="51">
        <v>1087.02</v>
      </c>
      <c r="AD682" s="51">
        <v>1231.69</v>
      </c>
      <c r="AE682" s="51">
        <v>1241.3700000000001</v>
      </c>
      <c r="AF682" s="51">
        <v>1171.25</v>
      </c>
      <c r="AG682" s="51">
        <v>1572.36</v>
      </c>
      <c r="AH682" s="51">
        <v>1726.09</v>
      </c>
      <c r="AI682" s="51">
        <v>1629.44</v>
      </c>
      <c r="AJ682" s="51">
        <v>1786.26</v>
      </c>
      <c r="AK682" s="51">
        <v>1304.1300000000001</v>
      </c>
      <c r="AL682" s="51">
        <v>1027.5999999999999</v>
      </c>
      <c r="AM682" s="51">
        <v>947.98</v>
      </c>
      <c r="AN682" s="51">
        <v>1070.1200000000001</v>
      </c>
      <c r="AO682" s="51">
        <v>1086.7</v>
      </c>
      <c r="AP682" s="135">
        <v>1195.6600000000001</v>
      </c>
      <c r="AQ682" s="51">
        <v>1257.68</v>
      </c>
      <c r="AR682" s="51">
        <v>1170.78</v>
      </c>
      <c r="AS682" s="51">
        <v>1708.72</v>
      </c>
      <c r="AT682" s="51">
        <v>1702.77</v>
      </c>
      <c r="AU682" s="51">
        <v>1761.32</v>
      </c>
      <c r="AV682" s="51">
        <v>1684.74</v>
      </c>
      <c r="AW682" s="51">
        <v>1263.93</v>
      </c>
      <c r="AX682" s="51">
        <v>997.18000000000006</v>
      </c>
      <c r="AY682" s="51">
        <v>916.79</v>
      </c>
      <c r="AZ682" s="51">
        <v>943.41</v>
      </c>
      <c r="BA682" s="51">
        <v>952.99</v>
      </c>
      <c r="BB682" s="51">
        <v>1128.68</v>
      </c>
      <c r="BC682" s="51">
        <v>1097.3800000000001</v>
      </c>
      <c r="BD682" s="51">
        <v>1172.1500000000001</v>
      </c>
      <c r="BE682" s="51">
        <v>1766.13</v>
      </c>
      <c r="BF682" s="51">
        <v>1415.09</v>
      </c>
      <c r="BG682" s="51">
        <v>1521.41</v>
      </c>
      <c r="BH682" s="51">
        <v>1449.88</v>
      </c>
      <c r="BI682" s="51">
        <v>1149.3499999999999</v>
      </c>
      <c r="BJ682" s="51">
        <v>978.52</v>
      </c>
      <c r="BK682" s="51">
        <v>864.84</v>
      </c>
      <c r="BL682" s="51">
        <v>968.04</v>
      </c>
      <c r="BM682" s="51"/>
      <c r="BN682" s="9"/>
      <c r="BO682" s="62">
        <v>915.28</v>
      </c>
      <c r="BP682" s="62">
        <v>2535.21</v>
      </c>
      <c r="BQ682" s="62">
        <f t="shared" si="30"/>
        <v>1725.2449999999999</v>
      </c>
      <c r="BR682" s="64" t="str">
        <f t="shared" si="31"/>
        <v>NO</v>
      </c>
      <c r="BS682" s="9" t="e">
        <f t="shared" si="32"/>
        <v>#N/A</v>
      </c>
    </row>
    <row r="683" spans="1:71" x14ac:dyDescent="0.25">
      <c r="A683">
        <v>680</v>
      </c>
      <c r="B683" s="52" t="s">
        <v>484</v>
      </c>
      <c r="C683" s="48" t="s">
        <v>484</v>
      </c>
      <c r="D683" s="80">
        <v>1820.55</v>
      </c>
      <c r="E683" s="98" t="s">
        <v>4988</v>
      </c>
      <c r="F683" s="84" t="s">
        <v>2</v>
      </c>
      <c r="G683" s="84">
        <v>106814475</v>
      </c>
      <c r="H683" s="87">
        <v>4326498</v>
      </c>
      <c r="I683" s="196">
        <v>6207870</v>
      </c>
      <c r="J683" s="87">
        <v>6207870</v>
      </c>
      <c r="K683" s="47" t="s">
        <v>1</v>
      </c>
      <c r="L683" s="47" t="s">
        <v>483</v>
      </c>
      <c r="M683" s="38"/>
      <c r="N683" s="38"/>
      <c r="O683" s="50">
        <v>1222.94</v>
      </c>
      <c r="P683" s="50">
        <v>1494.33</v>
      </c>
      <c r="Q683" s="50">
        <v>1155.47</v>
      </c>
      <c r="R683" s="50">
        <v>1241.21</v>
      </c>
      <c r="S683" s="50">
        <v>1826.23</v>
      </c>
      <c r="T683" s="50">
        <v>1795.14</v>
      </c>
      <c r="U683" s="50">
        <v>2064.3799999999997</v>
      </c>
      <c r="V683" s="51">
        <v>2280.8399999999997</v>
      </c>
      <c r="W683" s="51">
        <v>2344.79</v>
      </c>
      <c r="X683" s="51">
        <v>2148.6999999999998</v>
      </c>
      <c r="Y683" s="51">
        <v>1793.13</v>
      </c>
      <c r="Z683" s="51">
        <v>1653.82</v>
      </c>
      <c r="AA683" s="51">
        <v>1800.65</v>
      </c>
      <c r="AB683" s="51">
        <v>1630.4</v>
      </c>
      <c r="AC683" s="51">
        <v>1357.95</v>
      </c>
      <c r="AD683" s="51">
        <v>1295.1600000000001</v>
      </c>
      <c r="AE683" s="51">
        <v>1662.18</v>
      </c>
      <c r="AF683" s="51">
        <v>1820.55</v>
      </c>
      <c r="AG683" s="51">
        <v>2134.44</v>
      </c>
      <c r="AH683" s="51">
        <v>2274.2599999999998</v>
      </c>
      <c r="AI683" s="51">
        <v>2206.5299999999997</v>
      </c>
      <c r="AJ683" s="51">
        <v>2292.31</v>
      </c>
      <c r="AK683" s="51">
        <v>1672.46</v>
      </c>
      <c r="AL683" s="51">
        <v>1533.89</v>
      </c>
      <c r="AM683" s="51">
        <v>1395.19</v>
      </c>
      <c r="AN683" s="51">
        <v>1231.4000000000001</v>
      </c>
      <c r="AO683" s="51">
        <v>1157</v>
      </c>
      <c r="AP683" s="135">
        <v>1522.72</v>
      </c>
      <c r="AQ683" s="51">
        <v>1684.6</v>
      </c>
      <c r="AR683" s="51">
        <v>1653.64</v>
      </c>
      <c r="AS683" s="51">
        <v>2168.1699999999996</v>
      </c>
      <c r="AT683" s="51">
        <v>2024.55</v>
      </c>
      <c r="AU683" s="51">
        <v>2036.5</v>
      </c>
      <c r="AV683" s="51">
        <v>1980.44</v>
      </c>
      <c r="AW683" s="51">
        <v>1543.71</v>
      </c>
      <c r="AX683" s="51">
        <v>1369.35</v>
      </c>
      <c r="AY683" s="51">
        <v>1309.98</v>
      </c>
      <c r="AZ683" s="51">
        <v>1182.23</v>
      </c>
      <c r="BA683" s="51">
        <v>1139.18</v>
      </c>
      <c r="BB683" s="51">
        <v>1504.03</v>
      </c>
      <c r="BC683" s="51">
        <v>1571.33</v>
      </c>
      <c r="BD683" s="51">
        <v>1630.34</v>
      </c>
      <c r="BE683" s="51">
        <v>2252.5699999999997</v>
      </c>
      <c r="BF683" s="51">
        <v>1973.34</v>
      </c>
      <c r="BG683" s="51">
        <v>2145.4899999999998</v>
      </c>
      <c r="BH683" s="51">
        <v>1945.32</v>
      </c>
      <c r="BI683" s="51">
        <v>1644.59</v>
      </c>
      <c r="BJ683" s="51">
        <v>1822.33</v>
      </c>
      <c r="BK683" s="51">
        <v>1427.71</v>
      </c>
      <c r="BL683" s="51">
        <v>1711.95</v>
      </c>
      <c r="BM683" s="51"/>
      <c r="BN683" s="9"/>
      <c r="BO683" s="62">
        <v>1158.71</v>
      </c>
      <c r="BP683" s="62">
        <v>4140.7099999999991</v>
      </c>
      <c r="BQ683" s="62">
        <f t="shared" si="30"/>
        <v>2649.7099999999996</v>
      </c>
      <c r="BR683" s="64" t="str">
        <f t="shared" si="31"/>
        <v>YES</v>
      </c>
      <c r="BS683" s="9" t="e">
        <f t="shared" si="32"/>
        <v>#N/A</v>
      </c>
    </row>
    <row r="684" spans="1:71" x14ac:dyDescent="0.25">
      <c r="A684">
        <v>681</v>
      </c>
      <c r="B684" s="52" t="s">
        <v>482</v>
      </c>
      <c r="C684" s="48" t="s">
        <v>482</v>
      </c>
      <c r="D684" s="80">
        <v>196.45000000000002</v>
      </c>
      <c r="E684" s="98" t="s">
        <v>4988</v>
      </c>
      <c r="F684" s="84" t="s">
        <v>2</v>
      </c>
      <c r="G684" s="84">
        <v>106814475</v>
      </c>
      <c r="H684" s="87">
        <v>4356086</v>
      </c>
      <c r="I684" s="196">
        <v>6207889</v>
      </c>
      <c r="J684" s="87">
        <v>6207889</v>
      </c>
      <c r="K684" s="47" t="s">
        <v>1</v>
      </c>
      <c r="L684" s="47" t="s">
        <v>481</v>
      </c>
      <c r="M684" s="38"/>
      <c r="N684" s="38"/>
      <c r="O684" s="50">
        <v>145.84</v>
      </c>
      <c r="P684" s="50">
        <v>350.29</v>
      </c>
      <c r="Q684" s="50">
        <v>207.27</v>
      </c>
      <c r="R684" s="50">
        <v>273.58999999999997</v>
      </c>
      <c r="S684" s="50">
        <v>169.01</v>
      </c>
      <c r="T684" s="50">
        <v>183.33</v>
      </c>
      <c r="U684" s="50">
        <v>264.77</v>
      </c>
      <c r="V684" s="51">
        <v>372.41</v>
      </c>
      <c r="W684" s="51">
        <v>430.27</v>
      </c>
      <c r="X684" s="51">
        <v>379.08</v>
      </c>
      <c r="Y684" s="51">
        <v>251.88</v>
      </c>
      <c r="Z684" s="51">
        <v>166.59</v>
      </c>
      <c r="AA684" s="51">
        <v>147.6</v>
      </c>
      <c r="AB684" s="51">
        <v>176.44</v>
      </c>
      <c r="AC684" s="51">
        <v>138.91</v>
      </c>
      <c r="AD684" s="51">
        <v>143.76000000000002</v>
      </c>
      <c r="AE684" s="51">
        <v>135.76000000000002</v>
      </c>
      <c r="AF684" s="51">
        <v>196.45000000000002</v>
      </c>
      <c r="AG684" s="51">
        <v>302.79000000000002</v>
      </c>
      <c r="AH684" s="51">
        <v>329.11</v>
      </c>
      <c r="AI684" s="51">
        <v>286.28000000000003</v>
      </c>
      <c r="AJ684" s="51">
        <v>323.96000000000004</v>
      </c>
      <c r="AK684" s="51">
        <v>187.86</v>
      </c>
      <c r="AL684" s="51">
        <v>126.72999999999999</v>
      </c>
      <c r="AM684" s="51">
        <v>121.58999999999999</v>
      </c>
      <c r="AN684" s="51">
        <v>107.03999999999999</v>
      </c>
      <c r="AO684" s="51">
        <v>114.52</v>
      </c>
      <c r="AP684" s="135">
        <v>111.86999999999999</v>
      </c>
      <c r="AQ684" s="51">
        <v>133.37</v>
      </c>
      <c r="AR684" s="51">
        <v>151.67000000000002</v>
      </c>
      <c r="AS684" s="51">
        <v>273.65000000000003</v>
      </c>
      <c r="AT684" s="51">
        <v>282.93</v>
      </c>
      <c r="AU684" s="51">
        <v>295.23</v>
      </c>
      <c r="AV684" s="51">
        <v>270.88</v>
      </c>
      <c r="AW684" s="51">
        <v>190.10000000000002</v>
      </c>
      <c r="AX684" s="51">
        <v>115.17999999999999</v>
      </c>
      <c r="AY684" s="51">
        <v>121.11999999999999</v>
      </c>
      <c r="AZ684" s="51">
        <v>170.9</v>
      </c>
      <c r="BA684" s="51">
        <v>171.69</v>
      </c>
      <c r="BB684" s="51">
        <v>102.94999999999999</v>
      </c>
      <c r="BC684" s="51">
        <v>69.089999999999989</v>
      </c>
      <c r="BD684" s="51">
        <v>93.58</v>
      </c>
      <c r="BE684" s="51">
        <v>177.25</v>
      </c>
      <c r="BF684" s="51">
        <v>195.5</v>
      </c>
      <c r="BG684" s="51">
        <v>226.82000000000002</v>
      </c>
      <c r="BH684" s="51">
        <v>208.35000000000002</v>
      </c>
      <c r="BI684" s="51">
        <v>117.82</v>
      </c>
      <c r="BJ684" s="51">
        <v>83.96</v>
      </c>
      <c r="BK684" s="51">
        <v>93.99</v>
      </c>
      <c r="BL684" s="51">
        <v>113.25999999999999</v>
      </c>
      <c r="BM684" s="51"/>
      <c r="BN684" s="9"/>
      <c r="BO684" s="62">
        <v>121.58999999999999</v>
      </c>
      <c r="BP684" s="62">
        <v>803.87</v>
      </c>
      <c r="BQ684" s="62">
        <f t="shared" si="30"/>
        <v>462.73</v>
      </c>
      <c r="BR684" s="64" t="str">
        <f t="shared" si="31"/>
        <v>NO</v>
      </c>
      <c r="BS684" s="9" t="e">
        <f t="shared" si="32"/>
        <v>#N/A</v>
      </c>
    </row>
    <row r="685" spans="1:71" x14ac:dyDescent="0.25">
      <c r="A685">
        <v>682</v>
      </c>
      <c r="B685" s="52" t="s">
        <v>480</v>
      </c>
      <c r="C685" s="48" t="s">
        <v>480</v>
      </c>
      <c r="D685" s="80">
        <v>102.38</v>
      </c>
      <c r="E685" s="98" t="s">
        <v>2186</v>
      </c>
      <c r="F685" s="84" t="s">
        <v>2</v>
      </c>
      <c r="G685" s="84">
        <v>106814475</v>
      </c>
      <c r="H685" s="87">
        <v>4050841</v>
      </c>
      <c r="I685" s="196">
        <v>4050841</v>
      </c>
      <c r="J685" s="87">
        <v>8024363</v>
      </c>
      <c r="K685" s="47" t="s">
        <v>1</v>
      </c>
      <c r="L685" s="47" t="s">
        <v>479</v>
      </c>
      <c r="M685" s="38"/>
      <c r="N685" s="38"/>
      <c r="O685" s="50">
        <v>135.11000000000001</v>
      </c>
      <c r="P685" s="50">
        <v>168.77</v>
      </c>
      <c r="Q685" s="50">
        <v>131.97</v>
      </c>
      <c r="R685" s="50">
        <v>138.47</v>
      </c>
      <c r="S685" s="50">
        <v>132.15</v>
      </c>
      <c r="T685" s="50">
        <v>115.62</v>
      </c>
      <c r="U685" s="50">
        <v>125.16</v>
      </c>
      <c r="V685" s="51">
        <v>116.11</v>
      </c>
      <c r="W685" s="51">
        <v>116.50999999999999</v>
      </c>
      <c r="X685" s="51">
        <v>136.53</v>
      </c>
      <c r="Y685" s="51">
        <v>122</v>
      </c>
      <c r="Z685" s="51">
        <v>129.63</v>
      </c>
      <c r="AA685" s="51">
        <v>145.55000000000001</v>
      </c>
      <c r="AB685" s="51">
        <v>157.87</v>
      </c>
      <c r="AC685" s="51">
        <v>129.21</v>
      </c>
      <c r="AD685" s="51">
        <v>126.33</v>
      </c>
      <c r="AE685" s="51">
        <v>126.28999999999999</v>
      </c>
      <c r="AF685" s="51">
        <v>102.38</v>
      </c>
      <c r="AG685" s="51">
        <v>130.33000000000001</v>
      </c>
      <c r="AH685" s="51">
        <v>115.03</v>
      </c>
      <c r="AI685" s="51">
        <v>120.74</v>
      </c>
      <c r="AJ685" s="51">
        <v>161.05000000000001</v>
      </c>
      <c r="AK685" s="51">
        <v>143.59</v>
      </c>
      <c r="AL685" s="51">
        <v>135.30000000000001</v>
      </c>
      <c r="AM685" s="51">
        <v>133.75</v>
      </c>
      <c r="AN685" s="51">
        <v>124.08999999999999</v>
      </c>
      <c r="AO685" s="51">
        <v>100.27</v>
      </c>
      <c r="AP685" s="135">
        <v>98.96</v>
      </c>
      <c r="AQ685" s="51">
        <v>88.44</v>
      </c>
      <c r="AR685" s="51">
        <v>82.69</v>
      </c>
      <c r="AS685" s="51">
        <v>85.53</v>
      </c>
      <c r="AT685" s="51">
        <v>68.66</v>
      </c>
      <c r="AU685" s="51">
        <v>67.849999999999994</v>
      </c>
      <c r="AV685" s="51">
        <v>68.77</v>
      </c>
      <c r="AW685" s="51">
        <v>93.55</v>
      </c>
      <c r="AX685" s="51">
        <v>70.209999999999994</v>
      </c>
      <c r="AY685" s="51">
        <v>79.72</v>
      </c>
      <c r="AZ685" s="51">
        <v>86.33</v>
      </c>
      <c r="BA685" s="51">
        <v>75.489999999999995</v>
      </c>
      <c r="BB685" s="51">
        <v>73.97999999999999</v>
      </c>
      <c r="BC685" s="51">
        <v>75.66</v>
      </c>
      <c r="BD685" s="51">
        <v>73.47999999999999</v>
      </c>
      <c r="BE685" s="51">
        <v>74.899999999999991</v>
      </c>
      <c r="BF685" s="51">
        <v>67.259999999999991</v>
      </c>
      <c r="BG685" s="51">
        <v>74.789999999999992</v>
      </c>
      <c r="BH685" s="51">
        <v>68.67</v>
      </c>
      <c r="BI685" s="51">
        <v>67.179999999999993</v>
      </c>
      <c r="BJ685" s="51">
        <v>73.989999999999995</v>
      </c>
      <c r="BK685" s="51">
        <v>67.039999999999992</v>
      </c>
      <c r="BL685" s="51">
        <v>80.649999999999991</v>
      </c>
      <c r="BM685" s="51"/>
      <c r="BN685" s="9"/>
      <c r="BO685" s="62">
        <v>102.38</v>
      </c>
      <c r="BP685" s="62">
        <v>252.36999999999998</v>
      </c>
      <c r="BQ685" s="62">
        <f t="shared" si="30"/>
        <v>177.375</v>
      </c>
      <c r="BR685" s="64" t="str">
        <f t="shared" si="31"/>
        <v>NO</v>
      </c>
      <c r="BS685" s="9" t="e">
        <f t="shared" si="32"/>
        <v>#N/A</v>
      </c>
    </row>
    <row r="686" spans="1:71" x14ac:dyDescent="0.25">
      <c r="A686">
        <v>683</v>
      </c>
      <c r="B686" s="52" t="s">
        <v>478</v>
      </c>
      <c r="C686" s="48" t="s">
        <v>478</v>
      </c>
      <c r="D686" s="80">
        <v>1116.26</v>
      </c>
      <c r="E686" s="98" t="s">
        <v>4988</v>
      </c>
      <c r="F686" s="84" t="s">
        <v>2</v>
      </c>
      <c r="G686" s="84">
        <v>106814475</v>
      </c>
      <c r="H686" s="87" t="s">
        <v>2151</v>
      </c>
      <c r="I686" s="196">
        <v>6207304</v>
      </c>
      <c r="J686" s="87">
        <v>6207304</v>
      </c>
      <c r="K686" s="47" t="s">
        <v>1</v>
      </c>
      <c r="L686" s="47" t="s">
        <v>477</v>
      </c>
      <c r="M686" s="38"/>
      <c r="N686" s="38"/>
      <c r="O686" s="50">
        <v>390.29</v>
      </c>
      <c r="P686" s="50">
        <v>604.72</v>
      </c>
      <c r="Q686" s="50">
        <v>405.58</v>
      </c>
      <c r="R686" s="50">
        <v>556.73</v>
      </c>
      <c r="S686" s="50">
        <v>658.22</v>
      </c>
      <c r="T686" s="50">
        <v>728.32</v>
      </c>
      <c r="U686" s="50">
        <v>1198.43</v>
      </c>
      <c r="V686" s="51">
        <v>715.48</v>
      </c>
      <c r="W686" s="51">
        <v>1082.0999999999999</v>
      </c>
      <c r="X686" s="51">
        <v>1227.29</v>
      </c>
      <c r="Y686" s="51">
        <v>1478.3</v>
      </c>
      <c r="Z686" s="51">
        <v>1235.25</v>
      </c>
      <c r="AA686" s="51">
        <v>1310.88</v>
      </c>
      <c r="AB686" s="51">
        <v>1062.6500000000001</v>
      </c>
      <c r="AC686" s="51">
        <v>914.43000000000006</v>
      </c>
      <c r="AD686" s="51">
        <v>1290.0899999999999</v>
      </c>
      <c r="AE686" s="51">
        <v>1141.1200000000001</v>
      </c>
      <c r="AF686" s="51">
        <v>1116.26</v>
      </c>
      <c r="AG686" s="51">
        <v>1408.15</v>
      </c>
      <c r="AH686" s="51">
        <v>1496.43</v>
      </c>
      <c r="AI686" s="51">
        <v>1431.42</v>
      </c>
      <c r="AJ686" s="51">
        <v>1452.76</v>
      </c>
      <c r="AK686" s="51">
        <v>1153.01</v>
      </c>
      <c r="AL686" s="51">
        <v>950.73</v>
      </c>
      <c r="AM686" s="51">
        <v>1066.33</v>
      </c>
      <c r="AN686" s="51">
        <v>700.71</v>
      </c>
      <c r="AO686" s="51">
        <v>1148.6200000000001</v>
      </c>
      <c r="AP686" s="135">
        <v>1148.94</v>
      </c>
      <c r="AQ686" s="51">
        <v>1257.68</v>
      </c>
      <c r="AR686" s="51">
        <v>1236.99</v>
      </c>
      <c r="AS686" s="51">
        <v>1804.74</v>
      </c>
      <c r="AT686" s="51">
        <v>1633.88</v>
      </c>
      <c r="AU686" s="51">
        <v>1916.77</v>
      </c>
      <c r="AV686" s="51">
        <v>1677</v>
      </c>
      <c r="AW686" s="51">
        <v>1295.83</v>
      </c>
      <c r="AX686" s="51">
        <v>1509.94</v>
      </c>
      <c r="AY686" s="51">
        <v>1362.06</v>
      </c>
      <c r="AZ686" s="51">
        <v>1240.33</v>
      </c>
      <c r="BA686" s="51">
        <v>1403.72</v>
      </c>
      <c r="BB686" s="51">
        <v>1566.4</v>
      </c>
      <c r="BC686" s="51">
        <v>1444.1200000000001</v>
      </c>
      <c r="BD686" s="51">
        <v>1383.02</v>
      </c>
      <c r="BE686" s="51">
        <v>2230.6699999999996</v>
      </c>
      <c r="BF686" s="51">
        <v>1652.82</v>
      </c>
      <c r="BG686" s="51">
        <v>1758.36</v>
      </c>
      <c r="BH686" s="51">
        <v>1903.09</v>
      </c>
      <c r="BI686" s="51">
        <v>1337.96</v>
      </c>
      <c r="BJ686" s="51">
        <v>1275.45</v>
      </c>
      <c r="BK686" s="51">
        <v>991.47</v>
      </c>
      <c r="BL686" s="51">
        <v>1035.58</v>
      </c>
      <c r="BM686" s="51"/>
      <c r="BN686" s="9"/>
      <c r="BO686" s="62">
        <v>375.21382716049385</v>
      </c>
      <c r="BP686" s="62">
        <v>3435.73</v>
      </c>
      <c r="BQ686" s="62">
        <f t="shared" si="30"/>
        <v>1905.471913580247</v>
      </c>
      <c r="BR686" s="64" t="str">
        <f t="shared" si="31"/>
        <v>YES</v>
      </c>
      <c r="BS686" s="9" t="e">
        <f t="shared" si="32"/>
        <v>#N/A</v>
      </c>
    </row>
    <row r="687" spans="1:71" x14ac:dyDescent="0.25">
      <c r="A687">
        <v>684</v>
      </c>
      <c r="B687" s="52" t="s">
        <v>476</v>
      </c>
      <c r="C687" s="48" t="s">
        <v>476</v>
      </c>
      <c r="D687" s="80">
        <v>310.72000000000003</v>
      </c>
      <c r="E687" s="98" t="s">
        <v>4988</v>
      </c>
      <c r="F687" s="84" t="s">
        <v>2</v>
      </c>
      <c r="G687" s="84">
        <v>106814475</v>
      </c>
      <c r="H687" s="87">
        <v>4060588</v>
      </c>
      <c r="I687" s="196">
        <v>6207825</v>
      </c>
      <c r="J687" s="87">
        <v>6207825</v>
      </c>
      <c r="K687" s="47" t="s">
        <v>1</v>
      </c>
      <c r="L687" s="47" t="s">
        <v>475</v>
      </c>
      <c r="M687" s="38"/>
      <c r="N687" s="38"/>
      <c r="O687" s="50">
        <v>252.91</v>
      </c>
      <c r="P687" s="50">
        <v>285</v>
      </c>
      <c r="Q687" s="50">
        <v>242.38</v>
      </c>
      <c r="R687" s="50">
        <v>281.8</v>
      </c>
      <c r="S687" s="50">
        <v>274.83</v>
      </c>
      <c r="T687" s="50">
        <v>247.48</v>
      </c>
      <c r="U687" s="50">
        <v>230.79000000000002</v>
      </c>
      <c r="V687" s="51">
        <v>243.56</v>
      </c>
      <c r="W687" s="51">
        <v>285.52</v>
      </c>
      <c r="X687" s="51">
        <v>323.97000000000003</v>
      </c>
      <c r="Y687" s="51">
        <v>239.82000000000002</v>
      </c>
      <c r="Z687" s="51">
        <v>162.47</v>
      </c>
      <c r="AA687" s="51">
        <v>169.05</v>
      </c>
      <c r="AB687" s="51">
        <v>241.75</v>
      </c>
      <c r="AC687" s="51">
        <v>216.97</v>
      </c>
      <c r="AD687" s="51">
        <v>198.03</v>
      </c>
      <c r="AE687" s="51">
        <v>211.97</v>
      </c>
      <c r="AF687" s="51">
        <v>310.72000000000003</v>
      </c>
      <c r="AG687" s="51">
        <v>491.34</v>
      </c>
      <c r="AH687" s="51">
        <v>565.1</v>
      </c>
      <c r="AI687" s="51">
        <v>552.47</v>
      </c>
      <c r="AJ687" s="51">
        <v>549.16</v>
      </c>
      <c r="AK687" s="51">
        <v>355.81</v>
      </c>
      <c r="AL687" s="51">
        <v>217.81</v>
      </c>
      <c r="AM687" s="51">
        <v>281.8</v>
      </c>
      <c r="AN687" s="51">
        <v>258.61</v>
      </c>
      <c r="AO687" s="51">
        <v>259.21999999999997</v>
      </c>
      <c r="AP687" s="135">
        <v>244.22</v>
      </c>
      <c r="AQ687" s="51">
        <v>292.02</v>
      </c>
      <c r="AR687" s="51">
        <v>279.68</v>
      </c>
      <c r="AS687" s="51">
        <v>527.19000000000005</v>
      </c>
      <c r="AT687" s="51">
        <v>541.82000000000005</v>
      </c>
      <c r="AU687" s="51">
        <v>553.69000000000005</v>
      </c>
      <c r="AV687" s="51">
        <v>498.39</v>
      </c>
      <c r="AW687" s="51">
        <v>260.24</v>
      </c>
      <c r="AX687" s="51">
        <v>151.56</v>
      </c>
      <c r="AY687" s="51">
        <v>159.49</v>
      </c>
      <c r="AZ687" s="51">
        <v>268.15000000000003</v>
      </c>
      <c r="BA687" s="51">
        <v>199.28</v>
      </c>
      <c r="BB687" s="51">
        <v>135.26000000000002</v>
      </c>
      <c r="BC687" s="51">
        <v>126.35</v>
      </c>
      <c r="BD687" s="51">
        <v>158.70000000000002</v>
      </c>
      <c r="BE687" s="51">
        <v>315.57</v>
      </c>
      <c r="BF687" s="51">
        <v>310.48</v>
      </c>
      <c r="BG687" s="51">
        <v>293.33</v>
      </c>
      <c r="BH687" s="51">
        <v>229.93</v>
      </c>
      <c r="BI687" s="51">
        <v>172.63</v>
      </c>
      <c r="BJ687" s="51">
        <v>161.92000000000002</v>
      </c>
      <c r="BK687" s="51">
        <v>156.84</v>
      </c>
      <c r="BL687" s="51">
        <v>199.49</v>
      </c>
      <c r="BM687" s="51"/>
      <c r="BN687" s="9"/>
      <c r="BO687" s="62">
        <v>162.47</v>
      </c>
      <c r="BP687" s="62">
        <v>691.25</v>
      </c>
      <c r="BQ687" s="62">
        <f t="shared" si="30"/>
        <v>426.86</v>
      </c>
      <c r="BR687" s="64" t="str">
        <f t="shared" si="31"/>
        <v>NO</v>
      </c>
      <c r="BS687" s="9" t="e">
        <f t="shared" si="32"/>
        <v>#N/A</v>
      </c>
    </row>
    <row r="688" spans="1:71" x14ac:dyDescent="0.25">
      <c r="A688">
        <v>685</v>
      </c>
      <c r="B688" s="52" t="s">
        <v>474</v>
      </c>
      <c r="C688" s="48" t="s">
        <v>474</v>
      </c>
      <c r="D688" s="80">
        <v>194.33</v>
      </c>
      <c r="E688" s="98" t="s">
        <v>4988</v>
      </c>
      <c r="F688" s="84" t="s">
        <v>2</v>
      </c>
      <c r="G688" s="84">
        <v>106814475</v>
      </c>
      <c r="H688" s="87">
        <v>4026873</v>
      </c>
      <c r="I688" s="196">
        <v>6098883</v>
      </c>
      <c r="J688" s="87">
        <v>6098883</v>
      </c>
      <c r="K688" s="47" t="s">
        <v>1</v>
      </c>
      <c r="L688" s="47" t="s">
        <v>473</v>
      </c>
      <c r="M688" s="38"/>
      <c r="N688" s="38"/>
      <c r="O688" s="50">
        <v>24.47</v>
      </c>
      <c r="P688" s="50">
        <v>31.25</v>
      </c>
      <c r="Q688" s="50">
        <v>24.52</v>
      </c>
      <c r="R688" s="50">
        <v>26.52</v>
      </c>
      <c r="S688" s="50">
        <v>24.5</v>
      </c>
      <c r="T688" s="50">
        <v>25.53</v>
      </c>
      <c r="U688" s="50">
        <v>27.200000000000003</v>
      </c>
      <c r="V688" s="51">
        <v>29.72</v>
      </c>
      <c r="W688" s="51">
        <v>27.060000000000002</v>
      </c>
      <c r="X688" s="51">
        <v>33.21</v>
      </c>
      <c r="Y688" s="51">
        <v>178.22</v>
      </c>
      <c r="Z688" s="51">
        <v>123.97</v>
      </c>
      <c r="AA688" s="51">
        <v>97.71</v>
      </c>
      <c r="AB688" s="51">
        <v>174.72</v>
      </c>
      <c r="AC688" s="51">
        <v>441.2</v>
      </c>
      <c r="AD688" s="51">
        <v>244.47</v>
      </c>
      <c r="AE688" s="51">
        <v>211.55</v>
      </c>
      <c r="AF688" s="51">
        <v>194.33</v>
      </c>
      <c r="AG688" s="51">
        <v>288.20999999999998</v>
      </c>
      <c r="AH688" s="51">
        <v>385.93</v>
      </c>
      <c r="AI688" s="51">
        <v>277.27</v>
      </c>
      <c r="AJ688" s="51">
        <v>312.59000000000003</v>
      </c>
      <c r="AK688" s="51">
        <v>224.03</v>
      </c>
      <c r="AL688" s="51">
        <v>159.24</v>
      </c>
      <c r="AM688" s="51">
        <v>117.63</v>
      </c>
      <c r="AN688" s="51">
        <v>117.35</v>
      </c>
      <c r="AO688" s="51">
        <v>104.91</v>
      </c>
      <c r="AP688" s="135">
        <v>104.58999999999999</v>
      </c>
      <c r="AQ688" s="51">
        <v>117.05</v>
      </c>
      <c r="AR688" s="51">
        <v>180.8</v>
      </c>
      <c r="AS688" s="51">
        <v>264.53000000000003</v>
      </c>
      <c r="AT688" s="51">
        <v>286.82</v>
      </c>
      <c r="AU688" s="51">
        <v>295.06</v>
      </c>
      <c r="AV688" s="51">
        <v>266.34000000000003</v>
      </c>
      <c r="AW688" s="51">
        <v>207.78</v>
      </c>
      <c r="AX688" s="51">
        <v>150.5</v>
      </c>
      <c r="AY688" s="51">
        <v>125.97</v>
      </c>
      <c r="AZ688" s="51">
        <v>109.38</v>
      </c>
      <c r="BA688" s="51">
        <v>101.6</v>
      </c>
      <c r="BB688" s="51">
        <v>149.81</v>
      </c>
      <c r="BC688" s="51">
        <v>183.4</v>
      </c>
      <c r="BD688" s="51">
        <v>232.03</v>
      </c>
      <c r="BE688" s="51">
        <v>374.97</v>
      </c>
      <c r="BF688" s="51">
        <v>337.92</v>
      </c>
      <c r="BG688" s="51">
        <v>369.69</v>
      </c>
      <c r="BH688" s="51">
        <v>318.60000000000002</v>
      </c>
      <c r="BI688" s="51">
        <v>231.12</v>
      </c>
      <c r="BJ688" s="51">
        <v>308.09000000000003</v>
      </c>
      <c r="BK688" s="51">
        <v>327.10000000000002</v>
      </c>
      <c r="BL688" s="51">
        <v>84.22</v>
      </c>
      <c r="BM688" s="51"/>
      <c r="BN688" s="9"/>
      <c r="BO688" s="62">
        <v>25.75</v>
      </c>
      <c r="BP688" s="62">
        <v>244.47</v>
      </c>
      <c r="BQ688" s="62">
        <f t="shared" si="30"/>
        <v>135.11000000000001</v>
      </c>
      <c r="BR688" s="64" t="str">
        <f t="shared" si="31"/>
        <v>NO</v>
      </c>
      <c r="BS688" s="9" t="e">
        <f t="shared" si="32"/>
        <v>#N/A</v>
      </c>
    </row>
    <row r="689" spans="1:71" x14ac:dyDescent="0.25">
      <c r="A689">
        <v>686</v>
      </c>
      <c r="B689" s="52" t="s">
        <v>472</v>
      </c>
      <c r="C689" s="48" t="s">
        <v>472</v>
      </c>
      <c r="D689" s="80">
        <v>551.46</v>
      </c>
      <c r="E689" s="98" t="s">
        <v>4988</v>
      </c>
      <c r="F689" s="84" t="s">
        <v>2</v>
      </c>
      <c r="G689" s="84">
        <v>106814475</v>
      </c>
      <c r="H689" s="87">
        <v>4273443</v>
      </c>
      <c r="I689" s="196">
        <v>6207874</v>
      </c>
      <c r="J689" s="87">
        <v>6207874</v>
      </c>
      <c r="K689" s="47" t="s">
        <v>1</v>
      </c>
      <c r="L689" s="47" t="s">
        <v>471</v>
      </c>
      <c r="M689" s="38"/>
      <c r="N689" s="38"/>
      <c r="O689" s="50">
        <v>455.88</v>
      </c>
      <c r="P689" s="50">
        <v>981.55</v>
      </c>
      <c r="Q689" s="50">
        <v>597.69000000000005</v>
      </c>
      <c r="R689" s="50">
        <v>757.81</v>
      </c>
      <c r="S689" s="50">
        <v>522.86</v>
      </c>
      <c r="T689" s="50">
        <v>535.89</v>
      </c>
      <c r="U689" s="50">
        <v>756.56000000000006</v>
      </c>
      <c r="V689" s="51">
        <v>946.2</v>
      </c>
      <c r="W689" s="51">
        <v>949.48</v>
      </c>
      <c r="X689" s="51">
        <v>849.44</v>
      </c>
      <c r="Y689" s="51">
        <v>581.84</v>
      </c>
      <c r="Z689" s="51">
        <v>450.73</v>
      </c>
      <c r="AA689" s="51">
        <v>529.51</v>
      </c>
      <c r="AB689" s="51">
        <v>663.45</v>
      </c>
      <c r="AC689" s="51">
        <v>512.34</v>
      </c>
      <c r="AD689" s="51">
        <v>473.56</v>
      </c>
      <c r="AE689" s="51">
        <v>541.54</v>
      </c>
      <c r="AF689" s="51">
        <v>551.46</v>
      </c>
      <c r="AG689" s="51">
        <v>701.83</v>
      </c>
      <c r="AH689" s="51">
        <v>818.5</v>
      </c>
      <c r="AI689" s="51">
        <v>800.61</v>
      </c>
      <c r="AJ689" s="51">
        <v>808.79</v>
      </c>
      <c r="AK689" s="51">
        <v>632.33000000000004</v>
      </c>
      <c r="AL689" s="51">
        <v>463.53000000000003</v>
      </c>
      <c r="AM689" s="51">
        <v>500.82</v>
      </c>
      <c r="AN689" s="51">
        <v>485.97</v>
      </c>
      <c r="AO689" s="51">
        <v>449.15000000000003</v>
      </c>
      <c r="AP689" s="135">
        <v>447.15000000000003</v>
      </c>
      <c r="AQ689" s="51">
        <v>506.54</v>
      </c>
      <c r="AR689" s="51">
        <v>518.06000000000006</v>
      </c>
      <c r="AS689" s="51">
        <v>696</v>
      </c>
      <c r="AT689" s="51">
        <v>741.37</v>
      </c>
      <c r="AU689" s="51">
        <v>797.55</v>
      </c>
      <c r="AV689" s="51">
        <v>709.06000000000006</v>
      </c>
      <c r="AW689" s="51">
        <v>540.79</v>
      </c>
      <c r="AX689" s="51">
        <v>417.02</v>
      </c>
      <c r="AY689" s="51">
        <v>490.74</v>
      </c>
      <c r="AZ689" s="51">
        <v>877.04</v>
      </c>
      <c r="BA689" s="51">
        <v>631.93000000000006</v>
      </c>
      <c r="BB689" s="51">
        <v>541.54</v>
      </c>
      <c r="BC689" s="51">
        <v>496.69</v>
      </c>
      <c r="BD689" s="51">
        <v>491.09000000000003</v>
      </c>
      <c r="BE689" s="51">
        <v>761.17</v>
      </c>
      <c r="BF689" s="51">
        <v>709.83</v>
      </c>
      <c r="BG689" s="51">
        <v>737.73</v>
      </c>
      <c r="BH689" s="51">
        <v>652.51</v>
      </c>
      <c r="BI689" s="51">
        <v>462.04</v>
      </c>
      <c r="BJ689" s="51">
        <v>395.8</v>
      </c>
      <c r="BK689" s="51">
        <v>357.95</v>
      </c>
      <c r="BL689" s="51">
        <v>435.04</v>
      </c>
      <c r="BM689" s="51"/>
      <c r="BN689" s="9"/>
      <c r="BO689" s="62">
        <v>450.73</v>
      </c>
      <c r="BP689" s="62">
        <v>1292.6500000000001</v>
      </c>
      <c r="BQ689" s="62">
        <f t="shared" si="30"/>
        <v>871.69</v>
      </c>
      <c r="BR689" s="64" t="str">
        <f t="shared" si="31"/>
        <v>NO</v>
      </c>
      <c r="BS689" s="9" t="e">
        <f t="shared" si="32"/>
        <v>#N/A</v>
      </c>
    </row>
    <row r="690" spans="1:71" x14ac:dyDescent="0.25">
      <c r="A690">
        <v>687</v>
      </c>
      <c r="B690" s="52" t="s">
        <v>470</v>
      </c>
      <c r="C690" s="48" t="s">
        <v>470</v>
      </c>
      <c r="D690" s="80">
        <v>128.19</v>
      </c>
      <c r="E690" s="98" t="s">
        <v>4988</v>
      </c>
      <c r="F690" s="84" t="s">
        <v>2</v>
      </c>
      <c r="G690" s="84">
        <v>106814475</v>
      </c>
      <c r="H690" s="87" t="s">
        <v>2152</v>
      </c>
      <c r="I690" s="196">
        <v>6209135</v>
      </c>
      <c r="J690" s="87">
        <v>6209135</v>
      </c>
      <c r="K690" s="47" t="s">
        <v>1</v>
      </c>
      <c r="L690" s="47" t="s">
        <v>469</v>
      </c>
      <c r="M690" s="38"/>
      <c r="N690" s="38"/>
      <c r="O690" s="50">
        <v>150.31</v>
      </c>
      <c r="P690" s="50">
        <v>297.56</v>
      </c>
      <c r="Q690" s="50">
        <v>186.3</v>
      </c>
      <c r="R690" s="50">
        <v>222.29</v>
      </c>
      <c r="S690" s="50">
        <v>125</v>
      </c>
      <c r="T690" s="50">
        <v>136.80000000000001</v>
      </c>
      <c r="U690" s="50">
        <v>165.21</v>
      </c>
      <c r="V690" s="51">
        <v>213.35000000000002</v>
      </c>
      <c r="W690" s="51">
        <v>251.10000000000002</v>
      </c>
      <c r="X690" s="51">
        <v>214.59</v>
      </c>
      <c r="Y690" s="51">
        <v>124.42</v>
      </c>
      <c r="Z690" s="51">
        <v>70.75</v>
      </c>
      <c r="AA690" s="51">
        <v>114.88</v>
      </c>
      <c r="AB690" s="51">
        <v>170.46</v>
      </c>
      <c r="AC690" s="51">
        <v>117.17</v>
      </c>
      <c r="AD690" s="51">
        <v>89.69</v>
      </c>
      <c r="AE690" s="51">
        <v>101.55999999999999</v>
      </c>
      <c r="AF690" s="51">
        <v>128.19</v>
      </c>
      <c r="AG690" s="51">
        <v>215.61</v>
      </c>
      <c r="AH690" s="51">
        <v>252.62</v>
      </c>
      <c r="AI690" s="51">
        <v>236.72</v>
      </c>
      <c r="AJ690" s="51">
        <v>251.85000000000002</v>
      </c>
      <c r="AK690" s="51">
        <v>170.11</v>
      </c>
      <c r="AL690" s="51">
        <v>107.88</v>
      </c>
      <c r="AM690" s="51">
        <v>191.05</v>
      </c>
      <c r="AN690" s="51">
        <v>166.82000000000002</v>
      </c>
      <c r="AO690" s="51">
        <v>153.18</v>
      </c>
      <c r="AP690" s="135">
        <v>85.289999999999992</v>
      </c>
      <c r="AQ690" s="51">
        <v>126.44</v>
      </c>
      <c r="AR690" s="51">
        <v>161.04000000000002</v>
      </c>
      <c r="AS690" s="51">
        <v>245.83</v>
      </c>
      <c r="AT690" s="51">
        <v>252.28</v>
      </c>
      <c r="AU690" s="51">
        <v>277.24</v>
      </c>
      <c r="AV690" s="51">
        <v>245.45000000000002</v>
      </c>
      <c r="AW690" s="51">
        <v>160.51000000000002</v>
      </c>
      <c r="AX690" s="51">
        <v>138.19</v>
      </c>
      <c r="AY690" s="51">
        <v>167.17000000000002</v>
      </c>
      <c r="AZ690" s="51">
        <v>291.79000000000002</v>
      </c>
      <c r="BA690" s="51">
        <v>265</v>
      </c>
      <c r="BB690" s="51">
        <v>130.18</v>
      </c>
      <c r="BC690" s="51">
        <v>114.78</v>
      </c>
      <c r="BD690" s="51">
        <v>156.34</v>
      </c>
      <c r="BE690" s="51">
        <v>293.34000000000003</v>
      </c>
      <c r="BF690" s="51">
        <v>273.95</v>
      </c>
      <c r="BG690" s="51">
        <v>292.21000000000004</v>
      </c>
      <c r="BH690" s="51">
        <v>270.74</v>
      </c>
      <c r="BI690" s="51">
        <v>202.23000000000002</v>
      </c>
      <c r="BJ690" s="51">
        <v>187.25</v>
      </c>
      <c r="BK690" s="51">
        <v>188.67000000000002</v>
      </c>
      <c r="BL690" s="51">
        <v>224.08</v>
      </c>
      <c r="BM690" s="51"/>
      <c r="BN690" s="9"/>
      <c r="BO690" s="62">
        <v>70.75</v>
      </c>
      <c r="BP690" s="62">
        <v>314.60000000000002</v>
      </c>
      <c r="BQ690" s="62">
        <f t="shared" si="30"/>
        <v>192.67500000000001</v>
      </c>
      <c r="BR690" s="64" t="str">
        <f t="shared" si="31"/>
        <v>YES</v>
      </c>
      <c r="BS690" s="9" t="e">
        <f t="shared" si="32"/>
        <v>#N/A</v>
      </c>
    </row>
    <row r="691" spans="1:71" x14ac:dyDescent="0.25">
      <c r="A691">
        <v>688</v>
      </c>
      <c r="B691" s="52" t="s">
        <v>468</v>
      </c>
      <c r="C691" s="48" t="s">
        <v>468</v>
      </c>
      <c r="D691" s="80">
        <v>2074.14</v>
      </c>
      <c r="E691" s="98" t="s">
        <v>4988</v>
      </c>
      <c r="F691" s="84" t="s">
        <v>2</v>
      </c>
      <c r="G691" s="84">
        <v>106814475</v>
      </c>
      <c r="H691" s="87">
        <v>4060626</v>
      </c>
      <c r="I691" s="196">
        <v>6207307</v>
      </c>
      <c r="J691" s="87">
        <v>6207307</v>
      </c>
      <c r="K691" s="47" t="s">
        <v>1</v>
      </c>
      <c r="L691" s="47" t="s">
        <v>467</v>
      </c>
      <c r="M691" s="38"/>
      <c r="N691" s="38"/>
      <c r="O691" s="50">
        <v>734.11</v>
      </c>
      <c r="P691" s="50">
        <v>1290.1099999999999</v>
      </c>
      <c r="Q691" s="50">
        <v>1265.53</v>
      </c>
      <c r="R691" s="50">
        <v>781.73</v>
      </c>
      <c r="S691" s="50">
        <v>2422.14</v>
      </c>
      <c r="T691" s="50">
        <v>2150.9899999999998</v>
      </c>
      <c r="U691" s="50">
        <v>2809.29</v>
      </c>
      <c r="V691" s="51">
        <v>3127.29</v>
      </c>
      <c r="W691" s="51">
        <v>3206.0299999999997</v>
      </c>
      <c r="X691" s="51">
        <v>2737.12</v>
      </c>
      <c r="Y691" s="51">
        <v>2166.2799999999997</v>
      </c>
      <c r="Z691" s="51">
        <v>1887.27</v>
      </c>
      <c r="AA691" s="51">
        <v>1670.97</v>
      </c>
      <c r="AB691" s="51">
        <v>1800.06</v>
      </c>
      <c r="AC691" s="51">
        <v>1491.28</v>
      </c>
      <c r="AD691" s="51">
        <v>1650.86</v>
      </c>
      <c r="AE691" s="51">
        <v>1808.13</v>
      </c>
      <c r="AF691" s="51">
        <v>2074.14</v>
      </c>
      <c r="AG691" s="51">
        <v>2637.08</v>
      </c>
      <c r="AH691" s="51">
        <v>3706.97</v>
      </c>
      <c r="AI691" s="51">
        <v>3929.08</v>
      </c>
      <c r="AJ691" s="51">
        <v>4069.08</v>
      </c>
      <c r="AK691" s="51">
        <v>2914.24</v>
      </c>
      <c r="AL691" s="51">
        <v>2591.1499999999996</v>
      </c>
      <c r="AM691" s="51">
        <v>2498.02</v>
      </c>
      <c r="AN691" s="51">
        <v>2146.16</v>
      </c>
      <c r="AO691" s="51">
        <v>2011.65</v>
      </c>
      <c r="AP691" s="135">
        <v>2642.87</v>
      </c>
      <c r="AQ691" s="51">
        <v>2911.47</v>
      </c>
      <c r="AR691" s="51">
        <v>2662.9199999999996</v>
      </c>
      <c r="AS691" s="51">
        <v>3156.74</v>
      </c>
      <c r="AT691" s="51">
        <v>3413.9799999999996</v>
      </c>
      <c r="AU691" s="51">
        <v>3614.9599999999996</v>
      </c>
      <c r="AV691" s="51">
        <v>3371.4799999999996</v>
      </c>
      <c r="AW691" s="51">
        <v>2630.2599999999998</v>
      </c>
      <c r="AX691" s="51">
        <v>2073.5099999999998</v>
      </c>
      <c r="AY691" s="51">
        <v>1734.94</v>
      </c>
      <c r="AZ691" s="51">
        <v>2217.9199999999996</v>
      </c>
      <c r="BA691" s="51">
        <v>1865.35</v>
      </c>
      <c r="BB691" s="51">
        <v>2009.68</v>
      </c>
      <c r="BC691" s="51">
        <v>2127.5299999999997</v>
      </c>
      <c r="BD691" s="51">
        <v>2439.64</v>
      </c>
      <c r="BE691" s="51">
        <v>3826.52</v>
      </c>
      <c r="BF691" s="51">
        <v>3414.87</v>
      </c>
      <c r="BG691" s="51">
        <v>4066.02</v>
      </c>
      <c r="BH691" s="51">
        <v>2861.29</v>
      </c>
      <c r="BI691" s="51">
        <v>1602.19</v>
      </c>
      <c r="BJ691" s="51">
        <v>1539.23</v>
      </c>
      <c r="BK691" s="51">
        <v>1145.67</v>
      </c>
      <c r="BL691" s="51">
        <v>1562.35</v>
      </c>
      <c r="BM691" s="51"/>
      <c r="BN691" s="9"/>
      <c r="BO691" s="62">
        <v>240.39000000000001</v>
      </c>
      <c r="BP691" s="62">
        <v>3206.0299999999997</v>
      </c>
      <c r="BQ691" s="62">
        <f t="shared" si="30"/>
        <v>1723.2099999999998</v>
      </c>
      <c r="BR691" s="64" t="str">
        <f t="shared" si="31"/>
        <v>YES</v>
      </c>
      <c r="BS691" s="9" t="e">
        <f t="shared" si="32"/>
        <v>#N/A</v>
      </c>
    </row>
    <row r="692" spans="1:71" x14ac:dyDescent="0.25">
      <c r="A692">
        <v>689</v>
      </c>
      <c r="B692" s="52" t="s">
        <v>466</v>
      </c>
      <c r="C692" s="48" t="s">
        <v>466</v>
      </c>
      <c r="D692" s="80">
        <v>2561.0499999999997</v>
      </c>
      <c r="E692" s="98" t="s">
        <v>4988</v>
      </c>
      <c r="F692" s="84" t="s">
        <v>2</v>
      </c>
      <c r="G692" s="84">
        <v>106814475</v>
      </c>
      <c r="H692" s="87">
        <v>4060849</v>
      </c>
      <c r="I692" s="196">
        <v>6207264</v>
      </c>
      <c r="J692" s="87">
        <v>6207264</v>
      </c>
      <c r="K692" s="47" t="s">
        <v>1</v>
      </c>
      <c r="L692" s="47" t="s">
        <v>465</v>
      </c>
      <c r="M692" s="38"/>
      <c r="N692" s="38"/>
      <c r="O692" s="50">
        <v>2307.84</v>
      </c>
      <c r="P692" s="50">
        <v>1867.92</v>
      </c>
      <c r="Q692" s="50">
        <v>1753.52</v>
      </c>
      <c r="R692" s="50">
        <v>1906.51</v>
      </c>
      <c r="S692" s="50">
        <v>2422.14</v>
      </c>
      <c r="T692" s="50">
        <v>3015.86</v>
      </c>
      <c r="U692" s="50">
        <v>4437.63</v>
      </c>
      <c r="V692" s="51">
        <v>4823.49</v>
      </c>
      <c r="W692" s="51">
        <v>4017.5899999999997</v>
      </c>
      <c r="X692" s="51">
        <v>4210.37</v>
      </c>
      <c r="Y692" s="51">
        <v>2524.7199999999998</v>
      </c>
      <c r="Z692" s="51">
        <v>2122.9499999999998</v>
      </c>
      <c r="AA692" s="51">
        <v>2006.3</v>
      </c>
      <c r="AB692" s="51">
        <v>2069.9299999999998</v>
      </c>
      <c r="AC692" s="51">
        <v>1920.76</v>
      </c>
      <c r="AD692" s="51">
        <v>2165.39</v>
      </c>
      <c r="AE692" s="51">
        <v>2345.6699999999996</v>
      </c>
      <c r="AF692" s="51">
        <v>2561.0499999999997</v>
      </c>
      <c r="AG692" s="51">
        <v>3385.72</v>
      </c>
      <c r="AH692" s="51">
        <v>3760.2299999999996</v>
      </c>
      <c r="AI692" s="51">
        <v>3666.2</v>
      </c>
      <c r="AJ692" s="51">
        <v>3729.0899999999997</v>
      </c>
      <c r="AK692" s="51">
        <v>2498.6099999999997</v>
      </c>
      <c r="AL692" s="51">
        <v>2010.32</v>
      </c>
      <c r="AM692" s="51">
        <v>1801.4</v>
      </c>
      <c r="AN692" s="51">
        <v>1956.54</v>
      </c>
      <c r="AO692" s="51">
        <v>1850.14</v>
      </c>
      <c r="AP692" s="135">
        <v>2168.0499999999997</v>
      </c>
      <c r="AQ692" s="51">
        <v>2446.2599999999998</v>
      </c>
      <c r="AR692" s="51">
        <v>2395.77</v>
      </c>
      <c r="AS692" s="51">
        <v>3321.3199999999997</v>
      </c>
      <c r="AT692" s="51">
        <v>3349.4799999999996</v>
      </c>
      <c r="AU692" s="51">
        <v>3891.1899999999996</v>
      </c>
      <c r="AV692" s="51">
        <v>3559.06</v>
      </c>
      <c r="AW692" s="51">
        <v>2742.2</v>
      </c>
      <c r="AX692" s="51">
        <v>1706.15</v>
      </c>
      <c r="AY692" s="51">
        <v>1584.92</v>
      </c>
      <c r="AZ692" s="51">
        <v>1653.46</v>
      </c>
      <c r="BA692" s="51">
        <v>1647.3700000000001</v>
      </c>
      <c r="BB692" s="51">
        <v>2078.35</v>
      </c>
      <c r="BC692" s="51">
        <v>2234.75</v>
      </c>
      <c r="BD692" s="51">
        <v>2578.8799999999997</v>
      </c>
      <c r="BE692" s="51">
        <v>3870.77</v>
      </c>
      <c r="BF692" s="51">
        <v>3329.99</v>
      </c>
      <c r="BG692" s="51">
        <v>3497.45</v>
      </c>
      <c r="BH692" s="51">
        <v>3106.62</v>
      </c>
      <c r="BI692" s="51">
        <v>2499.66</v>
      </c>
      <c r="BJ692" s="51">
        <v>2111.6999999999998</v>
      </c>
      <c r="BK692" s="51">
        <v>1393.95</v>
      </c>
      <c r="BL692" s="51">
        <v>1529.34</v>
      </c>
      <c r="BM692" s="51"/>
      <c r="BN692" s="9"/>
      <c r="BO692" s="62">
        <v>1184.18</v>
      </c>
      <c r="BP692" s="62">
        <v>4823.49</v>
      </c>
      <c r="BQ692" s="62">
        <f t="shared" si="30"/>
        <v>3003.835</v>
      </c>
      <c r="BR692" s="64" t="str">
        <f t="shared" si="31"/>
        <v>YES</v>
      </c>
      <c r="BS692" s="9" t="e">
        <f t="shared" si="32"/>
        <v>#N/A</v>
      </c>
    </row>
    <row r="693" spans="1:71" x14ac:dyDescent="0.25">
      <c r="A693">
        <v>690</v>
      </c>
      <c r="B693" s="52" t="s">
        <v>464</v>
      </c>
      <c r="C693" s="48" t="s">
        <v>464</v>
      </c>
      <c r="D693" s="80">
        <v>69.47999999999999</v>
      </c>
      <c r="E693" s="98" t="s">
        <v>4988</v>
      </c>
      <c r="F693" s="84" t="s">
        <v>2</v>
      </c>
      <c r="G693" s="84">
        <v>106814475</v>
      </c>
      <c r="H693" s="87">
        <v>4060687</v>
      </c>
      <c r="I693" s="196">
        <v>6207845</v>
      </c>
      <c r="J693" s="87">
        <v>6207845</v>
      </c>
      <c r="K693" s="47" t="s">
        <v>1</v>
      </c>
      <c r="L693" s="47" t="s">
        <v>463</v>
      </c>
      <c r="M693" s="38"/>
      <c r="N693" s="38"/>
      <c r="O693" s="50">
        <v>104.11</v>
      </c>
      <c r="P693" s="50">
        <v>102.59</v>
      </c>
      <c r="Q693" s="50">
        <v>64.73</v>
      </c>
      <c r="R693" s="50">
        <v>95.08</v>
      </c>
      <c r="S693" s="50">
        <v>130.63999999999999</v>
      </c>
      <c r="T693" s="50">
        <v>189.79</v>
      </c>
      <c r="U693" s="50">
        <v>320.03000000000003</v>
      </c>
      <c r="V693" s="51">
        <v>336.95</v>
      </c>
      <c r="W693" s="51">
        <v>382.93</v>
      </c>
      <c r="X693" s="51">
        <v>366.03000000000003</v>
      </c>
      <c r="Y693" s="51">
        <v>264.48</v>
      </c>
      <c r="Z693" s="51">
        <v>376.55</v>
      </c>
      <c r="AA693" s="51">
        <v>244.16</v>
      </c>
      <c r="AB693" s="51">
        <v>231.24</v>
      </c>
      <c r="AC693" s="51">
        <v>358.25</v>
      </c>
      <c r="AD693" s="51">
        <v>389.88</v>
      </c>
      <c r="AE693" s="51">
        <v>67.78</v>
      </c>
      <c r="AF693" s="51">
        <v>69.47999999999999</v>
      </c>
      <c r="AG693" s="51">
        <v>57.8</v>
      </c>
      <c r="AH693" s="51">
        <v>51.660000000000004</v>
      </c>
      <c r="AI693" s="51">
        <v>132.73000000000002</v>
      </c>
      <c r="AJ693" s="51">
        <v>96.399999999999991</v>
      </c>
      <c r="AK693" s="51">
        <v>83.94</v>
      </c>
      <c r="AL693" s="51">
        <v>94.96</v>
      </c>
      <c r="AM693" s="51">
        <v>91.17</v>
      </c>
      <c r="AN693" s="51">
        <v>46.28</v>
      </c>
      <c r="AO693" s="51">
        <v>61.45</v>
      </c>
      <c r="AP693" s="135">
        <v>42.080000000000005</v>
      </c>
      <c r="AQ693" s="51">
        <v>36.410000000000004</v>
      </c>
      <c r="AR693" s="51">
        <v>36.080000000000005</v>
      </c>
      <c r="AS693" s="51">
        <v>36.36</v>
      </c>
      <c r="AT693" s="51">
        <v>29.85</v>
      </c>
      <c r="AU693" s="51">
        <v>24.020000000000003</v>
      </c>
      <c r="AV693" s="51">
        <v>23.78</v>
      </c>
      <c r="AW693" s="51">
        <v>35.89</v>
      </c>
      <c r="AX693" s="51">
        <v>41.11</v>
      </c>
      <c r="AY693" s="51">
        <v>44.75</v>
      </c>
      <c r="AZ693" s="51">
        <v>40.71</v>
      </c>
      <c r="BA693" s="51">
        <v>24.6</v>
      </c>
      <c r="BB693" s="51">
        <v>30.96</v>
      </c>
      <c r="BC693" s="51">
        <v>82.36999999999999</v>
      </c>
      <c r="BD693" s="51">
        <v>24.270000000000003</v>
      </c>
      <c r="BE693" s="51">
        <v>36.770000000000003</v>
      </c>
      <c r="BF693" s="51">
        <v>53.300000000000004</v>
      </c>
      <c r="BG693" s="51">
        <v>23.950000000000003</v>
      </c>
      <c r="BH693" s="51">
        <v>29.11</v>
      </c>
      <c r="BI693" s="51">
        <v>23.950000000000003</v>
      </c>
      <c r="BJ693" s="51">
        <v>41.480000000000004</v>
      </c>
      <c r="BK693" s="51">
        <v>46.1</v>
      </c>
      <c r="BL693" s="51">
        <v>29.119999999999997</v>
      </c>
      <c r="BM693" s="51"/>
      <c r="BN693" s="9"/>
      <c r="BO693" s="62">
        <v>67.78</v>
      </c>
      <c r="BP693" s="62">
        <v>634.95000000000005</v>
      </c>
      <c r="BQ693" s="62">
        <f t="shared" si="30"/>
        <v>351.36500000000001</v>
      </c>
      <c r="BR693" s="64" t="str">
        <f t="shared" si="31"/>
        <v>NO</v>
      </c>
      <c r="BS693" s="9" t="e">
        <f t="shared" si="32"/>
        <v>#N/A</v>
      </c>
    </row>
    <row r="694" spans="1:71" x14ac:dyDescent="0.25">
      <c r="A694">
        <v>691</v>
      </c>
      <c r="B694" s="52" t="s">
        <v>462</v>
      </c>
      <c r="C694" s="48" t="s">
        <v>462</v>
      </c>
      <c r="D694" s="80">
        <v>183.67000000000002</v>
      </c>
      <c r="E694" s="98" t="s">
        <v>4988</v>
      </c>
      <c r="F694" s="84" t="s">
        <v>2</v>
      </c>
      <c r="G694" s="84">
        <v>106814475</v>
      </c>
      <c r="H694" s="87">
        <v>4063240</v>
      </c>
      <c r="I694" s="196">
        <v>6090957</v>
      </c>
      <c r="J694" s="87">
        <v>6090957</v>
      </c>
      <c r="K694" s="47" t="s">
        <v>1</v>
      </c>
      <c r="L694" s="47" t="s">
        <v>461</v>
      </c>
      <c r="M694" s="38"/>
      <c r="N694" s="38"/>
      <c r="O694" s="50">
        <v>93.57</v>
      </c>
      <c r="P694" s="50">
        <v>108.55</v>
      </c>
      <c r="Q694" s="50">
        <v>112.75</v>
      </c>
      <c r="R694" s="50">
        <v>148.94</v>
      </c>
      <c r="S694" s="50">
        <v>162.30000000000001</v>
      </c>
      <c r="T694" s="50">
        <v>80.150000000000006</v>
      </c>
      <c r="U694" s="50">
        <v>117.53</v>
      </c>
      <c r="V694" s="51">
        <v>134.28</v>
      </c>
      <c r="W694" s="51">
        <v>146.98000000000002</v>
      </c>
      <c r="X694" s="51">
        <v>154.43</v>
      </c>
      <c r="Y694" s="51">
        <v>114.96</v>
      </c>
      <c r="Z694" s="51">
        <v>89.789999999999992</v>
      </c>
      <c r="AA694" s="51">
        <v>105.86999999999999</v>
      </c>
      <c r="AB694" s="51">
        <v>129.68</v>
      </c>
      <c r="AC694" s="51">
        <v>155.79000000000002</v>
      </c>
      <c r="AD694" s="51">
        <v>133</v>
      </c>
      <c r="AE694" s="51">
        <v>179.33</v>
      </c>
      <c r="AF694" s="51">
        <v>183.67000000000002</v>
      </c>
      <c r="AG694" s="51">
        <v>133.21</v>
      </c>
      <c r="AH694" s="51">
        <v>167.13</v>
      </c>
      <c r="AI694" s="51">
        <v>193.46</v>
      </c>
      <c r="AJ694" s="51">
        <v>150.61000000000001</v>
      </c>
      <c r="AK694" s="51">
        <v>96.929999999999993</v>
      </c>
      <c r="AL694" s="51">
        <v>105.22999999999999</v>
      </c>
      <c r="AM694" s="51">
        <v>219.07000000000002</v>
      </c>
      <c r="AN694" s="51">
        <v>180.60000000000002</v>
      </c>
      <c r="AO694" s="51">
        <v>190.07000000000002</v>
      </c>
      <c r="AP694" s="135">
        <v>192.91</v>
      </c>
      <c r="AQ694" s="51">
        <v>191.4</v>
      </c>
      <c r="AR694" s="51">
        <v>194.67000000000002</v>
      </c>
      <c r="AS694" s="51">
        <v>229.93</v>
      </c>
      <c r="AT694" s="51">
        <v>224.11</v>
      </c>
      <c r="AU694" s="51">
        <v>333.32</v>
      </c>
      <c r="AV694" s="51">
        <v>309.48</v>
      </c>
      <c r="AW694" s="51">
        <v>242.24</v>
      </c>
      <c r="AX694" s="51">
        <v>198.73000000000002</v>
      </c>
      <c r="AY694" s="51">
        <v>183.63</v>
      </c>
      <c r="AZ694" s="51">
        <v>196.53</v>
      </c>
      <c r="BA694" s="51">
        <v>184.91</v>
      </c>
      <c r="BB694" s="51">
        <v>169.65</v>
      </c>
      <c r="BC694" s="51">
        <v>176.8</v>
      </c>
      <c r="BD694" s="51">
        <v>207.9</v>
      </c>
      <c r="BE694" s="51">
        <v>276.67</v>
      </c>
      <c r="BF694" s="51">
        <v>275.46000000000004</v>
      </c>
      <c r="BG694" s="51">
        <v>298.28000000000003</v>
      </c>
      <c r="BH694" s="51">
        <v>280.84000000000003</v>
      </c>
      <c r="BI694" s="51">
        <v>236.32000000000002</v>
      </c>
      <c r="BJ694" s="51">
        <v>291.48</v>
      </c>
      <c r="BK694" s="51">
        <v>324.90000000000003</v>
      </c>
      <c r="BL694" s="51">
        <v>345</v>
      </c>
      <c r="BM694" s="51"/>
      <c r="BN694" s="9"/>
      <c r="BO694" s="62">
        <v>74.77</v>
      </c>
      <c r="BP694" s="62">
        <v>396.3</v>
      </c>
      <c r="BQ694" s="62">
        <f t="shared" si="30"/>
        <v>235.535</v>
      </c>
      <c r="BR694" s="64" t="str">
        <f t="shared" si="31"/>
        <v>YES</v>
      </c>
      <c r="BS694" s="9" t="e">
        <f t="shared" si="32"/>
        <v>#N/A</v>
      </c>
    </row>
    <row r="695" spans="1:71" x14ac:dyDescent="0.25">
      <c r="A695">
        <v>692</v>
      </c>
      <c r="B695" s="52" t="s">
        <v>460</v>
      </c>
      <c r="C695" s="48" t="s">
        <v>460</v>
      </c>
      <c r="D695" s="80">
        <v>2157.7999999999997</v>
      </c>
      <c r="E695" s="98" t="s">
        <v>4988</v>
      </c>
      <c r="F695" s="84" t="s">
        <v>2</v>
      </c>
      <c r="G695" s="84">
        <v>106814475</v>
      </c>
      <c r="H695" s="87">
        <v>4028116</v>
      </c>
      <c r="I695" s="196">
        <v>6207352</v>
      </c>
      <c r="J695" s="87">
        <v>6207352</v>
      </c>
      <c r="K695" s="47" t="s">
        <v>1</v>
      </c>
      <c r="L695" s="47" t="s">
        <v>12</v>
      </c>
      <c r="M695" s="38"/>
      <c r="N695" s="38"/>
      <c r="O695" s="50">
        <v>1670.25</v>
      </c>
      <c r="P695" s="50">
        <v>1705.38</v>
      </c>
      <c r="Q695" s="50">
        <v>1192.6500000000001</v>
      </c>
      <c r="R695" s="50">
        <v>1525.46</v>
      </c>
      <c r="S695" s="50">
        <v>2330.06</v>
      </c>
      <c r="T695" s="50">
        <v>2173.83</v>
      </c>
      <c r="U695" s="50">
        <v>3133.1899999999996</v>
      </c>
      <c r="V695" s="51">
        <v>3421.6899999999996</v>
      </c>
      <c r="W695" s="51">
        <v>3001.1899999999996</v>
      </c>
      <c r="X695" s="51">
        <v>2839.22</v>
      </c>
      <c r="Y695" s="51">
        <v>2414.7399999999998</v>
      </c>
      <c r="Z695" s="51">
        <v>2105.27</v>
      </c>
      <c r="AA695" s="51">
        <v>2349.1</v>
      </c>
      <c r="AB695" s="51">
        <v>2197.5499999999997</v>
      </c>
      <c r="AC695" s="51">
        <v>2146.6299999999997</v>
      </c>
      <c r="AD695" s="51">
        <v>2263.89</v>
      </c>
      <c r="AE695" s="51">
        <v>2160.2299999999996</v>
      </c>
      <c r="AF695" s="51">
        <v>2157.7999999999997</v>
      </c>
      <c r="AG695" s="51">
        <v>2774.85</v>
      </c>
      <c r="AH695" s="51">
        <v>2973.7099999999996</v>
      </c>
      <c r="AI695" s="51">
        <v>3076.9199999999996</v>
      </c>
      <c r="AJ695" s="51">
        <v>3327.7099999999996</v>
      </c>
      <c r="AK695" s="51">
        <v>2509.3799999999997</v>
      </c>
      <c r="AL695" s="51">
        <v>2241.4799999999996</v>
      </c>
      <c r="AM695" s="51">
        <v>1988.11</v>
      </c>
      <c r="AN695" s="51">
        <v>2070.87</v>
      </c>
      <c r="AO695" s="51">
        <v>2210.41</v>
      </c>
      <c r="AP695" s="135">
        <v>2224.7799999999997</v>
      </c>
      <c r="AQ695" s="51">
        <v>2695.45</v>
      </c>
      <c r="AR695" s="51">
        <v>2706.18</v>
      </c>
      <c r="AS695" s="51">
        <v>3504.75</v>
      </c>
      <c r="AT695" s="51">
        <v>3250</v>
      </c>
      <c r="AU695" s="51">
        <v>3055.29</v>
      </c>
      <c r="AV695" s="51">
        <v>2912.29</v>
      </c>
      <c r="AW695" s="51">
        <v>2176.4199999999996</v>
      </c>
      <c r="AX695" s="51">
        <v>1985.23</v>
      </c>
      <c r="AY695" s="51">
        <v>1637.78</v>
      </c>
      <c r="AZ695" s="51">
        <v>1594.65</v>
      </c>
      <c r="BA695" s="51">
        <v>1562.85</v>
      </c>
      <c r="BB695" s="51">
        <v>2056.9899999999998</v>
      </c>
      <c r="BC695" s="51">
        <v>2299.5699999999997</v>
      </c>
      <c r="BD695" s="51">
        <v>2231.0899999999997</v>
      </c>
      <c r="BE695" s="51">
        <v>3261.7299999999996</v>
      </c>
      <c r="BF695" s="51">
        <v>3087.95</v>
      </c>
      <c r="BG695" s="51">
        <v>3158.9599999999996</v>
      </c>
      <c r="BH695" s="51">
        <v>2878.87</v>
      </c>
      <c r="BI695" s="51">
        <v>2289.58</v>
      </c>
      <c r="BJ695" s="51">
        <v>2140.1299999999997</v>
      </c>
      <c r="BK695" s="51">
        <v>1957.88</v>
      </c>
      <c r="BL695" s="51">
        <v>1806.94</v>
      </c>
      <c r="BM695" s="51"/>
      <c r="BN695" s="9"/>
      <c r="BO695" s="62">
        <v>1195.8900000000001</v>
      </c>
      <c r="BP695" s="62">
        <v>3421.6899999999996</v>
      </c>
      <c r="BQ695" s="62">
        <f t="shared" si="30"/>
        <v>2308.79</v>
      </c>
      <c r="BR695" s="64" t="str">
        <f t="shared" si="31"/>
        <v>YES</v>
      </c>
      <c r="BS695" s="9" t="e">
        <f t="shared" si="32"/>
        <v>#N/A</v>
      </c>
    </row>
    <row r="696" spans="1:71" x14ac:dyDescent="0.25">
      <c r="A696">
        <v>693</v>
      </c>
      <c r="B696" s="52" t="s">
        <v>459</v>
      </c>
      <c r="C696" s="48" t="s">
        <v>459</v>
      </c>
      <c r="D696" s="80">
        <v>50.13</v>
      </c>
      <c r="E696" s="98" t="s">
        <v>4988</v>
      </c>
      <c r="F696" s="84" t="s">
        <v>2</v>
      </c>
      <c r="G696" s="84">
        <v>106814475</v>
      </c>
      <c r="H696" s="87">
        <v>4008767</v>
      </c>
      <c r="I696" s="196">
        <v>6208625</v>
      </c>
      <c r="J696" s="87">
        <v>6208625</v>
      </c>
      <c r="K696" s="47" t="s">
        <v>1</v>
      </c>
      <c r="L696" s="47" t="s">
        <v>458</v>
      </c>
      <c r="M696" s="38"/>
      <c r="N696" s="38"/>
      <c r="O696" s="50">
        <v>45.56</v>
      </c>
      <c r="P696" s="50">
        <v>49.97</v>
      </c>
      <c r="Q696" s="50">
        <v>44.39</v>
      </c>
      <c r="R696" s="50">
        <v>48.01</v>
      </c>
      <c r="S696" s="50">
        <v>159.63999999999999</v>
      </c>
      <c r="T696" s="50">
        <v>55.55</v>
      </c>
      <c r="U696" s="50">
        <v>69.349999999999994</v>
      </c>
      <c r="V696" s="51">
        <v>68.959999999999994</v>
      </c>
      <c r="W696" s="51">
        <v>197.74</v>
      </c>
      <c r="X696" s="51">
        <v>186.10000000000002</v>
      </c>
      <c r="Y696" s="51">
        <v>90.059999999999988</v>
      </c>
      <c r="Z696" s="51">
        <v>71.16</v>
      </c>
      <c r="AA696" s="51">
        <v>74.97</v>
      </c>
      <c r="AB696" s="51">
        <v>75.899999999999991</v>
      </c>
      <c r="AC696" s="51">
        <v>49.52</v>
      </c>
      <c r="AD696" s="51">
        <v>54.830000000000005</v>
      </c>
      <c r="AE696" s="51">
        <v>54.120000000000005</v>
      </c>
      <c r="AF696" s="51">
        <v>50.13</v>
      </c>
      <c r="AG696" s="51">
        <v>53.22</v>
      </c>
      <c r="AH696" s="51">
        <v>47.02</v>
      </c>
      <c r="AI696" s="51">
        <v>63.15</v>
      </c>
      <c r="AJ696" s="51">
        <v>114.52</v>
      </c>
      <c r="AK696" s="51">
        <v>51</v>
      </c>
      <c r="AL696" s="51">
        <v>46.9</v>
      </c>
      <c r="AM696" s="51">
        <v>53.300000000000004</v>
      </c>
      <c r="AN696" s="51">
        <v>46.67</v>
      </c>
      <c r="AO696" s="51">
        <v>45.580000000000005</v>
      </c>
      <c r="AP696" s="135">
        <v>48.99</v>
      </c>
      <c r="AQ696" s="51">
        <v>47.9</v>
      </c>
      <c r="AR696" s="51">
        <v>47.120000000000005</v>
      </c>
      <c r="AS696" s="51">
        <v>51.78</v>
      </c>
      <c r="AT696" s="51">
        <v>46.03</v>
      </c>
      <c r="AU696" s="51">
        <v>45.88</v>
      </c>
      <c r="AV696" s="51">
        <v>53.74</v>
      </c>
      <c r="AW696" s="51">
        <v>54.11</v>
      </c>
      <c r="AX696" s="51">
        <v>63.330000000000005</v>
      </c>
      <c r="AY696" s="51">
        <v>167.37</v>
      </c>
      <c r="AZ696" s="51">
        <v>171.21</v>
      </c>
      <c r="BA696" s="51">
        <v>213.09</v>
      </c>
      <c r="BB696" s="51">
        <v>49.63</v>
      </c>
      <c r="BC696" s="51">
        <v>68.03</v>
      </c>
      <c r="BD696" s="51">
        <v>71.309999999999988</v>
      </c>
      <c r="BE696" s="51">
        <v>66.38</v>
      </c>
      <c r="BF696" s="51">
        <v>52.5</v>
      </c>
      <c r="BG696" s="51">
        <v>55.050000000000004</v>
      </c>
      <c r="BH696" s="51">
        <v>79.97</v>
      </c>
      <c r="BI696" s="51">
        <v>110.25</v>
      </c>
      <c r="BJ696" s="51">
        <v>74.319999999999993</v>
      </c>
      <c r="BK696" s="51">
        <v>62.96</v>
      </c>
      <c r="BL696" s="51">
        <v>78.759999999999991</v>
      </c>
      <c r="BM696" s="51"/>
      <c r="BN696" s="9"/>
      <c r="BO696" s="62">
        <v>39.835466666666676</v>
      </c>
      <c r="BP696" s="62">
        <v>197.74</v>
      </c>
      <c r="BQ696" s="62">
        <f t="shared" si="30"/>
        <v>118.78773333333334</v>
      </c>
      <c r="BR696" s="64" t="str">
        <f t="shared" si="31"/>
        <v>YES</v>
      </c>
      <c r="BS696" s="9" t="e">
        <f t="shared" si="32"/>
        <v>#N/A</v>
      </c>
    </row>
    <row r="697" spans="1:71" x14ac:dyDescent="0.25">
      <c r="A697">
        <v>694</v>
      </c>
      <c r="B697" s="52" t="s">
        <v>457</v>
      </c>
      <c r="C697" s="48" t="s">
        <v>457</v>
      </c>
      <c r="D697" s="80">
        <v>202.15</v>
      </c>
      <c r="E697" s="98" t="s">
        <v>4988</v>
      </c>
      <c r="F697" s="84" t="s">
        <v>2</v>
      </c>
      <c r="G697" s="84">
        <v>106814475</v>
      </c>
      <c r="H697" s="87">
        <v>4572432</v>
      </c>
      <c r="I697" s="196">
        <v>6209291</v>
      </c>
      <c r="J697" s="87">
        <v>6209291</v>
      </c>
      <c r="K697" s="47" t="s">
        <v>1</v>
      </c>
      <c r="L697" s="47" t="s">
        <v>456</v>
      </c>
      <c r="M697" s="38"/>
      <c r="N697" s="38"/>
      <c r="O697" s="50">
        <v>8.75</v>
      </c>
      <c r="P697" s="50">
        <v>42.85</v>
      </c>
      <c r="Q697" s="50">
        <v>84.86</v>
      </c>
      <c r="R697" s="50">
        <v>312.16000000000003</v>
      </c>
      <c r="S697" s="50">
        <v>204.98</v>
      </c>
      <c r="T697" s="50">
        <v>274.72000000000003</v>
      </c>
      <c r="U697" s="50">
        <v>399.24</v>
      </c>
      <c r="V697" s="51">
        <v>410.16</v>
      </c>
      <c r="W697" s="51">
        <v>414.94</v>
      </c>
      <c r="X697" s="51">
        <v>401.44</v>
      </c>
      <c r="Y697" s="51">
        <v>229.59</v>
      </c>
      <c r="Z697" s="51">
        <v>128.30000000000001</v>
      </c>
      <c r="AA697" s="51">
        <v>194.69</v>
      </c>
      <c r="AB697" s="51">
        <v>270.60000000000002</v>
      </c>
      <c r="AC697" s="51">
        <v>164.02</v>
      </c>
      <c r="AD697" s="51">
        <v>111.92999999999999</v>
      </c>
      <c r="AE697" s="51">
        <v>150.37</v>
      </c>
      <c r="AF697" s="51">
        <v>202.15</v>
      </c>
      <c r="AG697" s="51">
        <v>311.75</v>
      </c>
      <c r="AH697" s="51">
        <v>399.18</v>
      </c>
      <c r="AI697" s="51">
        <v>388.62</v>
      </c>
      <c r="AJ697" s="51">
        <v>426.83</v>
      </c>
      <c r="AK697" s="51">
        <v>276.43</v>
      </c>
      <c r="AL697" s="51">
        <v>122.80999999999999</v>
      </c>
      <c r="AM697" s="51">
        <v>247.93</v>
      </c>
      <c r="AN697" s="51">
        <v>186.51000000000002</v>
      </c>
      <c r="AO697" s="51">
        <v>153.18</v>
      </c>
      <c r="AP697" s="135">
        <v>119.14999999999999</v>
      </c>
      <c r="AQ697" s="51">
        <v>132.14000000000001</v>
      </c>
      <c r="AR697" s="51">
        <v>309.36</v>
      </c>
      <c r="AS697" s="51">
        <v>636.75</v>
      </c>
      <c r="AT697" s="51">
        <v>716.22</v>
      </c>
      <c r="AU697" s="51">
        <v>742.08</v>
      </c>
      <c r="AV697" s="51">
        <v>699.28</v>
      </c>
      <c r="AW697" s="51">
        <v>549.9</v>
      </c>
      <c r="AX697" s="51">
        <v>443.91</v>
      </c>
      <c r="AY697" s="51">
        <v>471.46000000000004</v>
      </c>
      <c r="AZ697" s="51">
        <v>575.59</v>
      </c>
      <c r="BA697" s="51">
        <v>478.57</v>
      </c>
      <c r="BB697" s="51">
        <v>462.78000000000003</v>
      </c>
      <c r="BC697" s="51">
        <v>478.90000000000003</v>
      </c>
      <c r="BD697" s="51">
        <v>558.93000000000006</v>
      </c>
      <c r="BE697" s="51">
        <v>810.71</v>
      </c>
      <c r="BF697" s="51">
        <v>727.02</v>
      </c>
      <c r="BG697" s="51">
        <v>776.37</v>
      </c>
      <c r="BH697" s="51">
        <v>660.98</v>
      </c>
      <c r="BI697" s="51">
        <v>550.20000000000005</v>
      </c>
      <c r="BJ697" s="51">
        <v>496.24</v>
      </c>
      <c r="BK697" s="51">
        <v>439.79</v>
      </c>
      <c r="BL697" s="51">
        <v>487.90000000000003</v>
      </c>
      <c r="BM697" s="51"/>
      <c r="BN697" s="9"/>
      <c r="BO697" s="62">
        <v>11.99</v>
      </c>
      <c r="BP697" s="62">
        <v>414.94</v>
      </c>
      <c r="BQ697" s="62">
        <f t="shared" si="30"/>
        <v>213.465</v>
      </c>
      <c r="BR697" s="64" t="str">
        <f t="shared" si="31"/>
        <v>NO</v>
      </c>
      <c r="BS697" s="9" t="e">
        <f t="shared" si="32"/>
        <v>#N/A</v>
      </c>
    </row>
    <row r="698" spans="1:71" x14ac:dyDescent="0.25">
      <c r="A698">
        <v>695</v>
      </c>
      <c r="B698" s="52" t="s">
        <v>455</v>
      </c>
      <c r="C698" s="48" t="s">
        <v>455</v>
      </c>
      <c r="D698" s="80">
        <v>145.67000000000002</v>
      </c>
      <c r="E698" s="98" t="s">
        <v>4988</v>
      </c>
      <c r="F698" s="84" t="s">
        <v>2</v>
      </c>
      <c r="G698" s="84">
        <v>106814475</v>
      </c>
      <c r="H698" s="87">
        <v>4326699</v>
      </c>
      <c r="I698" s="196">
        <v>6207841</v>
      </c>
      <c r="J698" s="87">
        <v>6207841</v>
      </c>
      <c r="K698" s="47" t="s">
        <v>1</v>
      </c>
      <c r="L698" s="47" t="s">
        <v>454</v>
      </c>
      <c r="M698" s="38"/>
      <c r="N698" s="38"/>
      <c r="O698" s="50">
        <v>33.770000000000003</v>
      </c>
      <c r="P698" s="50">
        <v>69.3</v>
      </c>
      <c r="Q698" s="50">
        <v>64.73</v>
      </c>
      <c r="R698" s="50">
        <v>64.31</v>
      </c>
      <c r="S698" s="50">
        <v>12.75</v>
      </c>
      <c r="T698" s="50">
        <v>51.65</v>
      </c>
      <c r="U698" s="50">
        <v>63.68</v>
      </c>
      <c r="V698" s="51">
        <v>204.61</v>
      </c>
      <c r="W698" s="51">
        <v>146.74</v>
      </c>
      <c r="X698" s="51">
        <v>99.809999999999988</v>
      </c>
      <c r="Y698" s="51">
        <v>123.67999999999999</v>
      </c>
      <c r="Z698" s="51">
        <v>108.94</v>
      </c>
      <c r="AA698" s="51">
        <v>104.69</v>
      </c>
      <c r="AB698" s="51">
        <v>160.21</v>
      </c>
      <c r="AC698" s="51">
        <v>145.24</v>
      </c>
      <c r="AD698" s="51">
        <v>110.36</v>
      </c>
      <c r="AE698" s="51">
        <v>146.05000000000001</v>
      </c>
      <c r="AF698" s="51">
        <v>145.67000000000002</v>
      </c>
      <c r="AG698" s="51">
        <v>179.88</v>
      </c>
      <c r="AH698" s="51">
        <v>192.02</v>
      </c>
      <c r="AI698" s="51">
        <v>181.58</v>
      </c>
      <c r="AJ698" s="51">
        <v>467.79</v>
      </c>
      <c r="AK698" s="51">
        <v>400.06</v>
      </c>
      <c r="AL698" s="51">
        <v>277.12</v>
      </c>
      <c r="AM698" s="51">
        <v>618.45000000000005</v>
      </c>
      <c r="AN698" s="51">
        <v>1235.42</v>
      </c>
      <c r="AO698" s="51">
        <v>913.94</v>
      </c>
      <c r="AP698" s="135">
        <v>808.9</v>
      </c>
      <c r="AQ698" s="51">
        <v>604.86</v>
      </c>
      <c r="AR698" s="51">
        <v>416.53000000000003</v>
      </c>
      <c r="AS698" s="51">
        <v>443.51</v>
      </c>
      <c r="AT698" s="51">
        <v>376.57</v>
      </c>
      <c r="AU698" s="51">
        <v>470.87</v>
      </c>
      <c r="AV698" s="51">
        <v>592.81000000000006</v>
      </c>
      <c r="AW698" s="51">
        <v>566.06000000000006</v>
      </c>
      <c r="AX698" s="51">
        <v>652.51</v>
      </c>
      <c r="AY698" s="51">
        <v>902.81000000000006</v>
      </c>
      <c r="AZ698" s="51">
        <v>1288.8700000000001</v>
      </c>
      <c r="BA698" s="51">
        <v>1142.78</v>
      </c>
      <c r="BB698" s="51">
        <v>804.69</v>
      </c>
      <c r="BC698" s="51">
        <v>667.97</v>
      </c>
      <c r="BD698" s="51">
        <v>584.35</v>
      </c>
      <c r="BE698" s="51">
        <v>643.52</v>
      </c>
      <c r="BF698" s="51">
        <v>572.61</v>
      </c>
      <c r="BG698" s="51">
        <v>598.86</v>
      </c>
      <c r="BH698" s="51">
        <v>627.88</v>
      </c>
      <c r="BI698" s="51">
        <v>672.54</v>
      </c>
      <c r="BJ698" s="51">
        <v>1084.46</v>
      </c>
      <c r="BK698" s="51">
        <v>1070.08</v>
      </c>
      <c r="BL698" s="51">
        <v>1327.33</v>
      </c>
      <c r="BM698" s="51"/>
      <c r="BN698" s="9"/>
      <c r="BO698" s="62">
        <v>15.99</v>
      </c>
      <c r="BP698" s="62">
        <v>618.45000000000005</v>
      </c>
      <c r="BQ698" s="62">
        <f t="shared" si="30"/>
        <v>317.22000000000003</v>
      </c>
      <c r="BR698" s="64" t="str">
        <f t="shared" si="31"/>
        <v>NO</v>
      </c>
      <c r="BS698" s="9" t="e">
        <f t="shared" si="32"/>
        <v>#N/A</v>
      </c>
    </row>
    <row r="699" spans="1:71" x14ac:dyDescent="0.25">
      <c r="A699">
        <v>696</v>
      </c>
      <c r="B699" s="52" t="s">
        <v>453</v>
      </c>
      <c r="C699" s="48" t="s">
        <v>453</v>
      </c>
      <c r="D699" s="80">
        <v>375.45</v>
      </c>
      <c r="E699" s="98" t="s">
        <v>4988</v>
      </c>
      <c r="F699" s="84" t="s">
        <v>2</v>
      </c>
      <c r="G699" s="84">
        <v>106814475</v>
      </c>
      <c r="H699" s="87" t="s">
        <v>2153</v>
      </c>
      <c r="I699" s="196">
        <v>6209108</v>
      </c>
      <c r="J699" s="87">
        <v>6209108</v>
      </c>
      <c r="K699" s="47" t="s">
        <v>1</v>
      </c>
      <c r="L699" s="47" t="s">
        <v>452</v>
      </c>
      <c r="M699" s="38"/>
      <c r="N699" s="38"/>
      <c r="O699" s="50">
        <v>616.76</v>
      </c>
      <c r="P699" s="50">
        <v>971.65</v>
      </c>
      <c r="Q699" s="50">
        <v>880.51</v>
      </c>
      <c r="R699" s="50">
        <v>892.78</v>
      </c>
      <c r="S699" s="50">
        <v>656.81</v>
      </c>
      <c r="T699" s="50">
        <v>660.34</v>
      </c>
      <c r="U699" s="50">
        <v>513.92999999999995</v>
      </c>
      <c r="V699" s="51">
        <v>522.89</v>
      </c>
      <c r="W699" s="51">
        <v>464.55</v>
      </c>
      <c r="X699" s="51">
        <v>443.59000000000003</v>
      </c>
      <c r="Y699" s="51">
        <v>392.89</v>
      </c>
      <c r="Z699" s="51">
        <v>437.17</v>
      </c>
      <c r="AA699" s="51">
        <v>635.96</v>
      </c>
      <c r="AB699" s="51">
        <v>758.67</v>
      </c>
      <c r="AC699" s="51">
        <v>557.15</v>
      </c>
      <c r="AD699" s="51">
        <v>401.13</v>
      </c>
      <c r="AE699" s="51">
        <v>387.47</v>
      </c>
      <c r="AF699" s="51">
        <v>375.45</v>
      </c>
      <c r="AG699" s="51">
        <v>411.69</v>
      </c>
      <c r="AH699" s="51">
        <v>373.89</v>
      </c>
      <c r="AI699" s="51">
        <v>436.82</v>
      </c>
      <c r="AJ699" s="51">
        <v>590.02</v>
      </c>
      <c r="AK699" s="51">
        <v>483.58</v>
      </c>
      <c r="AL699" s="51">
        <v>436.48</v>
      </c>
      <c r="AM699" s="51">
        <v>637.54</v>
      </c>
      <c r="AN699" s="51">
        <v>766.43000000000006</v>
      </c>
      <c r="AO699" s="51">
        <v>743.75</v>
      </c>
      <c r="AP699" s="135">
        <v>323.41000000000003</v>
      </c>
      <c r="AQ699" s="51">
        <v>325.55</v>
      </c>
      <c r="AR699" s="51">
        <v>312.85000000000002</v>
      </c>
      <c r="AS699" s="51">
        <v>389.3</v>
      </c>
      <c r="AT699" s="51">
        <v>357.74</v>
      </c>
      <c r="AU699" s="51">
        <v>337.63</v>
      </c>
      <c r="AV699" s="51">
        <v>296.62</v>
      </c>
      <c r="AW699" s="51">
        <v>255.02</v>
      </c>
      <c r="AX699" s="51">
        <v>231.47</v>
      </c>
      <c r="AY699" s="51">
        <v>545.09</v>
      </c>
      <c r="AZ699" s="51">
        <v>784.9</v>
      </c>
      <c r="BA699" s="51">
        <v>694.17</v>
      </c>
      <c r="BB699" s="51">
        <v>388.14</v>
      </c>
      <c r="BC699" s="51">
        <v>313.66000000000003</v>
      </c>
      <c r="BD699" s="51">
        <v>293.73</v>
      </c>
      <c r="BE699" s="51">
        <v>342.73</v>
      </c>
      <c r="BF699" s="51">
        <v>304.62</v>
      </c>
      <c r="BG699" s="51">
        <v>305.22000000000003</v>
      </c>
      <c r="BH699" s="51">
        <v>301.53000000000003</v>
      </c>
      <c r="BI699" s="51">
        <v>346.73</v>
      </c>
      <c r="BJ699" s="51">
        <v>615.16999999999996</v>
      </c>
      <c r="BK699" s="51">
        <v>839.01</v>
      </c>
      <c r="BL699" s="51">
        <v>1028.1099999999999</v>
      </c>
      <c r="BM699" s="51"/>
      <c r="BN699" s="9"/>
      <c r="BO699" s="62">
        <v>312.92</v>
      </c>
      <c r="BP699" s="62">
        <v>974.89</v>
      </c>
      <c r="BQ699" s="62">
        <f t="shared" si="30"/>
        <v>643.90499999999997</v>
      </c>
      <c r="BR699" s="64" t="str">
        <f t="shared" si="31"/>
        <v>YES</v>
      </c>
      <c r="BS699" s="9" t="e">
        <f t="shared" si="32"/>
        <v>#N/A</v>
      </c>
    </row>
    <row r="700" spans="1:71" x14ac:dyDescent="0.25">
      <c r="A700">
        <v>697</v>
      </c>
      <c r="B700" s="52" t="s">
        <v>451</v>
      </c>
      <c r="C700" s="48" t="s">
        <v>451</v>
      </c>
      <c r="D700" s="80">
        <v>464.33</v>
      </c>
      <c r="E700" s="98" t="s">
        <v>4988</v>
      </c>
      <c r="F700" s="84" t="s">
        <v>2</v>
      </c>
      <c r="G700" s="84">
        <v>106814475</v>
      </c>
      <c r="H700" s="87">
        <v>4008471</v>
      </c>
      <c r="I700" s="196">
        <v>6209137</v>
      </c>
      <c r="J700" s="87">
        <v>6209137</v>
      </c>
      <c r="K700" s="47" t="s">
        <v>1</v>
      </c>
      <c r="L700" s="47" t="s">
        <v>450</v>
      </c>
      <c r="M700" s="38"/>
      <c r="N700" s="38"/>
      <c r="O700" s="50">
        <v>332.66</v>
      </c>
      <c r="P700" s="50">
        <v>367.75</v>
      </c>
      <c r="Q700" s="50">
        <v>336.48</v>
      </c>
      <c r="R700" s="50">
        <v>333.61</v>
      </c>
      <c r="S700" s="50">
        <v>454.65</v>
      </c>
      <c r="T700" s="50">
        <v>488.92</v>
      </c>
      <c r="U700" s="50">
        <v>546.20000000000005</v>
      </c>
      <c r="V700" s="51">
        <v>666.77</v>
      </c>
      <c r="W700" s="51">
        <v>684.05</v>
      </c>
      <c r="X700" s="51">
        <v>623.77</v>
      </c>
      <c r="Y700" s="51">
        <v>470.22</v>
      </c>
      <c r="Z700" s="51">
        <v>426.78000000000003</v>
      </c>
      <c r="AA700" s="51">
        <v>548.20000000000005</v>
      </c>
      <c r="AB700" s="51">
        <v>510.11</v>
      </c>
      <c r="AC700" s="51">
        <v>268.35000000000002</v>
      </c>
      <c r="AD700" s="51">
        <v>466.81</v>
      </c>
      <c r="AE700" s="51">
        <v>335.76</v>
      </c>
      <c r="AF700" s="51">
        <v>464.33</v>
      </c>
      <c r="AG700" s="51">
        <v>678.25</v>
      </c>
      <c r="AH700" s="51">
        <v>771.63</v>
      </c>
      <c r="AI700" s="51">
        <v>731.06000000000006</v>
      </c>
      <c r="AJ700" s="51">
        <v>761.71</v>
      </c>
      <c r="AK700" s="51">
        <v>540.23</v>
      </c>
      <c r="AL700" s="51">
        <v>389.82</v>
      </c>
      <c r="AM700" s="51">
        <v>344.67</v>
      </c>
      <c r="AN700" s="51">
        <v>424.29</v>
      </c>
      <c r="AO700" s="51">
        <v>413.88</v>
      </c>
      <c r="AP700" s="135">
        <v>357.82</v>
      </c>
      <c r="AQ700" s="51">
        <v>443.75</v>
      </c>
      <c r="AR700" s="51">
        <v>482.64</v>
      </c>
      <c r="AS700" s="51">
        <v>671.18000000000006</v>
      </c>
      <c r="AT700" s="51">
        <v>723.23</v>
      </c>
      <c r="AU700" s="51">
        <v>815.31000000000006</v>
      </c>
      <c r="AV700" s="51">
        <v>685.01</v>
      </c>
      <c r="AW700" s="51">
        <v>516.46</v>
      </c>
      <c r="AX700" s="51">
        <v>362.11</v>
      </c>
      <c r="AY700" s="51">
        <v>344.41</v>
      </c>
      <c r="AZ700" s="51">
        <v>421.22</v>
      </c>
      <c r="BA700" s="51">
        <v>383.96000000000004</v>
      </c>
      <c r="BB700" s="51">
        <v>369.1</v>
      </c>
      <c r="BC700" s="51">
        <v>427.36</v>
      </c>
      <c r="BD700" s="51">
        <v>520.95000000000005</v>
      </c>
      <c r="BE700" s="51">
        <v>769.03</v>
      </c>
      <c r="BF700" s="51">
        <v>707.78</v>
      </c>
      <c r="BG700" s="51">
        <v>756.44</v>
      </c>
      <c r="BH700" s="51">
        <v>655.43000000000006</v>
      </c>
      <c r="BI700" s="51">
        <v>430.04</v>
      </c>
      <c r="BJ700" s="51">
        <v>359.74</v>
      </c>
      <c r="BK700" s="51">
        <v>405.51</v>
      </c>
      <c r="BL700" s="51">
        <v>548.74</v>
      </c>
      <c r="BM700" s="51"/>
      <c r="BN700" s="9"/>
      <c r="BO700" s="62">
        <v>268.35000000000002</v>
      </c>
      <c r="BP700" s="62">
        <v>1312.91</v>
      </c>
      <c r="BQ700" s="62">
        <f t="shared" si="30"/>
        <v>790.63000000000011</v>
      </c>
      <c r="BR700" s="64" t="str">
        <f t="shared" si="31"/>
        <v>YES</v>
      </c>
      <c r="BS700" s="9" t="e">
        <f t="shared" si="32"/>
        <v>#N/A</v>
      </c>
    </row>
    <row r="701" spans="1:71" x14ac:dyDescent="0.25">
      <c r="A701">
        <v>698</v>
      </c>
      <c r="B701" s="52" t="s">
        <v>449</v>
      </c>
      <c r="C701" s="48" t="s">
        <v>449</v>
      </c>
      <c r="D701" s="80">
        <v>1392.08</v>
      </c>
      <c r="E701" s="98" t="s">
        <v>4988</v>
      </c>
      <c r="F701" s="84" t="s">
        <v>2</v>
      </c>
      <c r="G701" s="84">
        <v>106814475</v>
      </c>
      <c r="H701" s="87">
        <v>4355832</v>
      </c>
      <c r="I701" s="196">
        <v>6207851</v>
      </c>
      <c r="J701" s="87">
        <v>6207851</v>
      </c>
      <c r="K701" s="47" t="s">
        <v>1</v>
      </c>
      <c r="L701" s="47" t="s">
        <v>448</v>
      </c>
      <c r="M701" s="38"/>
      <c r="N701" s="38"/>
      <c r="O701" s="50">
        <v>1537.02</v>
      </c>
      <c r="P701" s="50">
        <v>2049.85</v>
      </c>
      <c r="Q701" s="50">
        <v>1440.55</v>
      </c>
      <c r="R701" s="50">
        <v>1628.42</v>
      </c>
      <c r="S701" s="50">
        <v>1718.32</v>
      </c>
      <c r="T701" s="50">
        <v>1569.17</v>
      </c>
      <c r="U701" s="50">
        <v>1555.54</v>
      </c>
      <c r="V701" s="51">
        <v>1595.4</v>
      </c>
      <c r="W701" s="51">
        <v>1438.68</v>
      </c>
      <c r="X701" s="51">
        <v>1640.03</v>
      </c>
      <c r="Y701" s="51">
        <v>1339.32</v>
      </c>
      <c r="Z701" s="51">
        <v>1444.69</v>
      </c>
      <c r="AA701" s="51">
        <v>1410.82</v>
      </c>
      <c r="AB701" s="51">
        <v>1496.3</v>
      </c>
      <c r="AC701" s="51">
        <v>1302.08</v>
      </c>
      <c r="AD701" s="51">
        <v>1282.49</v>
      </c>
      <c r="AE701" s="51">
        <v>1429.6200000000001</v>
      </c>
      <c r="AF701" s="51">
        <v>1392.08</v>
      </c>
      <c r="AG701" s="51">
        <v>1371.33</v>
      </c>
      <c r="AH701" s="51">
        <v>1224.67</v>
      </c>
      <c r="AI701" s="51">
        <v>1233.44</v>
      </c>
      <c r="AJ701" s="51">
        <v>1388.8</v>
      </c>
      <c r="AK701" s="51">
        <v>1184.4100000000001</v>
      </c>
      <c r="AL701" s="51">
        <v>1259.72</v>
      </c>
      <c r="AM701" s="51">
        <v>1587.4</v>
      </c>
      <c r="AN701" s="51">
        <v>1471.22</v>
      </c>
      <c r="AO701" s="51">
        <v>1425.9</v>
      </c>
      <c r="AP701" s="135">
        <v>1408.88</v>
      </c>
      <c r="AQ701" s="51">
        <v>1325.58</v>
      </c>
      <c r="AR701" s="51">
        <v>1208.77</v>
      </c>
      <c r="AS701" s="51">
        <v>1312.4</v>
      </c>
      <c r="AT701" s="51">
        <v>1193.08</v>
      </c>
      <c r="AU701" s="51">
        <v>1214.4000000000001</v>
      </c>
      <c r="AV701" s="51">
        <v>1369.41</v>
      </c>
      <c r="AW701" s="51">
        <v>1184.9000000000001</v>
      </c>
      <c r="AX701" s="51">
        <v>1256.22</v>
      </c>
      <c r="AY701" s="51">
        <v>1460.25</v>
      </c>
      <c r="AZ701" s="51">
        <v>1655.07</v>
      </c>
      <c r="BA701" s="51">
        <v>1441.94</v>
      </c>
      <c r="BB701" s="51">
        <v>1381.7</v>
      </c>
      <c r="BC701" s="51">
        <v>1302.17</v>
      </c>
      <c r="BD701" s="51">
        <v>1213.1600000000001</v>
      </c>
      <c r="BE701" s="51">
        <v>1365.11</v>
      </c>
      <c r="BF701" s="51">
        <v>1224.72</v>
      </c>
      <c r="BG701" s="51">
        <v>1179.51</v>
      </c>
      <c r="BH701" s="51">
        <v>1413.49</v>
      </c>
      <c r="BI701" s="51">
        <v>1312.78</v>
      </c>
      <c r="BJ701" s="51">
        <v>1539.23</v>
      </c>
      <c r="BK701" s="51">
        <v>1397.07</v>
      </c>
      <c r="BL701" s="51">
        <v>1520.29</v>
      </c>
      <c r="BM701" s="51"/>
      <c r="BN701" s="9"/>
      <c r="BO701" s="62">
        <v>1259.72</v>
      </c>
      <c r="BP701" s="62">
        <v>3471.41</v>
      </c>
      <c r="BQ701" s="62">
        <f t="shared" si="30"/>
        <v>2365.5650000000001</v>
      </c>
      <c r="BR701" s="64" t="str">
        <f t="shared" si="31"/>
        <v>YES</v>
      </c>
      <c r="BS701" s="9" t="e">
        <f t="shared" si="32"/>
        <v>#N/A</v>
      </c>
    </row>
    <row r="702" spans="1:71" x14ac:dyDescent="0.25">
      <c r="A702">
        <v>699</v>
      </c>
      <c r="B702" s="52" t="s">
        <v>447</v>
      </c>
      <c r="C702" s="48" t="s">
        <v>447</v>
      </c>
      <c r="D702" s="80">
        <v>767.96</v>
      </c>
      <c r="E702" s="98" t="s">
        <v>4988</v>
      </c>
      <c r="F702" s="84" t="s">
        <v>2</v>
      </c>
      <c r="G702" s="84">
        <v>106814475</v>
      </c>
      <c r="H702" s="87">
        <v>4326583</v>
      </c>
      <c r="I702" s="196">
        <v>6207854</v>
      </c>
      <c r="J702" s="87">
        <v>6207854</v>
      </c>
      <c r="K702" s="47" t="s">
        <v>1</v>
      </c>
      <c r="L702" s="47" t="s">
        <v>446</v>
      </c>
      <c r="M702" s="38"/>
      <c r="N702" s="38"/>
      <c r="O702" s="50">
        <v>387.63</v>
      </c>
      <c r="P702" s="50">
        <v>355.12</v>
      </c>
      <c r="Q702" s="50">
        <v>283.70999999999998</v>
      </c>
      <c r="R702" s="50">
        <v>306.41000000000003</v>
      </c>
      <c r="S702" s="50">
        <v>292.64999999999998</v>
      </c>
      <c r="T702" s="50">
        <v>346.72</v>
      </c>
      <c r="U702" s="50">
        <v>629.53</v>
      </c>
      <c r="V702" s="51">
        <v>1028.5999999999999</v>
      </c>
      <c r="W702" s="51">
        <v>1008.5</v>
      </c>
      <c r="X702" s="51">
        <v>937.84</v>
      </c>
      <c r="Y702" s="51">
        <v>746.01</v>
      </c>
      <c r="Z702" s="51">
        <v>605.61</v>
      </c>
      <c r="AA702" s="51">
        <v>631.94000000000005</v>
      </c>
      <c r="AB702" s="51">
        <v>611.61</v>
      </c>
      <c r="AC702" s="51">
        <v>487.02</v>
      </c>
      <c r="AD702" s="51">
        <v>281.53000000000003</v>
      </c>
      <c r="AE702" s="51">
        <v>677.86</v>
      </c>
      <c r="AF702" s="51">
        <v>767.96</v>
      </c>
      <c r="AG702" s="51">
        <v>1029.5999999999999</v>
      </c>
      <c r="AH702" s="51">
        <v>1081.01</v>
      </c>
      <c r="AI702" s="51">
        <v>1013.38</v>
      </c>
      <c r="AJ702" s="51">
        <v>1100.3599999999999</v>
      </c>
      <c r="AK702" s="51">
        <v>764.92</v>
      </c>
      <c r="AL702" s="51">
        <v>587.27</v>
      </c>
      <c r="AM702" s="51">
        <v>555.19000000000005</v>
      </c>
      <c r="AN702" s="51">
        <v>679.22</v>
      </c>
      <c r="AO702" s="51">
        <v>696.76</v>
      </c>
      <c r="AP702" s="135">
        <v>544.82000000000005</v>
      </c>
      <c r="AQ702" s="51">
        <v>768.25</v>
      </c>
      <c r="AR702" s="51">
        <v>855.91</v>
      </c>
      <c r="AS702" s="51">
        <v>1154.3700000000001</v>
      </c>
      <c r="AT702" s="51">
        <v>1098.8900000000001</v>
      </c>
      <c r="AU702" s="51">
        <v>1153.21</v>
      </c>
      <c r="AV702" s="51">
        <v>1084.8900000000001</v>
      </c>
      <c r="AW702" s="51">
        <v>800.64</v>
      </c>
      <c r="AX702" s="51">
        <v>648.23</v>
      </c>
      <c r="AY702" s="51">
        <v>590.41</v>
      </c>
      <c r="AZ702" s="51">
        <v>530.31000000000006</v>
      </c>
      <c r="BA702" s="51">
        <v>503.06</v>
      </c>
      <c r="BB702" s="51">
        <v>578.41999999999996</v>
      </c>
      <c r="BC702" s="51">
        <v>684.74</v>
      </c>
      <c r="BD702" s="51">
        <v>758.78</v>
      </c>
      <c r="BE702" s="51">
        <v>1126.3800000000001</v>
      </c>
      <c r="BF702" s="51">
        <v>1033.99</v>
      </c>
      <c r="BG702" s="51">
        <v>1115.0999999999999</v>
      </c>
      <c r="BH702" s="51">
        <v>971.19</v>
      </c>
      <c r="BI702" s="51">
        <v>791.7</v>
      </c>
      <c r="BJ702" s="51">
        <v>629.32000000000005</v>
      </c>
      <c r="BK702" s="51">
        <v>433.37</v>
      </c>
      <c r="BL702" s="51">
        <v>513.65</v>
      </c>
      <c r="BM702" s="51"/>
      <c r="BN702" s="9"/>
      <c r="BO702" s="62">
        <v>281.53000000000003</v>
      </c>
      <c r="BP702" s="62">
        <v>1438.06</v>
      </c>
      <c r="BQ702" s="62">
        <f t="shared" si="30"/>
        <v>859.79499999999996</v>
      </c>
      <c r="BR702" s="64" t="str">
        <f t="shared" si="31"/>
        <v>YES</v>
      </c>
      <c r="BS702" s="9" t="e">
        <f t="shared" si="32"/>
        <v>#N/A</v>
      </c>
    </row>
    <row r="703" spans="1:71" x14ac:dyDescent="0.25">
      <c r="A703">
        <v>700</v>
      </c>
      <c r="B703" s="52" t="s">
        <v>445</v>
      </c>
      <c r="C703" s="48" t="s">
        <v>445</v>
      </c>
      <c r="D703" s="80">
        <v>419.33</v>
      </c>
      <c r="E703" s="98" t="s">
        <v>4988</v>
      </c>
      <c r="F703" s="84" t="s">
        <v>2</v>
      </c>
      <c r="G703" s="84">
        <v>106814475</v>
      </c>
      <c r="H703" s="87">
        <v>4347579</v>
      </c>
      <c r="I703" s="196">
        <v>6099297</v>
      </c>
      <c r="J703" s="87">
        <v>6099297</v>
      </c>
      <c r="K703" s="47" t="s">
        <v>1</v>
      </c>
      <c r="L703" s="47" t="s">
        <v>444</v>
      </c>
      <c r="M703" s="38"/>
      <c r="N703" s="38"/>
      <c r="O703" s="50">
        <v>521.16</v>
      </c>
      <c r="P703" s="50">
        <v>895.04</v>
      </c>
      <c r="Q703" s="50">
        <v>712.56</v>
      </c>
      <c r="R703" s="50">
        <v>736.38</v>
      </c>
      <c r="S703" s="50">
        <v>420.65</v>
      </c>
      <c r="T703" s="50">
        <v>427.34</v>
      </c>
      <c r="U703" s="50">
        <v>600.47</v>
      </c>
      <c r="V703" s="51">
        <v>683.61</v>
      </c>
      <c r="W703" s="51">
        <v>625.93000000000006</v>
      </c>
      <c r="X703" s="51">
        <v>577.46</v>
      </c>
      <c r="Y703" s="51">
        <v>457.49</v>
      </c>
      <c r="Z703" s="51">
        <v>349.63</v>
      </c>
      <c r="AA703" s="51">
        <v>407.87</v>
      </c>
      <c r="AB703" s="51">
        <v>462.97</v>
      </c>
      <c r="AC703" s="51">
        <v>291.66000000000003</v>
      </c>
      <c r="AD703" s="51">
        <v>317.11</v>
      </c>
      <c r="AE703" s="51">
        <v>356.26</v>
      </c>
      <c r="AF703" s="51">
        <v>419.33</v>
      </c>
      <c r="AG703" s="51">
        <v>515.24</v>
      </c>
      <c r="AH703" s="51">
        <v>589.14</v>
      </c>
      <c r="AI703" s="51">
        <v>554.18000000000006</v>
      </c>
      <c r="AJ703" s="51">
        <v>588.11</v>
      </c>
      <c r="AK703" s="51">
        <v>485.69</v>
      </c>
      <c r="AL703" s="51">
        <v>396.8</v>
      </c>
      <c r="AM703" s="51">
        <v>388.16</v>
      </c>
      <c r="AN703" s="51">
        <v>352.82</v>
      </c>
      <c r="AO703" s="51">
        <v>329.99</v>
      </c>
      <c r="AP703" s="135">
        <v>359.36</v>
      </c>
      <c r="AQ703" s="51">
        <v>371.13</v>
      </c>
      <c r="AR703" s="51">
        <v>353.63</v>
      </c>
      <c r="AS703" s="51">
        <v>505.09000000000003</v>
      </c>
      <c r="AT703" s="51">
        <v>522.26</v>
      </c>
      <c r="AU703" s="51">
        <v>532.71</v>
      </c>
      <c r="AV703" s="51">
        <v>517.72</v>
      </c>
      <c r="AW703" s="51">
        <v>404.90000000000003</v>
      </c>
      <c r="AX703" s="51">
        <v>328.5</v>
      </c>
      <c r="AY703" s="51">
        <v>340.87</v>
      </c>
      <c r="AZ703" s="51">
        <v>421.97</v>
      </c>
      <c r="BA703" s="51">
        <v>345.18</v>
      </c>
      <c r="BB703" s="51">
        <v>335.75</v>
      </c>
      <c r="BC703" s="51">
        <v>336.28000000000003</v>
      </c>
      <c r="BD703" s="51">
        <v>408.55</v>
      </c>
      <c r="BE703" s="51">
        <v>684.61</v>
      </c>
      <c r="BF703" s="51">
        <v>600.59</v>
      </c>
      <c r="BG703" s="51">
        <v>689.05</v>
      </c>
      <c r="BH703" s="51">
        <v>586.79999999999995</v>
      </c>
      <c r="BI703" s="51">
        <v>419.95</v>
      </c>
      <c r="BJ703" s="51">
        <v>372.62</v>
      </c>
      <c r="BK703" s="51">
        <v>299.81</v>
      </c>
      <c r="BL703" s="51">
        <v>357.96000000000004</v>
      </c>
      <c r="BM703" s="51"/>
      <c r="BN703" s="9"/>
      <c r="BO703" s="62">
        <v>291.66000000000003</v>
      </c>
      <c r="BP703" s="62">
        <v>1101.5999999999999</v>
      </c>
      <c r="BQ703" s="62">
        <f t="shared" si="30"/>
        <v>696.63</v>
      </c>
      <c r="BR703" s="64" t="str">
        <f t="shared" si="31"/>
        <v>YES</v>
      </c>
      <c r="BS703" s="9" t="e">
        <f t="shared" si="32"/>
        <v>#N/A</v>
      </c>
    </row>
    <row r="704" spans="1:71" x14ac:dyDescent="0.25">
      <c r="A704">
        <v>701</v>
      </c>
      <c r="B704" s="52" t="s">
        <v>443</v>
      </c>
      <c r="C704" s="48" t="s">
        <v>443</v>
      </c>
      <c r="D704" s="80">
        <v>933.23</v>
      </c>
      <c r="E704" s="98" t="s">
        <v>4988</v>
      </c>
      <c r="F704" s="84" t="s">
        <v>2</v>
      </c>
      <c r="G704" s="84">
        <v>106814475</v>
      </c>
      <c r="H704" s="87">
        <v>4060619</v>
      </c>
      <c r="I704" s="196">
        <v>6207830</v>
      </c>
      <c r="J704" s="87">
        <v>6207830</v>
      </c>
      <c r="K704" s="47" t="s">
        <v>1</v>
      </c>
      <c r="L704" s="47" t="s">
        <v>442</v>
      </c>
      <c r="M704" s="38"/>
      <c r="N704" s="38"/>
      <c r="O704" s="50">
        <v>803.74</v>
      </c>
      <c r="P704" s="50">
        <v>1049.28</v>
      </c>
      <c r="Q704" s="50">
        <v>1006.02</v>
      </c>
      <c r="R704" s="50">
        <v>729.08</v>
      </c>
      <c r="S704" s="50">
        <v>962.36</v>
      </c>
      <c r="T704" s="50">
        <v>950.54</v>
      </c>
      <c r="U704" s="50">
        <v>1264.19</v>
      </c>
      <c r="V704" s="51">
        <v>1464.08</v>
      </c>
      <c r="W704" s="51">
        <v>1501.76</v>
      </c>
      <c r="X704" s="51">
        <v>1511.7</v>
      </c>
      <c r="Y704" s="51">
        <v>1425.43</v>
      </c>
      <c r="Z704" s="51">
        <v>1148.3599999999999</v>
      </c>
      <c r="AA704" s="51">
        <v>923.9</v>
      </c>
      <c r="AB704" s="51">
        <v>1030.01</v>
      </c>
      <c r="AC704" s="51">
        <v>907.15</v>
      </c>
      <c r="AD704" s="51">
        <v>860.04</v>
      </c>
      <c r="AE704" s="51">
        <v>855.4</v>
      </c>
      <c r="AF704" s="51">
        <v>933.23</v>
      </c>
      <c r="AG704" s="51">
        <v>1304.3</v>
      </c>
      <c r="AH704" s="51">
        <v>1464.14</v>
      </c>
      <c r="AI704" s="51">
        <v>1514.58</v>
      </c>
      <c r="AJ704" s="51">
        <v>1680.57</v>
      </c>
      <c r="AK704" s="51">
        <v>1213.52</v>
      </c>
      <c r="AL704" s="51">
        <v>1030.01</v>
      </c>
      <c r="AM704" s="51">
        <v>1104.75</v>
      </c>
      <c r="AN704" s="51">
        <v>959.8</v>
      </c>
      <c r="AO704" s="51">
        <v>930.56000000000006</v>
      </c>
      <c r="AP704" s="135">
        <v>1051.76</v>
      </c>
      <c r="AQ704" s="51">
        <v>1156.6099999999999</v>
      </c>
      <c r="AR704" s="51">
        <v>1161.75</v>
      </c>
      <c r="AS704" s="51">
        <v>1570.56</v>
      </c>
      <c r="AT704" s="51">
        <v>1598.98</v>
      </c>
      <c r="AU704" s="51">
        <v>1841.9</v>
      </c>
      <c r="AV704" s="51">
        <v>1632.94</v>
      </c>
      <c r="AW704" s="51">
        <v>1371.2</v>
      </c>
      <c r="AX704" s="51">
        <v>1104.71</v>
      </c>
      <c r="AY704" s="51">
        <v>1140.5</v>
      </c>
      <c r="AZ704" s="51">
        <v>1469.21</v>
      </c>
      <c r="BA704" s="51">
        <v>1161.1400000000001</v>
      </c>
      <c r="BB704" s="51">
        <v>1119.28</v>
      </c>
      <c r="BC704" s="51">
        <v>1245.97</v>
      </c>
      <c r="BD704" s="51">
        <v>1265.95</v>
      </c>
      <c r="BE704" s="51">
        <v>1852.58</v>
      </c>
      <c r="BF704" s="51">
        <v>1754.11</v>
      </c>
      <c r="BG704" s="51">
        <v>1834.5</v>
      </c>
      <c r="BH704" s="51">
        <v>1505.97</v>
      </c>
      <c r="BI704" s="51">
        <v>1307.96</v>
      </c>
      <c r="BJ704" s="51">
        <v>1037.31</v>
      </c>
      <c r="BK704" s="51">
        <v>923.23</v>
      </c>
      <c r="BL704" s="51">
        <v>1015.07</v>
      </c>
      <c r="BM704" s="51"/>
      <c r="BN704" s="9"/>
      <c r="BO704" s="62">
        <v>732.32</v>
      </c>
      <c r="BP704" s="62">
        <v>1931.65</v>
      </c>
      <c r="BQ704" s="62">
        <f t="shared" si="30"/>
        <v>1331.9850000000001</v>
      </c>
      <c r="BR704" s="64" t="str">
        <f t="shared" si="31"/>
        <v>YES</v>
      </c>
      <c r="BS704" s="9" t="e">
        <f t="shared" si="32"/>
        <v>#N/A</v>
      </c>
    </row>
    <row r="705" spans="1:71" x14ac:dyDescent="0.25">
      <c r="A705">
        <v>702</v>
      </c>
      <c r="B705" s="52" t="s">
        <v>441</v>
      </c>
      <c r="C705" s="48" t="s">
        <v>441</v>
      </c>
      <c r="D705" s="80">
        <v>11.99</v>
      </c>
      <c r="E705" s="98" t="s">
        <v>4988</v>
      </c>
      <c r="F705" s="84" t="s">
        <v>2</v>
      </c>
      <c r="G705" s="84">
        <v>106814475</v>
      </c>
      <c r="H705" s="87">
        <v>4008290</v>
      </c>
      <c r="I705" s="196">
        <v>6209136</v>
      </c>
      <c r="J705" s="87">
        <v>6209136</v>
      </c>
      <c r="K705" s="47" t="s">
        <v>1</v>
      </c>
      <c r="L705" s="47" t="s">
        <v>440</v>
      </c>
      <c r="M705" s="38"/>
      <c r="N705" s="38"/>
      <c r="O705" s="50">
        <v>8.75</v>
      </c>
      <c r="P705" s="50">
        <v>8.75</v>
      </c>
      <c r="Q705" s="50">
        <v>8.75</v>
      </c>
      <c r="R705" s="50">
        <v>8.75</v>
      </c>
      <c r="S705" s="50">
        <v>8.75</v>
      </c>
      <c r="T705" s="50">
        <v>8.75</v>
      </c>
      <c r="U705" s="50">
        <v>11.99</v>
      </c>
      <c r="V705" s="51">
        <v>11.99</v>
      </c>
      <c r="W705" s="51">
        <v>11.99</v>
      </c>
      <c r="X705" s="51">
        <v>11.99</v>
      </c>
      <c r="Y705" s="51">
        <v>11.99</v>
      </c>
      <c r="Z705" s="51">
        <v>11.99</v>
      </c>
      <c r="AA705" s="51">
        <v>11.99</v>
      </c>
      <c r="AB705" s="51">
        <v>11.99</v>
      </c>
      <c r="AC705" s="51">
        <v>11.99</v>
      </c>
      <c r="AD705" s="51">
        <v>11.99</v>
      </c>
      <c r="AE705" s="51">
        <v>11.99</v>
      </c>
      <c r="AF705" s="51">
        <v>11.99</v>
      </c>
      <c r="AG705" s="51">
        <v>11.99</v>
      </c>
      <c r="AH705" s="51">
        <v>11.99</v>
      </c>
      <c r="AI705" s="51">
        <v>11.99</v>
      </c>
      <c r="AJ705" s="51">
        <v>11.99</v>
      </c>
      <c r="AK705" s="51">
        <v>11.99</v>
      </c>
      <c r="AL705" s="51">
        <v>11.99</v>
      </c>
      <c r="AM705" s="51">
        <v>11.99</v>
      </c>
      <c r="AN705" s="51">
        <v>11.99</v>
      </c>
      <c r="AO705" s="51">
        <v>11.99</v>
      </c>
      <c r="AP705" s="135">
        <v>11.99</v>
      </c>
      <c r="AQ705" s="51">
        <v>11.99</v>
      </c>
      <c r="AR705" s="51">
        <v>11.99</v>
      </c>
      <c r="AS705" s="51">
        <v>11.99</v>
      </c>
      <c r="AT705" s="51">
        <v>11.99</v>
      </c>
      <c r="AU705" s="51">
        <v>11.99</v>
      </c>
      <c r="AV705" s="51">
        <v>11.99</v>
      </c>
      <c r="AW705" s="51">
        <v>11.99</v>
      </c>
      <c r="AX705" s="51">
        <v>11.99</v>
      </c>
      <c r="AY705" s="51">
        <v>11.99</v>
      </c>
      <c r="AZ705" s="51">
        <v>11.99</v>
      </c>
      <c r="BA705" s="51">
        <v>11.99</v>
      </c>
      <c r="BB705" s="51">
        <v>11.99</v>
      </c>
      <c r="BC705" s="51">
        <v>11.99</v>
      </c>
      <c r="BD705" s="51">
        <v>11.99</v>
      </c>
      <c r="BE705" s="51">
        <v>11.99</v>
      </c>
      <c r="BF705" s="51">
        <v>11.99</v>
      </c>
      <c r="BG705" s="51">
        <v>11.99</v>
      </c>
      <c r="BH705" s="51">
        <v>11.99</v>
      </c>
      <c r="BI705" s="51">
        <v>11.99</v>
      </c>
      <c r="BJ705" s="51">
        <v>11.99</v>
      </c>
      <c r="BK705" s="51">
        <v>11.99</v>
      </c>
      <c r="BL705" s="51">
        <v>11.99</v>
      </c>
      <c r="BM705" s="51"/>
      <c r="BN705" s="9"/>
      <c r="BO705" s="62">
        <v>11.99</v>
      </c>
      <c r="BP705" s="62">
        <v>24.27</v>
      </c>
      <c r="BQ705" s="62">
        <f t="shared" si="30"/>
        <v>18.13</v>
      </c>
      <c r="BR705" s="64" t="str">
        <f t="shared" si="31"/>
        <v>YES</v>
      </c>
      <c r="BS705" s="9" t="e">
        <f t="shared" si="32"/>
        <v>#N/A</v>
      </c>
    </row>
    <row r="706" spans="1:71" x14ac:dyDescent="0.25">
      <c r="A706">
        <v>703</v>
      </c>
      <c r="B706" s="52" t="s">
        <v>439</v>
      </c>
      <c r="C706" s="48" t="s">
        <v>439</v>
      </c>
      <c r="D706" s="80">
        <v>12.76</v>
      </c>
      <c r="E706" s="98" t="s">
        <v>4988</v>
      </c>
      <c r="F706" s="84" t="s">
        <v>2</v>
      </c>
      <c r="G706" s="84">
        <v>106814475</v>
      </c>
      <c r="H706" s="87">
        <v>4562682</v>
      </c>
      <c r="I706" s="196">
        <v>6130632</v>
      </c>
      <c r="J706" s="87">
        <v>6130632</v>
      </c>
      <c r="K706" s="47" t="s">
        <v>1</v>
      </c>
      <c r="L706" s="47" t="s">
        <v>438</v>
      </c>
      <c r="M706" s="38"/>
      <c r="N706" s="38"/>
      <c r="O706" s="50">
        <v>21.71</v>
      </c>
      <c r="P706" s="50">
        <v>166.35</v>
      </c>
      <c r="Q706" s="50">
        <v>188.49</v>
      </c>
      <c r="R706" s="50">
        <v>8.75</v>
      </c>
      <c r="S706" s="50">
        <v>8.75</v>
      </c>
      <c r="T706" s="50">
        <v>8.75</v>
      </c>
      <c r="U706" s="50">
        <v>11.99</v>
      </c>
      <c r="V706" s="51">
        <v>11.99</v>
      </c>
      <c r="W706" s="51">
        <v>11.99</v>
      </c>
      <c r="X706" s="51">
        <v>11.99</v>
      </c>
      <c r="Y706" s="51">
        <v>11.99</v>
      </c>
      <c r="Z706" s="51">
        <v>11.99</v>
      </c>
      <c r="AA706" s="51">
        <v>11.99</v>
      </c>
      <c r="AB706" s="51">
        <v>11.99</v>
      </c>
      <c r="AC706" s="51">
        <v>11.99</v>
      </c>
      <c r="AD706" s="51">
        <v>12.17</v>
      </c>
      <c r="AE706" s="51">
        <v>12.92</v>
      </c>
      <c r="AF706" s="51">
        <v>12.76</v>
      </c>
      <c r="AG706" s="51">
        <v>13.9</v>
      </c>
      <c r="AH706" s="51">
        <v>15.66</v>
      </c>
      <c r="AI706" s="51">
        <v>12.870000000000001</v>
      </c>
      <c r="AJ706" s="51">
        <v>13.13</v>
      </c>
      <c r="AK706" s="51">
        <v>13.07</v>
      </c>
      <c r="AL706" s="51">
        <v>12.86</v>
      </c>
      <c r="AM706" s="51">
        <v>13.91</v>
      </c>
      <c r="AN706" s="51">
        <v>12.94</v>
      </c>
      <c r="AO706" s="51">
        <v>12.93</v>
      </c>
      <c r="AP706" s="135">
        <v>12.9</v>
      </c>
      <c r="AQ706" s="51">
        <v>12.81</v>
      </c>
      <c r="AR706" s="51">
        <v>12.59</v>
      </c>
      <c r="AS706" s="51">
        <v>13</v>
      </c>
      <c r="AT706" s="51">
        <v>12.89</v>
      </c>
      <c r="AU706" s="51">
        <v>12.8</v>
      </c>
      <c r="AV706" s="51">
        <v>12.68</v>
      </c>
      <c r="AW706" s="51">
        <v>12.89</v>
      </c>
      <c r="AX706" s="51">
        <v>12.77</v>
      </c>
      <c r="AY706" s="51">
        <v>12.9</v>
      </c>
      <c r="AZ706" s="51">
        <v>12.94</v>
      </c>
      <c r="BA706" s="51">
        <v>12.83</v>
      </c>
      <c r="BB706" s="51">
        <v>12.83</v>
      </c>
      <c r="BC706" s="51">
        <v>12.84</v>
      </c>
      <c r="BD706" s="51">
        <v>12.71</v>
      </c>
      <c r="BE706" s="51">
        <v>12.82</v>
      </c>
      <c r="BF706" s="51">
        <v>20.25</v>
      </c>
      <c r="BG706" s="51">
        <v>58.84</v>
      </c>
      <c r="BH706" s="51">
        <v>54.6</v>
      </c>
      <c r="BI706" s="51">
        <v>57.92</v>
      </c>
      <c r="BJ706" s="51">
        <v>54.35</v>
      </c>
      <c r="BK706" s="51">
        <v>46</v>
      </c>
      <c r="BL706" s="51">
        <v>12.94</v>
      </c>
      <c r="BM706" s="51"/>
      <c r="BN706" s="9"/>
      <c r="BO706" s="62">
        <v>11.99</v>
      </c>
      <c r="BP706" s="62">
        <v>759.57</v>
      </c>
      <c r="BQ706" s="62">
        <f t="shared" si="30"/>
        <v>385.78000000000003</v>
      </c>
      <c r="BR706" s="64" t="str">
        <f t="shared" si="31"/>
        <v>YES</v>
      </c>
      <c r="BS706" s="9" t="e">
        <f t="shared" si="32"/>
        <v>#N/A</v>
      </c>
    </row>
    <row r="707" spans="1:71" x14ac:dyDescent="0.25">
      <c r="A707">
        <v>704</v>
      </c>
      <c r="B707" s="52" t="s">
        <v>437</v>
      </c>
      <c r="C707" s="48" t="s">
        <v>437</v>
      </c>
      <c r="D707" s="80">
        <v>767.96</v>
      </c>
      <c r="E707" s="98" t="s">
        <v>4988</v>
      </c>
      <c r="F707" s="84" t="s">
        <v>2</v>
      </c>
      <c r="G707" s="84">
        <v>106814475</v>
      </c>
      <c r="H707" s="87">
        <v>4060843</v>
      </c>
      <c r="I707" s="196">
        <v>6208121</v>
      </c>
      <c r="J707" s="87">
        <v>6208121</v>
      </c>
      <c r="K707" s="47" t="s">
        <v>1</v>
      </c>
      <c r="L707" s="47" t="s">
        <v>436</v>
      </c>
      <c r="M707" s="38"/>
      <c r="N707" s="38"/>
      <c r="O707" s="50">
        <v>416.12</v>
      </c>
      <c r="P707" s="50">
        <v>566.54</v>
      </c>
      <c r="Q707" s="50">
        <v>581.17999999999995</v>
      </c>
      <c r="R707" s="50">
        <v>593.66</v>
      </c>
      <c r="S707" s="50">
        <v>708.89</v>
      </c>
      <c r="T707" s="50">
        <v>753.46</v>
      </c>
      <c r="U707" s="50">
        <v>763</v>
      </c>
      <c r="V707" s="51">
        <v>1017.37</v>
      </c>
      <c r="W707" s="51">
        <v>1009.12</v>
      </c>
      <c r="X707" s="51">
        <v>940.73</v>
      </c>
      <c r="Y707" s="51">
        <v>783.18000000000006</v>
      </c>
      <c r="Z707" s="51">
        <v>662.14</v>
      </c>
      <c r="AA707" s="51">
        <v>589.03</v>
      </c>
      <c r="AB707" s="51">
        <v>591.12</v>
      </c>
      <c r="AC707" s="51">
        <v>568.16999999999996</v>
      </c>
      <c r="AD707" s="51">
        <v>647.97</v>
      </c>
      <c r="AE707" s="51">
        <v>688.09</v>
      </c>
      <c r="AF707" s="51">
        <v>767.96</v>
      </c>
      <c r="AG707" s="51">
        <v>951.61</v>
      </c>
      <c r="AH707" s="51">
        <v>951.45</v>
      </c>
      <c r="AI707" s="51">
        <v>1050.3700000000001</v>
      </c>
      <c r="AJ707" s="51">
        <v>1021.49</v>
      </c>
      <c r="AK707" s="51">
        <v>961.36</v>
      </c>
      <c r="AL707" s="51">
        <v>796.73</v>
      </c>
      <c r="AM707" s="51">
        <v>694.65</v>
      </c>
      <c r="AN707" s="51">
        <v>669.5</v>
      </c>
      <c r="AO707" s="51">
        <v>385.84000000000003</v>
      </c>
      <c r="AP707" s="135">
        <v>667.73</v>
      </c>
      <c r="AQ707" s="51">
        <v>933.43000000000006</v>
      </c>
      <c r="AR707" s="51">
        <v>962.53</v>
      </c>
      <c r="AS707" s="51">
        <v>1260.31</v>
      </c>
      <c r="AT707" s="51">
        <v>1308.79</v>
      </c>
      <c r="AU707" s="51">
        <v>1523.25</v>
      </c>
      <c r="AV707" s="51">
        <v>1399.89</v>
      </c>
      <c r="AW707" s="51">
        <v>1071.4000000000001</v>
      </c>
      <c r="AX707" s="51">
        <v>865.07</v>
      </c>
      <c r="AY707" s="51">
        <v>857.17</v>
      </c>
      <c r="AZ707" s="51">
        <v>960.69</v>
      </c>
      <c r="BA707" s="51">
        <v>928.9</v>
      </c>
      <c r="BB707" s="51">
        <v>956.56000000000006</v>
      </c>
      <c r="BC707" s="51">
        <v>971.66</v>
      </c>
      <c r="BD707" s="51">
        <v>946.18000000000006</v>
      </c>
      <c r="BE707" s="51">
        <v>1530.74</v>
      </c>
      <c r="BF707" s="51">
        <v>1342.4</v>
      </c>
      <c r="BG707" s="51">
        <v>1524.71</v>
      </c>
      <c r="BH707" s="51">
        <v>1293.6300000000001</v>
      </c>
      <c r="BI707" s="51">
        <v>1032.1099999999999</v>
      </c>
      <c r="BJ707" s="51">
        <v>968.08</v>
      </c>
      <c r="BK707" s="51">
        <v>768.57</v>
      </c>
      <c r="BL707" s="51">
        <v>906.22</v>
      </c>
      <c r="BM707" s="51"/>
      <c r="BN707" s="9"/>
      <c r="BO707" s="62">
        <v>419.36</v>
      </c>
      <c r="BP707" s="62">
        <v>2412.0700000000002</v>
      </c>
      <c r="BQ707" s="62">
        <f t="shared" si="30"/>
        <v>1415.7150000000001</v>
      </c>
      <c r="BR707" s="64" t="str">
        <f t="shared" si="31"/>
        <v>YES</v>
      </c>
      <c r="BS707" s="9" t="e">
        <f t="shared" si="32"/>
        <v>#N/A</v>
      </c>
    </row>
    <row r="708" spans="1:71" x14ac:dyDescent="0.25">
      <c r="A708">
        <v>705</v>
      </c>
      <c r="B708" s="52" t="s">
        <v>435</v>
      </c>
      <c r="C708" s="48" t="s">
        <v>435</v>
      </c>
      <c r="D708" s="80">
        <v>180.59</v>
      </c>
      <c r="E708" s="98" t="s">
        <v>4988</v>
      </c>
      <c r="F708" s="84" t="s">
        <v>2</v>
      </c>
      <c r="G708" s="84">
        <v>106814475</v>
      </c>
      <c r="H708" s="87">
        <v>4064817</v>
      </c>
      <c r="I708" s="196">
        <v>6140452</v>
      </c>
      <c r="J708" s="87">
        <v>6140452</v>
      </c>
      <c r="K708" s="47" t="s">
        <v>1</v>
      </c>
      <c r="L708" s="47" t="s">
        <v>434</v>
      </c>
      <c r="M708" s="38"/>
      <c r="N708" s="38"/>
      <c r="O708" s="50">
        <v>224.71</v>
      </c>
      <c r="P708" s="50">
        <v>392.82</v>
      </c>
      <c r="Q708" s="50">
        <v>279.43</v>
      </c>
      <c r="R708" s="50">
        <v>313.52</v>
      </c>
      <c r="S708" s="50">
        <v>242.24</v>
      </c>
      <c r="T708" s="50">
        <v>242.76</v>
      </c>
      <c r="U708" s="50">
        <v>284.88</v>
      </c>
      <c r="V708" s="51">
        <v>316.8</v>
      </c>
      <c r="W708" s="51">
        <v>325.65000000000003</v>
      </c>
      <c r="X708" s="51">
        <v>300.46000000000004</v>
      </c>
      <c r="Y708" s="51">
        <v>249.06</v>
      </c>
      <c r="Z708" s="51">
        <v>214.79000000000002</v>
      </c>
      <c r="AA708" s="51">
        <v>274.54000000000002</v>
      </c>
      <c r="AB708" s="51">
        <v>333.64</v>
      </c>
      <c r="AC708" s="51">
        <v>276.49</v>
      </c>
      <c r="AD708" s="51">
        <v>199.59</v>
      </c>
      <c r="AE708" s="51">
        <v>201.95000000000002</v>
      </c>
      <c r="AF708" s="51">
        <v>180.59</v>
      </c>
      <c r="AG708" s="51">
        <v>236.31</v>
      </c>
      <c r="AH708" s="51">
        <v>249.97</v>
      </c>
      <c r="AI708" s="51">
        <v>282.03000000000003</v>
      </c>
      <c r="AJ708" s="51">
        <v>322.39</v>
      </c>
      <c r="AK708" s="51">
        <v>259.76</v>
      </c>
      <c r="AL708" s="51">
        <v>206.3</v>
      </c>
      <c r="AM708" s="51">
        <v>225.17000000000002</v>
      </c>
      <c r="AN708" s="51">
        <v>227.65</v>
      </c>
      <c r="AO708" s="51">
        <v>223.67000000000002</v>
      </c>
      <c r="AP708" s="135">
        <v>230.13</v>
      </c>
      <c r="AQ708" s="51">
        <v>223.39000000000001</v>
      </c>
      <c r="AR708" s="51">
        <v>222.20000000000002</v>
      </c>
      <c r="AS708" s="51">
        <v>271.91000000000003</v>
      </c>
      <c r="AT708" s="51">
        <v>252.57000000000002</v>
      </c>
      <c r="AU708" s="51">
        <v>261.76</v>
      </c>
      <c r="AV708" s="51">
        <v>273.84000000000003</v>
      </c>
      <c r="AW708" s="51">
        <v>236.92000000000002</v>
      </c>
      <c r="AX708" s="51">
        <v>221.74</v>
      </c>
      <c r="AY708" s="51">
        <v>217.84</v>
      </c>
      <c r="AZ708" s="51">
        <v>235.9</v>
      </c>
      <c r="BA708" s="51">
        <v>220.32000000000002</v>
      </c>
      <c r="BB708" s="51">
        <v>212.06</v>
      </c>
      <c r="BC708" s="51">
        <v>213.5</v>
      </c>
      <c r="BD708" s="51">
        <v>203.03</v>
      </c>
      <c r="BE708" s="51">
        <v>265.81</v>
      </c>
      <c r="BF708" s="51">
        <v>257.08999999999997</v>
      </c>
      <c r="BG708" s="51">
        <v>263.82</v>
      </c>
      <c r="BH708" s="51">
        <v>260.94</v>
      </c>
      <c r="BI708" s="51">
        <v>215.59</v>
      </c>
      <c r="BJ708" s="51">
        <v>213.26000000000002</v>
      </c>
      <c r="BK708" s="51">
        <v>197.44</v>
      </c>
      <c r="BL708" s="51">
        <v>219.11</v>
      </c>
      <c r="BM708" s="51"/>
      <c r="BN708" s="9"/>
      <c r="BO708" s="62">
        <v>180.59</v>
      </c>
      <c r="BP708" s="62">
        <v>531.44000000000005</v>
      </c>
      <c r="BQ708" s="62">
        <f t="shared" si="30"/>
        <v>356.01500000000004</v>
      </c>
      <c r="BR708" s="64" t="str">
        <f t="shared" si="31"/>
        <v>YES</v>
      </c>
      <c r="BS708" s="9" t="e">
        <f t="shared" si="32"/>
        <v>#N/A</v>
      </c>
    </row>
    <row r="709" spans="1:71" x14ac:dyDescent="0.25">
      <c r="A709">
        <v>706</v>
      </c>
      <c r="B709" s="52" t="s">
        <v>433</v>
      </c>
      <c r="C709" s="48" t="s">
        <v>433</v>
      </c>
      <c r="D709" s="80">
        <v>889.87</v>
      </c>
      <c r="E709" s="98" t="s">
        <v>4988</v>
      </c>
      <c r="F709" s="84" t="s">
        <v>2</v>
      </c>
      <c r="G709" s="84">
        <v>106814475</v>
      </c>
      <c r="H709" s="87">
        <v>4028079</v>
      </c>
      <c r="I709" s="196">
        <v>6207327</v>
      </c>
      <c r="J709" s="87">
        <v>6207327</v>
      </c>
      <c r="K709" s="47" t="s">
        <v>1</v>
      </c>
      <c r="L709" s="47" t="s">
        <v>432</v>
      </c>
      <c r="M709" s="38"/>
      <c r="N709" s="38"/>
      <c r="O709" s="50">
        <v>645.83000000000004</v>
      </c>
      <c r="P709" s="50">
        <v>706.57</v>
      </c>
      <c r="Q709" s="50">
        <v>669</v>
      </c>
      <c r="R709" s="50">
        <v>702.55</v>
      </c>
      <c r="S709" s="50">
        <v>939.95</v>
      </c>
      <c r="T709" s="50">
        <v>978.4</v>
      </c>
      <c r="U709" s="50">
        <v>1093.0899999999999</v>
      </c>
      <c r="V709" s="51">
        <v>1317.5</v>
      </c>
      <c r="W709" s="51">
        <v>1462.17</v>
      </c>
      <c r="X709" s="51">
        <v>1298.44</v>
      </c>
      <c r="Y709" s="51">
        <v>994.47</v>
      </c>
      <c r="Z709" s="51">
        <v>774</v>
      </c>
      <c r="AA709" s="51">
        <v>683.08</v>
      </c>
      <c r="AB709" s="51">
        <v>686.08</v>
      </c>
      <c r="AC709" s="51">
        <v>623.18000000000006</v>
      </c>
      <c r="AD709" s="51">
        <v>663.87</v>
      </c>
      <c r="AE709" s="51">
        <v>720.37</v>
      </c>
      <c r="AF709" s="51">
        <v>889.87</v>
      </c>
      <c r="AG709" s="51">
        <v>1141.8599999999999</v>
      </c>
      <c r="AH709" s="51">
        <v>1263.5999999999999</v>
      </c>
      <c r="AI709" s="51">
        <v>1235.18</v>
      </c>
      <c r="AJ709" s="51">
        <v>1294.25</v>
      </c>
      <c r="AK709" s="51">
        <v>929.79</v>
      </c>
      <c r="AL709" s="51">
        <v>714.36</v>
      </c>
      <c r="AM709" s="51">
        <v>621.70000000000005</v>
      </c>
      <c r="AN709" s="51">
        <v>617.83000000000004</v>
      </c>
      <c r="AO709" s="51">
        <v>636.79999999999995</v>
      </c>
      <c r="AP709" s="135">
        <v>745.9</v>
      </c>
      <c r="AQ709" s="51">
        <v>861.43000000000006</v>
      </c>
      <c r="AR709" s="51">
        <v>834.12</v>
      </c>
      <c r="AS709" s="51">
        <v>1269.0999999999999</v>
      </c>
      <c r="AT709" s="51">
        <v>1272.8900000000001</v>
      </c>
      <c r="AU709" s="51">
        <v>1195.17</v>
      </c>
      <c r="AV709" s="51">
        <v>1218.79</v>
      </c>
      <c r="AW709" s="51">
        <v>918.73</v>
      </c>
      <c r="AX709" s="51">
        <v>620.91</v>
      </c>
      <c r="AY709" s="51">
        <v>508.92</v>
      </c>
      <c r="AZ709" s="51">
        <v>532.41999999999996</v>
      </c>
      <c r="BA709" s="51">
        <v>482.35</v>
      </c>
      <c r="BB709" s="51">
        <v>608.48</v>
      </c>
      <c r="BC709" s="51">
        <v>825.04</v>
      </c>
      <c r="BD709" s="51">
        <v>930.32</v>
      </c>
      <c r="BE709" s="51">
        <v>1251.77</v>
      </c>
      <c r="BF709" s="51">
        <v>1065.3499999999999</v>
      </c>
      <c r="BG709" s="51">
        <v>1153.2</v>
      </c>
      <c r="BH709" s="51">
        <v>1043.43</v>
      </c>
      <c r="BI709" s="51">
        <v>733.41</v>
      </c>
      <c r="BJ709" s="51">
        <v>545.22</v>
      </c>
      <c r="BK709" s="51">
        <v>515.06999999999994</v>
      </c>
      <c r="BL709" s="51">
        <v>745.55</v>
      </c>
      <c r="BM709" s="51"/>
      <c r="BN709" s="9"/>
      <c r="BO709" s="62">
        <v>621.70000000000005</v>
      </c>
      <c r="BP709" s="62">
        <v>2190.81</v>
      </c>
      <c r="BQ709" s="62">
        <f t="shared" ref="BQ709:BQ772" si="33">AVERAGE(BO709:BP709)</f>
        <v>1406.2550000000001</v>
      </c>
      <c r="BR709" s="64" t="str">
        <f t="shared" ref="BR709:BR772" si="34">IF(AND(INDEX($A$5:$BL$967,MATCH(A709,$A$5:$A$967,0),MATCH($BR$1,$A$4:$BL$4,0))&gt;=BO709,INDEX($A$5:$BL$967,MATCH(A709,$A$5:$A$967,0),MATCH($BR$1,$A$4:$BL$4,0))&lt;=BP709),"YES","NO")</f>
        <v>NO</v>
      </c>
      <c r="BS709" s="9" t="e">
        <f t="shared" ref="BS709:BS772" si="35">IF(INDEX($A$5:$AO$967,MATCH(A709,$A$5:$A$967,0),MATCH($BR$1,$A$4:$AO$4,0))&lt;BO709,"Latest cost is lower than expected",IF(INDEX($A$5:$AO$967,MATCH(A709,$A$5:$A$967,0),MATCH($BR$1,$A$4:$AO$4,0))&gt;BP709,"Latest cost is higher than expected",""))</f>
        <v>#N/A</v>
      </c>
    </row>
    <row r="710" spans="1:71" x14ac:dyDescent="0.25">
      <c r="A710">
        <v>707</v>
      </c>
      <c r="B710" s="52" t="s">
        <v>431</v>
      </c>
      <c r="C710" s="48" t="s">
        <v>431</v>
      </c>
      <c r="D710" s="80">
        <v>2106.54</v>
      </c>
      <c r="E710" s="98" t="s">
        <v>4988</v>
      </c>
      <c r="F710" s="84" t="s">
        <v>2</v>
      </c>
      <c r="G710" s="84">
        <v>106814475</v>
      </c>
      <c r="H710" s="87">
        <v>4060852</v>
      </c>
      <c r="I710" s="196">
        <v>6207402</v>
      </c>
      <c r="J710" s="87">
        <v>6207402</v>
      </c>
      <c r="K710" s="47" t="s">
        <v>1</v>
      </c>
      <c r="L710" s="47" t="s">
        <v>430</v>
      </c>
      <c r="M710" s="38"/>
      <c r="N710" s="38"/>
      <c r="O710" s="50">
        <v>807.65</v>
      </c>
      <c r="P710" s="50">
        <v>927.72</v>
      </c>
      <c r="Q710" s="50">
        <v>901.37</v>
      </c>
      <c r="R710" s="50">
        <v>1033.78</v>
      </c>
      <c r="S710" s="50">
        <v>1217.76</v>
      </c>
      <c r="T710" s="50">
        <v>1581.55</v>
      </c>
      <c r="U710" s="50">
        <v>1776.84</v>
      </c>
      <c r="V710" s="51">
        <v>2083.3199999999997</v>
      </c>
      <c r="W710" s="51">
        <v>2445.3799999999997</v>
      </c>
      <c r="X710" s="51">
        <v>2028.59</v>
      </c>
      <c r="Y710" s="51">
        <v>1531.4</v>
      </c>
      <c r="Z710" s="51">
        <v>1110.1099999999999</v>
      </c>
      <c r="AA710" s="51">
        <v>971.51</v>
      </c>
      <c r="AB710" s="51">
        <v>1169.33</v>
      </c>
      <c r="AC710" s="51">
        <v>971.23</v>
      </c>
      <c r="AD710" s="51">
        <v>960.99</v>
      </c>
      <c r="AE710" s="51">
        <v>1504.27</v>
      </c>
      <c r="AF710" s="51">
        <v>2106.54</v>
      </c>
      <c r="AG710" s="51">
        <v>2551.09</v>
      </c>
      <c r="AH710" s="51">
        <v>2176.0499999999997</v>
      </c>
      <c r="AI710" s="51">
        <v>2032.61</v>
      </c>
      <c r="AJ710" s="51">
        <v>1909.22</v>
      </c>
      <c r="AK710" s="51">
        <v>1365.03</v>
      </c>
      <c r="AL710" s="51">
        <v>1596.46</v>
      </c>
      <c r="AM710" s="51">
        <v>1387.67</v>
      </c>
      <c r="AN710" s="51">
        <v>1265.8599999999999</v>
      </c>
      <c r="AO710" s="51">
        <v>1193.02</v>
      </c>
      <c r="AP710" s="135">
        <v>1510.28</v>
      </c>
      <c r="AQ710" s="51">
        <v>1772.66</v>
      </c>
      <c r="AR710" s="51">
        <v>1722.01</v>
      </c>
      <c r="AS710" s="51">
        <v>2357.7299999999996</v>
      </c>
      <c r="AT710" s="51">
        <v>2207.14</v>
      </c>
      <c r="AU710" s="51">
        <v>2322.27</v>
      </c>
      <c r="AV710" s="51">
        <v>2304.1899999999996</v>
      </c>
      <c r="AW710" s="51">
        <v>1801.53</v>
      </c>
      <c r="AX710" s="51">
        <v>1290.27</v>
      </c>
      <c r="AY710" s="51">
        <v>1107.6300000000001</v>
      </c>
      <c r="AZ710" s="51">
        <v>1310.79</v>
      </c>
      <c r="BA710" s="51">
        <v>1214.1300000000001</v>
      </c>
      <c r="BB710" s="51">
        <v>1348.36</v>
      </c>
      <c r="BC710" s="51">
        <v>1490.78</v>
      </c>
      <c r="BD710" s="51">
        <v>1575.26</v>
      </c>
      <c r="BE710" s="51">
        <v>2471.7099999999996</v>
      </c>
      <c r="BF710" s="51">
        <v>2106.79</v>
      </c>
      <c r="BG710" s="51">
        <v>2231.25</v>
      </c>
      <c r="BH710" s="51">
        <v>2290.2099999999996</v>
      </c>
      <c r="BI710" s="51">
        <v>1857.41</v>
      </c>
      <c r="BJ710" s="51">
        <v>1180.81</v>
      </c>
      <c r="BK710" s="51">
        <v>995.88</v>
      </c>
      <c r="BL710" s="51">
        <v>1186.05</v>
      </c>
      <c r="BM710" s="51"/>
      <c r="BN710" s="9"/>
      <c r="BO710" s="62">
        <v>810.89</v>
      </c>
      <c r="BP710" s="62">
        <v>4153.99</v>
      </c>
      <c r="BQ710" s="62">
        <f t="shared" si="33"/>
        <v>2482.44</v>
      </c>
      <c r="BR710" s="64" t="str">
        <f t="shared" si="34"/>
        <v>YES</v>
      </c>
      <c r="BS710" s="9" t="e">
        <f t="shared" si="35"/>
        <v>#N/A</v>
      </c>
    </row>
    <row r="711" spans="1:71" x14ac:dyDescent="0.25">
      <c r="A711">
        <v>708</v>
      </c>
      <c r="B711" s="52" t="s">
        <v>429</v>
      </c>
      <c r="C711" s="48" t="s">
        <v>429</v>
      </c>
      <c r="D711" s="80">
        <v>115.39</v>
      </c>
      <c r="E711" s="98" t="s">
        <v>2186</v>
      </c>
      <c r="F711" s="84" t="s">
        <v>2</v>
      </c>
      <c r="G711" s="84">
        <v>106814475</v>
      </c>
      <c r="H711" s="87">
        <v>4009135</v>
      </c>
      <c r="I711" s="196">
        <v>4009135</v>
      </c>
      <c r="J711" s="87">
        <v>6191953</v>
      </c>
      <c r="K711" s="47" t="s">
        <v>1</v>
      </c>
      <c r="L711" s="47" t="s">
        <v>428</v>
      </c>
      <c r="M711" s="38"/>
      <c r="N711" s="38"/>
      <c r="O711" s="50">
        <v>10.18</v>
      </c>
      <c r="P711" s="50">
        <v>11.91</v>
      </c>
      <c r="Q711" s="50">
        <v>8.75</v>
      </c>
      <c r="R711" s="50">
        <v>57.45</v>
      </c>
      <c r="S711" s="50">
        <v>160.06</v>
      </c>
      <c r="T711" s="50">
        <v>137.76</v>
      </c>
      <c r="U711" s="50">
        <v>142.33000000000001</v>
      </c>
      <c r="V711" s="51">
        <v>143.14000000000001</v>
      </c>
      <c r="W711" s="51">
        <v>141.60000000000002</v>
      </c>
      <c r="X711" s="51">
        <v>167.33</v>
      </c>
      <c r="Y711" s="51">
        <v>151.52000000000001</v>
      </c>
      <c r="Z711" s="51">
        <v>150.73000000000002</v>
      </c>
      <c r="AA711" s="51">
        <v>160.48000000000002</v>
      </c>
      <c r="AB711" s="51">
        <v>172.97</v>
      </c>
      <c r="AC711" s="51">
        <v>139.54000000000002</v>
      </c>
      <c r="AD711" s="51">
        <v>126.22999999999999</v>
      </c>
      <c r="AE711" s="51">
        <v>127.72999999999999</v>
      </c>
      <c r="AF711" s="51">
        <v>115.39</v>
      </c>
      <c r="AG711" s="51">
        <v>124.56</v>
      </c>
      <c r="AH711" s="51">
        <v>113.30999999999999</v>
      </c>
      <c r="AI711" s="51">
        <v>116.44</v>
      </c>
      <c r="AJ711" s="51">
        <v>144.43</v>
      </c>
      <c r="AK711" s="51">
        <v>130.27000000000001</v>
      </c>
      <c r="AL711" s="51">
        <v>130.86000000000001</v>
      </c>
      <c r="AM711" s="51">
        <v>154.24</v>
      </c>
      <c r="AN711" s="51">
        <v>149.04000000000002</v>
      </c>
      <c r="AO711" s="51">
        <v>150.58000000000001</v>
      </c>
      <c r="AP711" s="135">
        <v>153.55000000000001</v>
      </c>
      <c r="AQ711" s="51">
        <v>147.78</v>
      </c>
      <c r="AR711" s="51">
        <v>153.65</v>
      </c>
      <c r="AS711" s="51">
        <v>178.35000000000002</v>
      </c>
      <c r="AT711" s="51">
        <v>147.74</v>
      </c>
      <c r="AU711" s="51">
        <v>152.99</v>
      </c>
      <c r="AV711" s="51">
        <v>180.93</v>
      </c>
      <c r="AW711" s="51">
        <v>154.27000000000001</v>
      </c>
      <c r="AX711" s="51">
        <v>170.51000000000002</v>
      </c>
      <c r="AY711" s="51">
        <v>177.79000000000002</v>
      </c>
      <c r="AZ711" s="51">
        <v>191.41</v>
      </c>
      <c r="BA711" s="51">
        <v>164.55</v>
      </c>
      <c r="BB711" s="51">
        <v>165.96</v>
      </c>
      <c r="BC711" s="51">
        <v>155.86000000000001</v>
      </c>
      <c r="BD711" s="51">
        <v>147.36000000000001</v>
      </c>
      <c r="BE711" s="51">
        <v>158.92000000000002</v>
      </c>
      <c r="BF711" s="51">
        <v>128.41</v>
      </c>
      <c r="BG711" s="51">
        <v>134.42000000000002</v>
      </c>
      <c r="BH711" s="51">
        <v>147.30000000000001</v>
      </c>
      <c r="BI711" s="51">
        <v>141.94</v>
      </c>
      <c r="BJ711" s="51">
        <v>171.23000000000002</v>
      </c>
      <c r="BK711" s="51">
        <v>153.99</v>
      </c>
      <c r="BL711" s="51">
        <v>180.5</v>
      </c>
      <c r="BM711" s="51"/>
      <c r="BN711" s="9"/>
      <c r="BO711" s="62">
        <v>11.99</v>
      </c>
      <c r="BP711" s="62">
        <v>341.21000000000004</v>
      </c>
      <c r="BQ711" s="62">
        <f t="shared" si="33"/>
        <v>176.60000000000002</v>
      </c>
      <c r="BR711" s="64" t="str">
        <f t="shared" si="34"/>
        <v>YES</v>
      </c>
      <c r="BS711" s="9" t="e">
        <f t="shared" si="35"/>
        <v>#N/A</v>
      </c>
    </row>
    <row r="712" spans="1:71" x14ac:dyDescent="0.25">
      <c r="A712">
        <v>709</v>
      </c>
      <c r="B712" s="52" t="s">
        <v>427</v>
      </c>
      <c r="C712" s="48" t="s">
        <v>427</v>
      </c>
      <c r="D712" s="80">
        <v>1292.53</v>
      </c>
      <c r="E712" s="98" t="s">
        <v>4988</v>
      </c>
      <c r="F712" s="84" t="s">
        <v>2</v>
      </c>
      <c r="G712" s="84">
        <v>106814475</v>
      </c>
      <c r="H712" s="87" t="s">
        <v>2154</v>
      </c>
      <c r="I712" s="196">
        <v>6207358</v>
      </c>
      <c r="J712" s="87">
        <v>6207358</v>
      </c>
      <c r="K712" s="47" t="s">
        <v>1</v>
      </c>
      <c r="L712" s="47" t="s">
        <v>426</v>
      </c>
      <c r="M712" s="38"/>
      <c r="N712" s="38"/>
      <c r="O712" s="50">
        <v>887.93</v>
      </c>
      <c r="P712" s="50">
        <v>996.74</v>
      </c>
      <c r="Q712" s="50">
        <v>889.86</v>
      </c>
      <c r="R712" s="50">
        <v>955.85</v>
      </c>
      <c r="S712" s="50">
        <v>1275.1500000000001</v>
      </c>
      <c r="T712" s="50">
        <v>1353.48</v>
      </c>
      <c r="U712" s="50">
        <v>1804.29</v>
      </c>
      <c r="V712" s="51">
        <v>1964.97</v>
      </c>
      <c r="W712" s="51">
        <v>1831.31</v>
      </c>
      <c r="X712" s="51">
        <v>1780.26</v>
      </c>
      <c r="Y712" s="51">
        <v>1307.99</v>
      </c>
      <c r="Z712" s="51">
        <v>1117.3</v>
      </c>
      <c r="AA712" s="51">
        <v>1109.56</v>
      </c>
      <c r="AB712" s="51">
        <v>1074.57</v>
      </c>
      <c r="AC712" s="51">
        <v>934.93000000000006</v>
      </c>
      <c r="AD712" s="51">
        <v>1025.95</v>
      </c>
      <c r="AE712" s="51">
        <v>1140.8700000000001</v>
      </c>
      <c r="AF712" s="51">
        <v>1292.53</v>
      </c>
      <c r="AG712" s="51">
        <v>1689.8</v>
      </c>
      <c r="AH712" s="51">
        <v>1728.56</v>
      </c>
      <c r="AI712" s="51">
        <v>1704.11</v>
      </c>
      <c r="AJ712" s="51">
        <v>1869.66</v>
      </c>
      <c r="AK712" s="51">
        <v>1468.19</v>
      </c>
      <c r="AL712" s="51">
        <v>1273.5899999999999</v>
      </c>
      <c r="AM712" s="51">
        <v>1118.71</v>
      </c>
      <c r="AN712" s="51">
        <v>1176.69</v>
      </c>
      <c r="AO712" s="51">
        <v>1192.8399999999999</v>
      </c>
      <c r="AP712" s="135">
        <v>1214.94</v>
      </c>
      <c r="AQ712" s="51">
        <v>1345.48</v>
      </c>
      <c r="AR712" s="51">
        <v>1301.05</v>
      </c>
      <c r="AS712" s="51">
        <v>1771.05</v>
      </c>
      <c r="AT712" s="51">
        <v>1684.75</v>
      </c>
      <c r="AU712" s="51">
        <v>1817.85</v>
      </c>
      <c r="AV712" s="51">
        <v>1776.3</v>
      </c>
      <c r="AW712" s="51">
        <v>1359.97</v>
      </c>
      <c r="AX712" s="51">
        <v>1167.5999999999999</v>
      </c>
      <c r="AY712" s="51">
        <v>944.82</v>
      </c>
      <c r="AZ712" s="51">
        <v>897.26</v>
      </c>
      <c r="BA712" s="51">
        <v>905.68000000000006</v>
      </c>
      <c r="BB712" s="51">
        <v>1243.3599999999999</v>
      </c>
      <c r="BC712" s="51">
        <v>1253.49</v>
      </c>
      <c r="BD712" s="51">
        <v>1406.09</v>
      </c>
      <c r="BE712" s="51">
        <v>1828.45</v>
      </c>
      <c r="BF712" s="51">
        <v>1589.11</v>
      </c>
      <c r="BG712" s="51">
        <v>1692.14</v>
      </c>
      <c r="BH712" s="51">
        <v>1558.36</v>
      </c>
      <c r="BI712" s="51">
        <v>1131.9100000000001</v>
      </c>
      <c r="BJ712" s="51">
        <v>939.56000000000006</v>
      </c>
      <c r="BK712" s="51">
        <v>742.23</v>
      </c>
      <c r="BL712" s="51">
        <v>777.46</v>
      </c>
      <c r="BM712" s="51"/>
      <c r="BN712" s="9"/>
      <c r="BO712" s="62">
        <v>891.17</v>
      </c>
      <c r="BP712" s="62">
        <v>3113.12</v>
      </c>
      <c r="BQ712" s="62">
        <f t="shared" si="33"/>
        <v>2002.145</v>
      </c>
      <c r="BR712" s="64" t="str">
        <f t="shared" si="34"/>
        <v>NO</v>
      </c>
      <c r="BS712" s="9" t="e">
        <f t="shared" si="35"/>
        <v>#N/A</v>
      </c>
    </row>
    <row r="713" spans="1:71" x14ac:dyDescent="0.25">
      <c r="A713">
        <v>710</v>
      </c>
      <c r="B713" s="52" t="s">
        <v>425</v>
      </c>
      <c r="C713" s="48" t="s">
        <v>425</v>
      </c>
      <c r="D713" s="80">
        <v>1075.5899999999999</v>
      </c>
      <c r="E713" s="98" t="s">
        <v>4988</v>
      </c>
      <c r="F713" s="84" t="s">
        <v>2</v>
      </c>
      <c r="G713" s="84">
        <v>106814475</v>
      </c>
      <c r="H713" s="87">
        <v>4040297</v>
      </c>
      <c r="I713" s="196">
        <v>6207387</v>
      </c>
      <c r="J713" s="87">
        <v>6207387</v>
      </c>
      <c r="K713" s="47" t="s">
        <v>1</v>
      </c>
      <c r="L713" s="47" t="s">
        <v>424</v>
      </c>
      <c r="M713" s="38"/>
      <c r="N713" s="38"/>
      <c r="O713" s="50">
        <v>1352.86</v>
      </c>
      <c r="P713" s="50">
        <v>1638.73</v>
      </c>
      <c r="Q713" s="50">
        <v>1185.58</v>
      </c>
      <c r="R713" s="50">
        <v>1263.32</v>
      </c>
      <c r="S713" s="50">
        <v>1532.56</v>
      </c>
      <c r="T713" s="50">
        <v>1487.98</v>
      </c>
      <c r="U713" s="50">
        <v>1713.86</v>
      </c>
      <c r="V713" s="51">
        <v>2017.9</v>
      </c>
      <c r="W713" s="51">
        <v>1359.85</v>
      </c>
      <c r="X713" s="51">
        <v>1726.3700000000001</v>
      </c>
      <c r="Y713" s="51">
        <v>1466.59</v>
      </c>
      <c r="Z713" s="51">
        <v>1441.61</v>
      </c>
      <c r="AA713" s="51">
        <v>1587.06</v>
      </c>
      <c r="AB713" s="51">
        <v>1656.76</v>
      </c>
      <c r="AC713" s="51">
        <v>1574.04</v>
      </c>
      <c r="AD713" s="51">
        <v>1444.51</v>
      </c>
      <c r="AE713" s="51">
        <v>1339.49</v>
      </c>
      <c r="AF713" s="51">
        <v>1075.5899999999999</v>
      </c>
      <c r="AG713" s="51">
        <v>1095.68</v>
      </c>
      <c r="AH713" s="51">
        <v>1328.57</v>
      </c>
      <c r="AI713" s="51">
        <v>1311.21</v>
      </c>
      <c r="AJ713" s="51">
        <v>1309.1400000000001</v>
      </c>
      <c r="AK713" s="51">
        <v>1064.92</v>
      </c>
      <c r="AL713" s="51">
        <v>879.74</v>
      </c>
      <c r="AM713" s="51">
        <v>1044.21</v>
      </c>
      <c r="AN713" s="51">
        <v>1808.05</v>
      </c>
      <c r="AO713" s="51">
        <v>2164.58</v>
      </c>
      <c r="AP713" s="135">
        <v>1285.3499999999999</v>
      </c>
      <c r="AQ713" s="51">
        <v>1153.1099999999999</v>
      </c>
      <c r="AR713" s="51">
        <v>1225.0999999999999</v>
      </c>
      <c r="AS713" s="51">
        <v>2021.01</v>
      </c>
      <c r="AT713" s="51">
        <v>2073.9499999999998</v>
      </c>
      <c r="AU713" s="51">
        <v>2729.4399999999996</v>
      </c>
      <c r="AV713" s="51">
        <v>3093.79</v>
      </c>
      <c r="AW713" s="51">
        <v>2471.3999999999996</v>
      </c>
      <c r="AX713" s="51">
        <v>2200.6699999999996</v>
      </c>
      <c r="AY713" s="51">
        <v>2096.3999999999996</v>
      </c>
      <c r="AZ713" s="51">
        <v>2329.9199999999996</v>
      </c>
      <c r="BA713" s="51">
        <v>1932.47</v>
      </c>
      <c r="BB713" s="51">
        <v>1941.57</v>
      </c>
      <c r="BC713" s="51">
        <v>2068.4799999999996</v>
      </c>
      <c r="BD713" s="51">
        <v>2072.2399999999998</v>
      </c>
      <c r="BE713" s="51">
        <v>2670.5</v>
      </c>
      <c r="BF713" s="51">
        <v>2526.1099999999997</v>
      </c>
      <c r="BG713" s="51">
        <v>2718.24</v>
      </c>
      <c r="BH713" s="51">
        <v>2398.14</v>
      </c>
      <c r="BI713" s="51">
        <v>2054.0899999999997</v>
      </c>
      <c r="BJ713" s="51">
        <v>2154.04</v>
      </c>
      <c r="BK713" s="51">
        <v>1894.83</v>
      </c>
      <c r="BL713" s="51">
        <v>2128.8399999999997</v>
      </c>
      <c r="BM713" s="51"/>
      <c r="BN713" s="9"/>
      <c r="BO713" s="62">
        <v>11.99</v>
      </c>
      <c r="BP713" s="62">
        <v>2017.9</v>
      </c>
      <c r="BQ713" s="62">
        <f t="shared" si="33"/>
        <v>1014.9450000000001</v>
      </c>
      <c r="BR713" s="64" t="str">
        <f t="shared" si="34"/>
        <v>YES</v>
      </c>
      <c r="BS713" s="9" t="e">
        <f t="shared" si="35"/>
        <v>#N/A</v>
      </c>
    </row>
    <row r="714" spans="1:71" x14ac:dyDescent="0.25">
      <c r="A714">
        <v>711</v>
      </c>
      <c r="B714" s="52" t="s">
        <v>423</v>
      </c>
      <c r="C714" s="48" t="s">
        <v>423</v>
      </c>
      <c r="D714" s="80">
        <v>547.74</v>
      </c>
      <c r="E714" s="98" t="s">
        <v>4988</v>
      </c>
      <c r="F714" s="84" t="s">
        <v>2</v>
      </c>
      <c r="G714" s="84">
        <v>106814475</v>
      </c>
      <c r="H714" s="87">
        <v>4028317</v>
      </c>
      <c r="I714" s="196">
        <v>6207027</v>
      </c>
      <c r="J714" s="87">
        <v>6207027</v>
      </c>
      <c r="K714" s="47" t="s">
        <v>1</v>
      </c>
      <c r="L714" s="47" t="s">
        <v>422</v>
      </c>
      <c r="M714" s="38"/>
      <c r="N714" s="38"/>
      <c r="O714" s="50">
        <v>750.02</v>
      </c>
      <c r="P714" s="50">
        <v>237.66</v>
      </c>
      <c r="Q714" s="50">
        <v>224.75</v>
      </c>
      <c r="R714" s="50">
        <v>224.75</v>
      </c>
      <c r="S714" s="50">
        <v>1230.55</v>
      </c>
      <c r="T714" s="50">
        <v>1440.19</v>
      </c>
      <c r="U714" s="50">
        <v>1564.59</v>
      </c>
      <c r="V714" s="51">
        <v>1716.76</v>
      </c>
      <c r="W714" s="51">
        <v>1994.91</v>
      </c>
      <c r="X714" s="51">
        <v>1798.17</v>
      </c>
      <c r="Y714" s="51">
        <v>1471.46</v>
      </c>
      <c r="Z714" s="51">
        <v>796.65</v>
      </c>
      <c r="AA714" s="51">
        <v>171.99</v>
      </c>
      <c r="AB714" s="51">
        <v>171.99</v>
      </c>
      <c r="AC714" s="51">
        <v>171.99</v>
      </c>
      <c r="AD714" s="51">
        <v>273.18</v>
      </c>
      <c r="AE714" s="51">
        <v>335.56</v>
      </c>
      <c r="AF714" s="51">
        <v>547.74</v>
      </c>
      <c r="AG714" s="51">
        <v>958.77</v>
      </c>
      <c r="AH714" s="51">
        <v>1256.79</v>
      </c>
      <c r="AI714" s="51">
        <v>1171.6099999999999</v>
      </c>
      <c r="AJ714" s="51">
        <v>1386.45</v>
      </c>
      <c r="AK714" s="51">
        <v>404.38</v>
      </c>
      <c r="AL714" s="51">
        <v>111.99</v>
      </c>
      <c r="AM714" s="51">
        <v>111.99</v>
      </c>
      <c r="AN714" s="51">
        <v>111.99</v>
      </c>
      <c r="AO714" s="51">
        <v>111.99</v>
      </c>
      <c r="AP714" s="135">
        <v>305.98</v>
      </c>
      <c r="AQ714" s="51">
        <v>111.99</v>
      </c>
      <c r="AR714" s="51">
        <v>111.99</v>
      </c>
      <c r="AS714" s="51">
        <v>11.99</v>
      </c>
      <c r="AT714" s="51">
        <v>11.99</v>
      </c>
      <c r="AU714" s="51">
        <v>11.99</v>
      </c>
      <c r="AV714" s="51">
        <v>43.42</v>
      </c>
      <c r="AW714" s="51">
        <v>128.72999999999999</v>
      </c>
      <c r="AX714" s="51">
        <v>605.41</v>
      </c>
      <c r="AY714" s="51">
        <v>361.47</v>
      </c>
      <c r="AZ714" s="51">
        <v>225.87</v>
      </c>
      <c r="BA714" s="51">
        <v>62.42</v>
      </c>
      <c r="BB714" s="51">
        <v>15.99</v>
      </c>
      <c r="BC714" s="51">
        <v>376.33</v>
      </c>
      <c r="BD714" s="51">
        <v>724.64</v>
      </c>
      <c r="BE714" s="51">
        <v>1617.98</v>
      </c>
      <c r="BF714" s="51">
        <v>1457.1200000000001</v>
      </c>
      <c r="BG714" s="51">
        <v>1676.96</v>
      </c>
      <c r="BH714" s="51">
        <v>1378.29</v>
      </c>
      <c r="BI714" s="51">
        <v>567.29999999999995</v>
      </c>
      <c r="BJ714" s="51">
        <v>213.89000000000001</v>
      </c>
      <c r="BK714" s="51">
        <v>173.59</v>
      </c>
      <c r="BL714" s="51">
        <v>241.55</v>
      </c>
      <c r="BM714" s="51"/>
      <c r="BN714" s="9"/>
      <c r="BO714" s="62">
        <v>11.99</v>
      </c>
      <c r="BP714" s="62">
        <v>2403.2600000000002</v>
      </c>
      <c r="BQ714" s="62">
        <f t="shared" si="33"/>
        <v>1207.625</v>
      </c>
      <c r="BR714" s="64" t="str">
        <f t="shared" si="34"/>
        <v>YES</v>
      </c>
      <c r="BS714" s="9" t="e">
        <f t="shared" si="35"/>
        <v>#N/A</v>
      </c>
    </row>
    <row r="715" spans="1:71" x14ac:dyDescent="0.25">
      <c r="A715">
        <v>712</v>
      </c>
      <c r="B715" s="52" t="s">
        <v>421</v>
      </c>
      <c r="C715" s="48"/>
      <c r="D715" s="80"/>
      <c r="E715" s="98" t="s">
        <v>4988</v>
      </c>
      <c r="F715" s="84" t="s">
        <v>2</v>
      </c>
      <c r="G715" s="84">
        <v>106814475</v>
      </c>
      <c r="H715" s="87">
        <v>4355933</v>
      </c>
      <c r="I715" s="196">
        <v>6210082</v>
      </c>
      <c r="J715" s="87">
        <v>6210082</v>
      </c>
      <c r="K715" s="47" t="s">
        <v>1</v>
      </c>
      <c r="L715" s="47" t="s">
        <v>420</v>
      </c>
      <c r="M715" s="38"/>
      <c r="N715" s="38"/>
      <c r="O715" s="50">
        <v>7636.36</v>
      </c>
      <c r="P715" s="50">
        <v>12569.24</v>
      </c>
      <c r="Q715" s="50">
        <v>9672.91</v>
      </c>
      <c r="R715" s="50">
        <v>11006.3</v>
      </c>
      <c r="S715" s="50">
        <v>9410.8799999999992</v>
      </c>
      <c r="T715" s="50">
        <v>5701.35</v>
      </c>
      <c r="U715" s="50">
        <v>6061.37</v>
      </c>
      <c r="V715" s="51">
        <v>6145.36</v>
      </c>
      <c r="W715" s="51">
        <v>6003.13</v>
      </c>
      <c r="X715" s="51">
        <v>6189.71</v>
      </c>
      <c r="Y715" s="51">
        <v>6254.98</v>
      </c>
      <c r="Z715" s="51">
        <v>7644.8899999999994</v>
      </c>
      <c r="AA715" s="51">
        <v>9159.42</v>
      </c>
      <c r="AB715" s="51">
        <v>8519.23</v>
      </c>
      <c r="AC715" s="51">
        <v>6223.41</v>
      </c>
      <c r="AD715" s="51">
        <v>5238.78</v>
      </c>
      <c r="AE715" s="51">
        <v>5352.77</v>
      </c>
      <c r="AF715" s="51">
        <v>4742.92</v>
      </c>
      <c r="AG715" s="51">
        <v>5324.2</v>
      </c>
      <c r="AH715" s="51">
        <v>5821.1799999999994</v>
      </c>
      <c r="AI715" s="51">
        <v>6602.65</v>
      </c>
      <c r="AJ715" s="51">
        <v>7510.92</v>
      </c>
      <c r="AK715" s="51">
        <v>6700.3499999999995</v>
      </c>
      <c r="AL715" s="51">
        <v>7697.2</v>
      </c>
      <c r="AM715" s="51">
        <v>10173.02</v>
      </c>
      <c r="AN715" s="51">
        <v>8848.68</v>
      </c>
      <c r="AO715" s="51">
        <v>7933.2199999999993</v>
      </c>
      <c r="AP715" s="135">
        <v>8038.3099999999995</v>
      </c>
      <c r="AQ715" s="51">
        <v>8084.0599999999995</v>
      </c>
      <c r="AR715" s="51">
        <v>6946.53</v>
      </c>
      <c r="AS715" s="51">
        <v>7638.67</v>
      </c>
      <c r="AT715" s="51">
        <v>6071.4</v>
      </c>
      <c r="AU715" s="51">
        <v>5674.11</v>
      </c>
      <c r="AV715" s="51">
        <v>7550.67</v>
      </c>
      <c r="AW715" s="51">
        <v>6727.51</v>
      </c>
      <c r="AX715" s="51">
        <v>6430.33</v>
      </c>
      <c r="AY715" s="51">
        <v>7640.83</v>
      </c>
      <c r="AZ715" s="51">
        <v>10707.369999999999</v>
      </c>
      <c r="BA715" s="51">
        <v>9291.33</v>
      </c>
      <c r="BB715" s="51">
        <v>7597.44</v>
      </c>
      <c r="BC715" s="51">
        <v>6878.0199999999995</v>
      </c>
      <c r="BD715" s="51">
        <v>5904.04</v>
      </c>
      <c r="BE715" s="51">
        <v>7396.04</v>
      </c>
      <c r="BF715" s="51">
        <v>6210.44</v>
      </c>
      <c r="BG715" s="51">
        <v>7326.96</v>
      </c>
      <c r="BH715" s="51">
        <v>8329.25</v>
      </c>
      <c r="BI715" s="51">
        <v>8868.26</v>
      </c>
      <c r="BJ715" s="51">
        <v>11967.789999999999</v>
      </c>
      <c r="BK715" s="51">
        <v>10185.58</v>
      </c>
      <c r="BL715" s="51">
        <v>10884.23</v>
      </c>
      <c r="BM715" s="51"/>
      <c r="BN715" s="9"/>
      <c r="BO715" s="62">
        <v>4786.7</v>
      </c>
      <c r="BP715" s="62">
        <v>12572.48</v>
      </c>
      <c r="BQ715" s="62">
        <f t="shared" si="33"/>
        <v>8679.59</v>
      </c>
      <c r="BR715" s="64" t="str">
        <f t="shared" si="34"/>
        <v>YES</v>
      </c>
      <c r="BS715" s="9" t="e">
        <f t="shared" si="35"/>
        <v>#N/A</v>
      </c>
    </row>
    <row r="716" spans="1:71" x14ac:dyDescent="0.25">
      <c r="A716">
        <v>713</v>
      </c>
      <c r="B716" s="52" t="s">
        <v>419</v>
      </c>
      <c r="C716" s="48" t="s">
        <v>419</v>
      </c>
      <c r="D716" s="80">
        <v>20049.980000000003</v>
      </c>
      <c r="E716" s="98" t="s">
        <v>2186</v>
      </c>
      <c r="F716" s="84" t="s">
        <v>2</v>
      </c>
      <c r="G716" s="84">
        <v>106814475</v>
      </c>
      <c r="H716" s="87">
        <v>4221296</v>
      </c>
      <c r="I716" s="196">
        <v>4221296</v>
      </c>
      <c r="J716" s="87">
        <v>4356868</v>
      </c>
      <c r="K716" s="47" t="s">
        <v>1</v>
      </c>
      <c r="L716" s="47" t="s">
        <v>418</v>
      </c>
      <c r="M716" s="38"/>
      <c r="N716" s="38"/>
      <c r="O716" s="50">
        <v>18836.509999999998</v>
      </c>
      <c r="P716" s="50">
        <v>21073.59</v>
      </c>
      <c r="Q716" s="50">
        <v>17654.45</v>
      </c>
      <c r="R716" s="50">
        <v>18791.349999999999</v>
      </c>
      <c r="S716" s="50">
        <v>20837.45</v>
      </c>
      <c r="T716" s="50">
        <v>19636.75</v>
      </c>
      <c r="U716" s="50">
        <v>23457.370000000003</v>
      </c>
      <c r="V716" s="51">
        <v>24170.02</v>
      </c>
      <c r="W716" s="51">
        <v>22910.240000000002</v>
      </c>
      <c r="X716" s="51">
        <v>26348.27</v>
      </c>
      <c r="Y716" s="51">
        <v>30387.200000000001</v>
      </c>
      <c r="Z716" s="51">
        <v>22377.5</v>
      </c>
      <c r="AA716" s="51">
        <v>21592.58</v>
      </c>
      <c r="AB716" s="51">
        <v>22317.350000000002</v>
      </c>
      <c r="AC716" s="51">
        <v>19646.780000000002</v>
      </c>
      <c r="AD716" s="51">
        <v>19428.63</v>
      </c>
      <c r="AE716" s="51">
        <v>20751</v>
      </c>
      <c r="AF716" s="51">
        <v>20049.980000000003</v>
      </c>
      <c r="AG716" s="51">
        <v>26236.560000000001</v>
      </c>
      <c r="AH716" s="51">
        <v>32963.079999999994</v>
      </c>
      <c r="AI716" s="51">
        <v>32595.52</v>
      </c>
      <c r="AJ716" s="51">
        <v>33037.659999999996</v>
      </c>
      <c r="AK716" s="51">
        <v>24966.080000000002</v>
      </c>
      <c r="AL716" s="51">
        <v>20729.7</v>
      </c>
      <c r="AM716" s="51">
        <v>14551.01</v>
      </c>
      <c r="AN716" s="51">
        <v>16017.01</v>
      </c>
      <c r="AO716" s="51">
        <v>27848.480000000003</v>
      </c>
      <c r="AP716" s="135">
        <v>34276.04</v>
      </c>
      <c r="AQ716" s="51">
        <v>28526.81</v>
      </c>
      <c r="AR716" s="51">
        <v>33360.46</v>
      </c>
      <c r="AS716" s="51">
        <v>44038.869999999995</v>
      </c>
      <c r="AT716" s="51">
        <v>41826.75</v>
      </c>
      <c r="AU716" s="51">
        <v>41618.74</v>
      </c>
      <c r="AV716" s="51">
        <v>42188.32</v>
      </c>
      <c r="AW716" s="51">
        <v>35917.9</v>
      </c>
      <c r="AX716" s="51">
        <v>27229.570000000003</v>
      </c>
      <c r="AY716" s="51">
        <v>25599.84</v>
      </c>
      <c r="AZ716" s="51">
        <v>27507.54</v>
      </c>
      <c r="BA716" s="51">
        <v>26910.18</v>
      </c>
      <c r="BB716" s="51">
        <v>28734.780000000002</v>
      </c>
      <c r="BC716" s="51">
        <v>28620.780000000002</v>
      </c>
      <c r="BD716" s="51">
        <v>29710.820000000003</v>
      </c>
      <c r="BE716" s="51">
        <v>45496.479999999996</v>
      </c>
      <c r="BF716" s="51">
        <v>40290.119999999995</v>
      </c>
      <c r="BG716" s="51">
        <v>43819.299999999996</v>
      </c>
      <c r="BH716" s="51">
        <v>39564.1</v>
      </c>
      <c r="BI716" s="51">
        <v>32331.390000000003</v>
      </c>
      <c r="BJ716" s="51">
        <v>28605.08</v>
      </c>
      <c r="BK716" s="51">
        <v>24251.570000000003</v>
      </c>
      <c r="BL716" s="51">
        <v>27495.56</v>
      </c>
      <c r="BM716" s="51"/>
      <c r="BN716" s="9"/>
      <c r="BO716" s="62">
        <v>14551.01</v>
      </c>
      <c r="BP716" s="62">
        <v>30387.200000000001</v>
      </c>
      <c r="BQ716" s="62">
        <f t="shared" si="33"/>
        <v>22469.105</v>
      </c>
      <c r="BR716" s="64" t="str">
        <f t="shared" si="34"/>
        <v>YES</v>
      </c>
      <c r="BS716" s="9" t="e">
        <f t="shared" si="35"/>
        <v>#N/A</v>
      </c>
    </row>
    <row r="717" spans="1:71" x14ac:dyDescent="0.25">
      <c r="A717">
        <v>714</v>
      </c>
      <c r="B717" s="52" t="s">
        <v>417</v>
      </c>
      <c r="C717" s="48" t="s">
        <v>417</v>
      </c>
      <c r="D717" s="80">
        <v>7508.75</v>
      </c>
      <c r="E717" s="98" t="s">
        <v>4988</v>
      </c>
      <c r="F717" s="84" t="s">
        <v>2</v>
      </c>
      <c r="G717" s="84">
        <v>106814475</v>
      </c>
      <c r="H717" s="87">
        <v>4355972</v>
      </c>
      <c r="I717" s="196">
        <v>6207349</v>
      </c>
      <c r="J717" s="87">
        <v>6207349</v>
      </c>
      <c r="K717" s="47" t="s">
        <v>1</v>
      </c>
      <c r="L717" s="47" t="s">
        <v>416</v>
      </c>
      <c r="M717" s="38"/>
      <c r="N717" s="38"/>
      <c r="O717" s="50">
        <v>7248.27</v>
      </c>
      <c r="P717" s="50">
        <v>11562.74</v>
      </c>
      <c r="Q717" s="50">
        <v>8917.2099999999991</v>
      </c>
      <c r="R717" s="50">
        <v>10339.15</v>
      </c>
      <c r="S717" s="50">
        <v>8591.44</v>
      </c>
      <c r="T717" s="50">
        <v>5874.18</v>
      </c>
      <c r="U717" s="50">
        <v>7330.01</v>
      </c>
      <c r="V717" s="51">
        <v>7120.94</v>
      </c>
      <c r="W717" s="51">
        <v>6110.11</v>
      </c>
      <c r="X717" s="51">
        <v>6284.2699999999995</v>
      </c>
      <c r="Y717" s="51">
        <v>6643.26</v>
      </c>
      <c r="Z717" s="51">
        <v>7953.59</v>
      </c>
      <c r="AA717" s="51">
        <v>8994.83</v>
      </c>
      <c r="AB717" s="51">
        <v>11451.43</v>
      </c>
      <c r="AC717" s="51">
        <v>9343.76</v>
      </c>
      <c r="AD717" s="51">
        <v>8015.9299999999994</v>
      </c>
      <c r="AE717" s="51">
        <v>8319.92</v>
      </c>
      <c r="AF717" s="51">
        <v>7508.75</v>
      </c>
      <c r="AG717" s="51">
        <v>7578.34</v>
      </c>
      <c r="AH717" s="51">
        <v>6359.01</v>
      </c>
      <c r="AI717" s="51">
        <v>6990.62</v>
      </c>
      <c r="AJ717" s="51">
        <v>8156.91</v>
      </c>
      <c r="AK717" s="51">
        <v>7224.4</v>
      </c>
      <c r="AL717" s="51">
        <v>7601.26</v>
      </c>
      <c r="AM717" s="51">
        <v>10524.83</v>
      </c>
      <c r="AN717" s="51">
        <v>9968.91</v>
      </c>
      <c r="AO717" s="51">
        <v>9331.19</v>
      </c>
      <c r="AP717" s="135">
        <v>9149.11</v>
      </c>
      <c r="AQ717" s="51">
        <v>8117.6399999999994</v>
      </c>
      <c r="AR717" s="51">
        <v>7363.5999999999995</v>
      </c>
      <c r="AS717" s="51">
        <v>8334.23</v>
      </c>
      <c r="AT717" s="51">
        <v>6599.12</v>
      </c>
      <c r="AU717" s="51">
        <v>6432.79</v>
      </c>
      <c r="AV717" s="51">
        <v>7630.96</v>
      </c>
      <c r="AW717" s="51">
        <v>6508.99</v>
      </c>
      <c r="AX717" s="51">
        <v>7633.05</v>
      </c>
      <c r="AY717" s="51">
        <v>9431.83</v>
      </c>
      <c r="AZ717" s="51">
        <v>12156.19</v>
      </c>
      <c r="BA717" s="51">
        <v>10293.73</v>
      </c>
      <c r="BB717" s="51">
        <v>9572.119999999999</v>
      </c>
      <c r="BC717" s="51">
        <v>8956.7199999999993</v>
      </c>
      <c r="BD717" s="51">
        <v>8226.6999999999989</v>
      </c>
      <c r="BE717" s="51">
        <v>8161.0599999999995</v>
      </c>
      <c r="BF717" s="51">
        <v>7061.99</v>
      </c>
      <c r="BG717" s="51">
        <v>7095.4</v>
      </c>
      <c r="BH717" s="51">
        <v>7268.03</v>
      </c>
      <c r="BI717" s="51">
        <v>6999.5199999999995</v>
      </c>
      <c r="BJ717" s="51">
        <v>8888.07</v>
      </c>
      <c r="BK717" s="51">
        <v>8112.11</v>
      </c>
      <c r="BL717" s="51">
        <v>8356.33</v>
      </c>
      <c r="BM717" s="51"/>
      <c r="BN717" s="9"/>
      <c r="BO717" s="62">
        <v>5877.3</v>
      </c>
      <c r="BP717" s="62">
        <v>11565.98</v>
      </c>
      <c r="BQ717" s="62">
        <f t="shared" si="33"/>
        <v>8721.64</v>
      </c>
      <c r="BR717" s="64" t="str">
        <f t="shared" si="34"/>
        <v>YES</v>
      </c>
      <c r="BS717" s="9" t="e">
        <f t="shared" si="35"/>
        <v>#N/A</v>
      </c>
    </row>
    <row r="718" spans="1:71" x14ac:dyDescent="0.25">
      <c r="A718">
        <v>715</v>
      </c>
      <c r="B718" s="52" t="s">
        <v>415</v>
      </c>
      <c r="C718" s="48" t="s">
        <v>415</v>
      </c>
      <c r="D718" s="80">
        <v>363.37</v>
      </c>
      <c r="E718" s="98" t="s">
        <v>4988</v>
      </c>
      <c r="F718" s="84" t="s">
        <v>2</v>
      </c>
      <c r="G718" s="84">
        <v>106814475</v>
      </c>
      <c r="H718" s="87">
        <v>4028313</v>
      </c>
      <c r="I718" s="196">
        <v>6207053</v>
      </c>
      <c r="J718" s="87">
        <v>6207053</v>
      </c>
      <c r="K718" s="47" t="s">
        <v>1</v>
      </c>
      <c r="L718" s="47" t="s">
        <v>414</v>
      </c>
      <c r="M718" s="38"/>
      <c r="N718" s="38"/>
      <c r="O718" s="50">
        <v>151.81</v>
      </c>
      <c r="P718" s="50">
        <v>513.27</v>
      </c>
      <c r="Q718" s="50">
        <v>331.21</v>
      </c>
      <c r="R718" s="50">
        <v>359.76</v>
      </c>
      <c r="S718" s="50">
        <v>188.2</v>
      </c>
      <c r="T718" s="50">
        <v>421.96</v>
      </c>
      <c r="U718" s="50">
        <v>594.44000000000005</v>
      </c>
      <c r="V718" s="51">
        <v>700.01</v>
      </c>
      <c r="W718" s="51">
        <v>733.87</v>
      </c>
      <c r="X718" s="51">
        <v>538.16</v>
      </c>
      <c r="Y718" s="51">
        <v>396.67</v>
      </c>
      <c r="Z718" s="51">
        <v>191.3</v>
      </c>
      <c r="AA718" s="51">
        <v>224.85000000000002</v>
      </c>
      <c r="AB718" s="51">
        <v>389.66</v>
      </c>
      <c r="AC718" s="51">
        <v>233.85000000000002</v>
      </c>
      <c r="AD718" s="51">
        <v>162.55000000000001</v>
      </c>
      <c r="AE718" s="51">
        <v>197.55</v>
      </c>
      <c r="AF718" s="51">
        <v>363.37</v>
      </c>
      <c r="AG718" s="51">
        <v>552.49</v>
      </c>
      <c r="AH718" s="51">
        <v>651.03</v>
      </c>
      <c r="AI718" s="51">
        <v>614.6</v>
      </c>
      <c r="AJ718" s="51">
        <v>640.13</v>
      </c>
      <c r="AK718" s="51">
        <v>393.98</v>
      </c>
      <c r="AL718" s="51">
        <v>234.75</v>
      </c>
      <c r="AM718" s="51">
        <v>237.18</v>
      </c>
      <c r="AN718" s="51">
        <v>208.10000000000002</v>
      </c>
      <c r="AO718" s="51">
        <v>195.91</v>
      </c>
      <c r="AP718" s="135">
        <v>118.49</v>
      </c>
      <c r="AQ718" s="51">
        <v>260.73</v>
      </c>
      <c r="AR718" s="51">
        <v>308.69</v>
      </c>
      <c r="AS718" s="51">
        <v>419.6</v>
      </c>
      <c r="AT718" s="51">
        <v>419.84000000000003</v>
      </c>
      <c r="AU718" s="51">
        <v>424.23</v>
      </c>
      <c r="AV718" s="51">
        <v>410.7</v>
      </c>
      <c r="AW718" s="51">
        <v>300.31</v>
      </c>
      <c r="AX718" s="51">
        <v>179.4</v>
      </c>
      <c r="AY718" s="51">
        <v>244.36</v>
      </c>
      <c r="AZ718" s="51">
        <v>291.41000000000003</v>
      </c>
      <c r="BA718" s="51">
        <v>327.95</v>
      </c>
      <c r="BB718" s="51">
        <v>234.52</v>
      </c>
      <c r="BC718" s="51">
        <v>117.08999999999999</v>
      </c>
      <c r="BD718" s="51">
        <v>208.11</v>
      </c>
      <c r="BE718" s="51">
        <v>510.17</v>
      </c>
      <c r="BF718" s="51">
        <v>457.07</v>
      </c>
      <c r="BG718" s="51">
        <v>616.37</v>
      </c>
      <c r="BH718" s="51">
        <v>588.95000000000005</v>
      </c>
      <c r="BI718" s="51">
        <v>385.18</v>
      </c>
      <c r="BJ718" s="51">
        <v>291.85000000000002</v>
      </c>
      <c r="BK718" s="51">
        <v>304.58</v>
      </c>
      <c r="BL718" s="51">
        <v>357.59000000000003</v>
      </c>
      <c r="BM718" s="51"/>
      <c r="BN718" s="9"/>
      <c r="BO718" s="62">
        <v>155.05000000000001</v>
      </c>
      <c r="BP718" s="62">
        <v>1167.5999999999999</v>
      </c>
      <c r="BQ718" s="62">
        <f t="shared" si="33"/>
        <v>661.32499999999993</v>
      </c>
      <c r="BR718" s="64" t="str">
        <f t="shared" si="34"/>
        <v>YES</v>
      </c>
      <c r="BS718" s="9" t="e">
        <f t="shared" si="35"/>
        <v>#N/A</v>
      </c>
    </row>
    <row r="719" spans="1:71" x14ac:dyDescent="0.25">
      <c r="A719">
        <v>716</v>
      </c>
      <c r="B719" s="52" t="s">
        <v>413</v>
      </c>
      <c r="C719" s="48" t="s">
        <v>413</v>
      </c>
      <c r="D719" s="80">
        <v>282</v>
      </c>
      <c r="E719" s="98" t="s">
        <v>4988</v>
      </c>
      <c r="F719" s="84" t="s">
        <v>2</v>
      </c>
      <c r="G719" s="84">
        <v>106814475</v>
      </c>
      <c r="H719" s="87">
        <v>4064835</v>
      </c>
      <c r="I719" s="196">
        <v>6141126</v>
      </c>
      <c r="J719" s="87">
        <v>6141126</v>
      </c>
      <c r="K719" s="47" t="s">
        <v>1</v>
      </c>
      <c r="L719" s="47" t="s">
        <v>412</v>
      </c>
      <c r="M719" s="38"/>
      <c r="N719" s="38"/>
      <c r="O719" s="50">
        <v>260.39</v>
      </c>
      <c r="P719" s="50">
        <v>314.94</v>
      </c>
      <c r="Q719" s="50">
        <v>267.87</v>
      </c>
      <c r="R719" s="50">
        <v>305.85000000000002</v>
      </c>
      <c r="S719" s="50">
        <v>291.39</v>
      </c>
      <c r="T719" s="50">
        <v>287.07</v>
      </c>
      <c r="U719" s="50">
        <v>315.56</v>
      </c>
      <c r="V719" s="51">
        <v>325.71000000000004</v>
      </c>
      <c r="W719" s="51">
        <v>329.82</v>
      </c>
      <c r="X719" s="51">
        <v>330.07</v>
      </c>
      <c r="Y719" s="51">
        <v>283.11</v>
      </c>
      <c r="Z719" s="51">
        <v>271.84000000000003</v>
      </c>
      <c r="AA719" s="51">
        <v>293.2</v>
      </c>
      <c r="AB719" s="51">
        <v>310.48</v>
      </c>
      <c r="AC719" s="51">
        <v>272.88</v>
      </c>
      <c r="AD719" s="51">
        <v>273.27</v>
      </c>
      <c r="AE719" s="51">
        <v>285.86</v>
      </c>
      <c r="AF719" s="51">
        <v>282</v>
      </c>
      <c r="AG719" s="51">
        <v>300.45999999999998</v>
      </c>
      <c r="AH719" s="51">
        <v>291.58</v>
      </c>
      <c r="AI719" s="51">
        <v>284.99</v>
      </c>
      <c r="AJ719" s="51">
        <v>327.71000000000004</v>
      </c>
      <c r="AK719" s="51">
        <v>263.58</v>
      </c>
      <c r="AL719" s="51">
        <v>265.71000000000004</v>
      </c>
      <c r="AM719" s="51">
        <v>277.39</v>
      </c>
      <c r="AN719" s="51">
        <v>275.71000000000004</v>
      </c>
      <c r="AO719" s="51">
        <v>279.36</v>
      </c>
      <c r="AP719" s="135">
        <v>279.82</v>
      </c>
      <c r="AQ719" s="51">
        <v>273.27</v>
      </c>
      <c r="AR719" s="51">
        <v>244.19</v>
      </c>
      <c r="AS719" s="51">
        <v>308.35000000000002</v>
      </c>
      <c r="AT719" s="51">
        <v>273.94</v>
      </c>
      <c r="AU719" s="51">
        <v>279.59000000000003</v>
      </c>
      <c r="AV719" s="51">
        <v>302.48</v>
      </c>
      <c r="AW719" s="51">
        <v>255.48000000000002</v>
      </c>
      <c r="AX719" s="51">
        <v>256.05</v>
      </c>
      <c r="AY719" s="51">
        <v>246.67000000000002</v>
      </c>
      <c r="AZ719" s="51">
        <v>313.71000000000004</v>
      </c>
      <c r="BA719" s="51">
        <v>271.48</v>
      </c>
      <c r="BB719" s="51">
        <v>265.40000000000003</v>
      </c>
      <c r="BC719" s="51">
        <v>282.83</v>
      </c>
      <c r="BD719" s="51">
        <v>278.89</v>
      </c>
      <c r="BE719" s="51">
        <v>319.42</v>
      </c>
      <c r="BF719" s="51">
        <v>290.14</v>
      </c>
      <c r="BG719" s="51">
        <v>281.68</v>
      </c>
      <c r="BH719" s="51">
        <v>225.65</v>
      </c>
      <c r="BI719" s="51">
        <v>215.66</v>
      </c>
      <c r="BJ719" s="51">
        <v>233.58</v>
      </c>
      <c r="BK719" s="51">
        <v>208.27</v>
      </c>
      <c r="BL719" s="51">
        <v>259.52</v>
      </c>
      <c r="BM719" s="51"/>
      <c r="BN719" s="9"/>
      <c r="BO719" s="62">
        <v>263.63</v>
      </c>
      <c r="BP719" s="62">
        <v>629.26</v>
      </c>
      <c r="BQ719" s="62">
        <f t="shared" si="33"/>
        <v>446.44499999999999</v>
      </c>
      <c r="BR719" s="64" t="str">
        <f t="shared" si="34"/>
        <v>NO</v>
      </c>
      <c r="BS719" s="9" t="e">
        <f t="shared" si="35"/>
        <v>#N/A</v>
      </c>
    </row>
    <row r="720" spans="1:71" x14ac:dyDescent="0.25">
      <c r="A720">
        <v>717</v>
      </c>
      <c r="B720" s="52" t="s">
        <v>411</v>
      </c>
      <c r="C720" s="48" t="s">
        <v>411</v>
      </c>
      <c r="D720" s="80">
        <v>1199.52</v>
      </c>
      <c r="E720" s="98" t="s">
        <v>4988</v>
      </c>
      <c r="F720" s="84" t="s">
        <v>2</v>
      </c>
      <c r="G720" s="84">
        <v>106814475</v>
      </c>
      <c r="H720" s="87">
        <v>4060853</v>
      </c>
      <c r="I720" s="196">
        <v>6207397</v>
      </c>
      <c r="J720" s="87">
        <v>6207397</v>
      </c>
      <c r="K720" s="47" t="s">
        <v>1</v>
      </c>
      <c r="L720" s="47" t="s">
        <v>410</v>
      </c>
      <c r="M720" s="38"/>
      <c r="N720" s="38"/>
      <c r="O720" s="50">
        <v>408.18</v>
      </c>
      <c r="P720" s="50">
        <v>730.98</v>
      </c>
      <c r="Q720" s="50">
        <v>510.94</v>
      </c>
      <c r="R720" s="50">
        <v>642.91999999999996</v>
      </c>
      <c r="S720" s="50">
        <v>949.18</v>
      </c>
      <c r="T720" s="50">
        <v>879.87</v>
      </c>
      <c r="U720" s="50">
        <v>1270.1300000000001</v>
      </c>
      <c r="V720" s="51">
        <v>1477.55</v>
      </c>
      <c r="W720" s="51">
        <v>1074.82</v>
      </c>
      <c r="X720" s="51">
        <v>453.5</v>
      </c>
      <c r="Y720" s="51">
        <v>510.38</v>
      </c>
      <c r="Z720" s="51">
        <v>512.51</v>
      </c>
      <c r="AA720" s="51">
        <v>585.29999999999995</v>
      </c>
      <c r="AB720" s="51">
        <v>663.45</v>
      </c>
      <c r="AC720" s="51">
        <v>588.29999999999995</v>
      </c>
      <c r="AD720" s="51">
        <v>795.03</v>
      </c>
      <c r="AE720" s="51">
        <v>871.11</v>
      </c>
      <c r="AF720" s="51">
        <v>1199.52</v>
      </c>
      <c r="AG720" s="51">
        <v>1690.94</v>
      </c>
      <c r="AH720" s="51">
        <v>1523.07</v>
      </c>
      <c r="AI720" s="51">
        <v>1514.44</v>
      </c>
      <c r="AJ720" s="51">
        <v>1623.15</v>
      </c>
      <c r="AK720" s="51">
        <v>1260.49</v>
      </c>
      <c r="AL720" s="51">
        <v>1183.05</v>
      </c>
      <c r="AM720" s="51">
        <v>1028.0999999999999</v>
      </c>
      <c r="AN720" s="51">
        <v>1003.85</v>
      </c>
      <c r="AO720" s="51">
        <v>697.86</v>
      </c>
      <c r="AP720" s="135">
        <v>826.55</v>
      </c>
      <c r="AQ720" s="51">
        <v>1154.3900000000001</v>
      </c>
      <c r="AR720" s="51">
        <v>1295.05</v>
      </c>
      <c r="AS720" s="51">
        <v>1410.34</v>
      </c>
      <c r="AT720" s="51">
        <v>1524.75</v>
      </c>
      <c r="AU720" s="51">
        <v>1536.28</v>
      </c>
      <c r="AV720" s="51">
        <v>1312.82</v>
      </c>
      <c r="AW720" s="51">
        <v>1077.3</v>
      </c>
      <c r="AX720" s="51">
        <v>999.03</v>
      </c>
      <c r="AY720" s="51">
        <v>897.3</v>
      </c>
      <c r="AZ720" s="51">
        <v>652.94000000000005</v>
      </c>
      <c r="BA720" s="51">
        <v>572.08000000000004</v>
      </c>
      <c r="BB720" s="51">
        <v>463.05</v>
      </c>
      <c r="BC720" s="51">
        <v>658.71</v>
      </c>
      <c r="BD720" s="51">
        <v>807.83</v>
      </c>
      <c r="BE720" s="51">
        <v>1058.33</v>
      </c>
      <c r="BF720" s="51">
        <v>767.45</v>
      </c>
      <c r="BG720" s="51">
        <v>294.68</v>
      </c>
      <c r="BH720" s="51">
        <v>272.37</v>
      </c>
      <c r="BI720" s="51">
        <v>295.42</v>
      </c>
      <c r="BJ720" s="51">
        <v>461.38</v>
      </c>
      <c r="BK720" s="51">
        <v>269.96000000000004</v>
      </c>
      <c r="BL720" s="51">
        <v>510.75</v>
      </c>
      <c r="BM720" s="51"/>
      <c r="BN720" s="9"/>
      <c r="BO720" s="62">
        <v>411.42</v>
      </c>
      <c r="BP720" s="62">
        <v>2662.31</v>
      </c>
      <c r="BQ720" s="62">
        <f t="shared" si="33"/>
        <v>1536.865</v>
      </c>
      <c r="BR720" s="64" t="str">
        <f t="shared" si="34"/>
        <v>NO</v>
      </c>
      <c r="BS720" s="9" t="e">
        <f t="shared" si="35"/>
        <v>#N/A</v>
      </c>
    </row>
    <row r="721" spans="1:71" x14ac:dyDescent="0.25">
      <c r="A721">
        <v>718</v>
      </c>
      <c r="B721" s="52" t="s">
        <v>409</v>
      </c>
      <c r="C721" s="48" t="s">
        <v>409</v>
      </c>
      <c r="D721" s="80">
        <v>4815.63</v>
      </c>
      <c r="E721" s="98" t="s">
        <v>4988</v>
      </c>
      <c r="F721" s="84" t="s">
        <v>2</v>
      </c>
      <c r="G721" s="84">
        <v>106814475</v>
      </c>
      <c r="H721" s="87">
        <v>4375501</v>
      </c>
      <c r="I721" s="196">
        <v>6207396</v>
      </c>
      <c r="J721" s="87">
        <v>6207396</v>
      </c>
      <c r="K721" s="47" t="s">
        <v>1</v>
      </c>
      <c r="L721" s="47" t="s">
        <v>408</v>
      </c>
      <c r="M721" s="38"/>
      <c r="N721" s="38"/>
      <c r="O721" s="50">
        <v>5414.16</v>
      </c>
      <c r="P721" s="50">
        <v>5225.84</v>
      </c>
      <c r="Q721" s="50">
        <v>5384.67</v>
      </c>
      <c r="R721" s="50">
        <v>5497.55</v>
      </c>
      <c r="S721" s="50">
        <v>7719.84</v>
      </c>
      <c r="T721" s="50">
        <v>6150.23</v>
      </c>
      <c r="U721" s="50">
        <v>7041.66</v>
      </c>
      <c r="V721" s="51">
        <v>7124.17</v>
      </c>
      <c r="W721" s="51">
        <v>7394.91</v>
      </c>
      <c r="X721" s="51">
        <v>7447.4699999999993</v>
      </c>
      <c r="Y721" s="51">
        <v>7200.23</v>
      </c>
      <c r="Z721" s="51">
        <v>5752.86</v>
      </c>
      <c r="AA721" s="51">
        <v>6525.95</v>
      </c>
      <c r="AB721" s="51">
        <v>4741.79</v>
      </c>
      <c r="AC721" s="51">
        <v>4572.03</v>
      </c>
      <c r="AD721" s="51">
        <v>4755.1799999999994</v>
      </c>
      <c r="AE721" s="51">
        <v>4905.4399999999996</v>
      </c>
      <c r="AF721" s="51">
        <v>4815.63</v>
      </c>
      <c r="AG721" s="51">
        <v>6924.83</v>
      </c>
      <c r="AH721" s="51">
        <v>7218.07</v>
      </c>
      <c r="AI721" s="51">
        <v>6190.8</v>
      </c>
      <c r="AJ721" s="51">
        <v>6581.92</v>
      </c>
      <c r="AK721" s="51">
        <v>5458.5599999999995</v>
      </c>
      <c r="AL721" s="51">
        <v>4787.3999999999996</v>
      </c>
      <c r="AM721" s="51">
        <v>4492.07</v>
      </c>
      <c r="AN721" s="51">
        <v>4556</v>
      </c>
      <c r="AO721" s="51">
        <v>5046.6099999999997</v>
      </c>
      <c r="AP721" s="135">
        <v>5774.3099999999995</v>
      </c>
      <c r="AQ721" s="51">
        <v>6664.0999999999995</v>
      </c>
      <c r="AR721" s="51">
        <v>6108.12</v>
      </c>
      <c r="AS721" s="51">
        <v>9562.17</v>
      </c>
      <c r="AT721" s="51">
        <v>9012.07</v>
      </c>
      <c r="AU721" s="51">
        <v>9434.4</v>
      </c>
      <c r="AV721" s="51">
        <v>9908.74</v>
      </c>
      <c r="AW721" s="51">
        <v>7529.65</v>
      </c>
      <c r="AX721" s="51">
        <v>5765.88</v>
      </c>
      <c r="AY721" s="51">
        <v>5086.2299999999996</v>
      </c>
      <c r="AZ721" s="51">
        <v>4963.9699999999993</v>
      </c>
      <c r="BA721" s="51">
        <v>5160.67</v>
      </c>
      <c r="BB721" s="51">
        <v>5813.65</v>
      </c>
      <c r="BC721" s="51">
        <v>5876.3</v>
      </c>
      <c r="BD721" s="51">
        <v>6207.05</v>
      </c>
      <c r="BE721" s="51">
        <v>8852.68</v>
      </c>
      <c r="BF721" s="51">
        <v>8579.64</v>
      </c>
      <c r="BG721" s="51">
        <v>8779.61</v>
      </c>
      <c r="BH721" s="51">
        <v>8030.84</v>
      </c>
      <c r="BI721" s="51">
        <v>6245.7</v>
      </c>
      <c r="BJ721" s="51">
        <v>4986.87</v>
      </c>
      <c r="BK721" s="51">
        <v>3715.0699999999997</v>
      </c>
      <c r="BL721" s="51">
        <v>3902.79</v>
      </c>
      <c r="BM721" s="51"/>
      <c r="BN721" s="9"/>
      <c r="BO721" s="62">
        <v>4492.07</v>
      </c>
      <c r="BP721" s="62">
        <v>7852.8099999999995</v>
      </c>
      <c r="BQ721" s="62">
        <f t="shared" si="33"/>
        <v>6172.44</v>
      </c>
      <c r="BR721" s="64" t="str">
        <f t="shared" si="34"/>
        <v>NO</v>
      </c>
      <c r="BS721" s="9" t="e">
        <f t="shared" si="35"/>
        <v>#N/A</v>
      </c>
    </row>
    <row r="722" spans="1:71" x14ac:dyDescent="0.25">
      <c r="A722">
        <v>719</v>
      </c>
      <c r="B722" s="52" t="s">
        <v>407</v>
      </c>
      <c r="C722" s="48" t="s">
        <v>407</v>
      </c>
      <c r="D722" s="80">
        <v>247.83</v>
      </c>
      <c r="E722" s="98" t="s">
        <v>4988</v>
      </c>
      <c r="F722" s="84" t="s">
        <v>2</v>
      </c>
      <c r="G722" s="84">
        <v>106814475</v>
      </c>
      <c r="H722" s="87">
        <v>4363026</v>
      </c>
      <c r="I722" s="196">
        <v>6208602</v>
      </c>
      <c r="J722" s="87">
        <v>6208602</v>
      </c>
      <c r="K722" s="47" t="s">
        <v>1</v>
      </c>
      <c r="L722" s="47" t="s">
        <v>406</v>
      </c>
      <c r="M722" s="38"/>
      <c r="N722" s="38"/>
      <c r="O722" s="50">
        <v>215.51</v>
      </c>
      <c r="P722" s="50">
        <v>232.29</v>
      </c>
      <c r="Q722" s="50">
        <v>175.76</v>
      </c>
      <c r="R722" s="50">
        <v>191.2</v>
      </c>
      <c r="S722" s="50">
        <v>258.07</v>
      </c>
      <c r="T722" s="50">
        <v>266.47000000000003</v>
      </c>
      <c r="U722" s="50">
        <v>341.77</v>
      </c>
      <c r="V722" s="51">
        <v>383.69</v>
      </c>
      <c r="W722" s="51">
        <v>387.78000000000003</v>
      </c>
      <c r="X722" s="51">
        <v>371.32</v>
      </c>
      <c r="Y722" s="51">
        <v>277.92</v>
      </c>
      <c r="Z722" s="51">
        <v>223.21</v>
      </c>
      <c r="AA722" s="51">
        <v>184.83</v>
      </c>
      <c r="AB722" s="51">
        <v>213.11</v>
      </c>
      <c r="AC722" s="51">
        <v>168.86</v>
      </c>
      <c r="AD722" s="51">
        <v>186.03</v>
      </c>
      <c r="AE722" s="51">
        <v>208.88</v>
      </c>
      <c r="AF722" s="51">
        <v>247.83</v>
      </c>
      <c r="AG722" s="51">
        <v>352.69</v>
      </c>
      <c r="AH722" s="51">
        <v>394.01</v>
      </c>
      <c r="AI722" s="51">
        <v>362.37</v>
      </c>
      <c r="AJ722" s="51">
        <v>381.83</v>
      </c>
      <c r="AK722" s="51">
        <v>276.16000000000003</v>
      </c>
      <c r="AL722" s="51">
        <v>217.88</v>
      </c>
      <c r="AM722" s="51">
        <v>201.29000000000002</v>
      </c>
      <c r="AN722" s="51">
        <v>197.57000000000002</v>
      </c>
      <c r="AO722" s="51">
        <v>177.15</v>
      </c>
      <c r="AP722" s="135">
        <v>217.53</v>
      </c>
      <c r="AQ722" s="51">
        <v>239.75</v>
      </c>
      <c r="AR722" s="51">
        <v>268.12</v>
      </c>
      <c r="AS722" s="51">
        <v>403.85</v>
      </c>
      <c r="AT722" s="51">
        <v>421.34000000000003</v>
      </c>
      <c r="AU722" s="51">
        <v>436.46000000000004</v>
      </c>
      <c r="AV722" s="51">
        <v>372.04</v>
      </c>
      <c r="AW722" s="51">
        <v>290.40000000000003</v>
      </c>
      <c r="AX722" s="51">
        <v>220.82000000000002</v>
      </c>
      <c r="AY722" s="51">
        <v>195.44</v>
      </c>
      <c r="AZ722" s="51">
        <v>216.56</v>
      </c>
      <c r="BA722" s="51">
        <v>166.72</v>
      </c>
      <c r="BB722" s="51">
        <v>182.24</v>
      </c>
      <c r="BC722" s="51">
        <v>215.58</v>
      </c>
      <c r="BD722" s="51">
        <v>262.35000000000002</v>
      </c>
      <c r="BE722" s="51">
        <v>423</v>
      </c>
      <c r="BF722" s="51">
        <v>404.28000000000003</v>
      </c>
      <c r="BG722" s="51">
        <v>428.39</v>
      </c>
      <c r="BH722" s="51">
        <v>360.90000000000003</v>
      </c>
      <c r="BI722" s="51">
        <v>268.24</v>
      </c>
      <c r="BJ722" s="51">
        <v>195.26000000000002</v>
      </c>
      <c r="BK722" s="51">
        <v>142.69</v>
      </c>
      <c r="BL722" s="51">
        <v>177.19</v>
      </c>
      <c r="BM722" s="51"/>
      <c r="BN722" s="9"/>
      <c r="BO722" s="62">
        <v>11.99</v>
      </c>
      <c r="BP722" s="62">
        <v>402.62</v>
      </c>
      <c r="BQ722" s="62">
        <f t="shared" si="33"/>
        <v>207.30500000000001</v>
      </c>
      <c r="BR722" s="64" t="str">
        <f t="shared" si="34"/>
        <v>YES</v>
      </c>
      <c r="BS722" s="9" t="e">
        <f t="shared" si="35"/>
        <v>#N/A</v>
      </c>
    </row>
    <row r="723" spans="1:71" x14ac:dyDescent="0.25">
      <c r="A723">
        <v>720</v>
      </c>
      <c r="B723" s="52" t="s">
        <v>405</v>
      </c>
      <c r="C723" s="48" t="s">
        <v>405</v>
      </c>
      <c r="D723" s="80">
        <v>241.73000000000002</v>
      </c>
      <c r="E723" s="98" t="s">
        <v>4988</v>
      </c>
      <c r="F723" s="84" t="s">
        <v>2</v>
      </c>
      <c r="G723" s="84">
        <v>106814475</v>
      </c>
      <c r="H723" s="87" t="s">
        <v>2155</v>
      </c>
      <c r="I723" s="196">
        <v>6209292</v>
      </c>
      <c r="J723" s="87">
        <v>6209292</v>
      </c>
      <c r="K723" s="47" t="s">
        <v>1</v>
      </c>
      <c r="L723" s="47" t="s">
        <v>404</v>
      </c>
      <c r="M723" s="38"/>
      <c r="N723" s="38"/>
      <c r="O723" s="50">
        <v>172.08</v>
      </c>
      <c r="P723" s="50">
        <v>295.12</v>
      </c>
      <c r="Q723" s="50">
        <v>369.64</v>
      </c>
      <c r="R723" s="50">
        <v>334.02</v>
      </c>
      <c r="S723" s="50">
        <v>373.67</v>
      </c>
      <c r="T723" s="50">
        <v>366.05</v>
      </c>
      <c r="U723" s="50">
        <v>440.68</v>
      </c>
      <c r="V723" s="51">
        <v>496.03000000000003</v>
      </c>
      <c r="W723" s="51">
        <v>494.14</v>
      </c>
      <c r="X723" s="51">
        <v>460.02</v>
      </c>
      <c r="Y723" s="51">
        <v>379.09000000000003</v>
      </c>
      <c r="Z723" s="51">
        <v>239.28</v>
      </c>
      <c r="AA723" s="51">
        <v>152.22</v>
      </c>
      <c r="AB723" s="51">
        <v>225.96</v>
      </c>
      <c r="AC723" s="51">
        <v>155.46</v>
      </c>
      <c r="AD723" s="51">
        <v>168.81</v>
      </c>
      <c r="AE723" s="51">
        <v>179.42000000000002</v>
      </c>
      <c r="AF723" s="51">
        <v>241.73000000000002</v>
      </c>
      <c r="AG723" s="51">
        <v>425.52</v>
      </c>
      <c r="AH723" s="51">
        <v>483.02</v>
      </c>
      <c r="AI723" s="51">
        <v>484.21000000000004</v>
      </c>
      <c r="AJ723" s="51">
        <v>520</v>
      </c>
      <c r="AK723" s="51">
        <v>362.16</v>
      </c>
      <c r="AL723" s="51">
        <v>236.24</v>
      </c>
      <c r="AM723" s="51">
        <v>268.92</v>
      </c>
      <c r="AN723" s="51">
        <v>226.3</v>
      </c>
      <c r="AO723" s="51">
        <v>207.33</v>
      </c>
      <c r="AP723" s="135">
        <v>198.67000000000002</v>
      </c>
      <c r="AQ723" s="51">
        <v>268.11</v>
      </c>
      <c r="AR723" s="51">
        <v>327.58</v>
      </c>
      <c r="AS723" s="51">
        <v>512.4</v>
      </c>
      <c r="AT723" s="51">
        <v>478.7</v>
      </c>
      <c r="AU723" s="51">
        <v>529.03</v>
      </c>
      <c r="AV723" s="51">
        <v>532.31000000000006</v>
      </c>
      <c r="AW723" s="51">
        <v>376.74</v>
      </c>
      <c r="AX723" s="51">
        <v>285.36</v>
      </c>
      <c r="AY723" s="51">
        <v>146.97</v>
      </c>
      <c r="AZ723" s="51">
        <v>372.16</v>
      </c>
      <c r="BA723" s="51">
        <v>319.99</v>
      </c>
      <c r="BB723" s="51">
        <v>339.33</v>
      </c>
      <c r="BC723" s="51">
        <v>141.05000000000001</v>
      </c>
      <c r="BD723" s="51">
        <v>292.10000000000002</v>
      </c>
      <c r="BE723" s="51">
        <v>474.58</v>
      </c>
      <c r="BF723" s="51">
        <v>442.16</v>
      </c>
      <c r="BG723" s="51">
        <v>455.22</v>
      </c>
      <c r="BH723" s="51">
        <v>424.63</v>
      </c>
      <c r="BI723" s="51">
        <v>217.47</v>
      </c>
      <c r="BJ723" s="51">
        <v>314.26</v>
      </c>
      <c r="BK723" s="51">
        <v>261.89</v>
      </c>
      <c r="BL723" s="51">
        <v>362.38</v>
      </c>
      <c r="BM723" s="51"/>
      <c r="BN723" s="9"/>
      <c r="BO723" s="62">
        <v>152.22</v>
      </c>
      <c r="BP723" s="62">
        <v>920.24</v>
      </c>
      <c r="BQ723" s="62">
        <f t="shared" si="33"/>
        <v>536.23</v>
      </c>
      <c r="BR723" s="64" t="str">
        <f t="shared" si="34"/>
        <v>YES</v>
      </c>
      <c r="BS723" s="9" t="e">
        <f t="shared" si="35"/>
        <v>#N/A</v>
      </c>
    </row>
    <row r="724" spans="1:71" x14ac:dyDescent="0.25">
      <c r="A724">
        <v>721</v>
      </c>
      <c r="B724" s="52" t="s">
        <v>403</v>
      </c>
      <c r="C724" s="48" t="s">
        <v>403</v>
      </c>
      <c r="D724" s="80">
        <v>760.75</v>
      </c>
      <c r="E724" s="98" t="s">
        <v>4988</v>
      </c>
      <c r="F724" s="84" t="s">
        <v>2</v>
      </c>
      <c r="G724" s="84">
        <v>106814475</v>
      </c>
      <c r="H724" s="87">
        <v>4040296</v>
      </c>
      <c r="I724" s="196">
        <v>6207837</v>
      </c>
      <c r="J724" s="87">
        <v>6207837</v>
      </c>
      <c r="K724" s="47" t="s">
        <v>1</v>
      </c>
      <c r="L724" s="47" t="s">
        <v>402</v>
      </c>
      <c r="M724" s="38"/>
      <c r="N724" s="38"/>
      <c r="O724" s="50">
        <v>646.26</v>
      </c>
      <c r="P724" s="50">
        <v>1057.3699999999999</v>
      </c>
      <c r="Q724" s="50">
        <v>816.23</v>
      </c>
      <c r="R724" s="50">
        <v>898.49</v>
      </c>
      <c r="S724" s="50">
        <v>808.39</v>
      </c>
      <c r="T724" s="50">
        <v>809.16</v>
      </c>
      <c r="U724" s="50">
        <v>941.37</v>
      </c>
      <c r="V724" s="51">
        <v>1041.0899999999999</v>
      </c>
      <c r="W724" s="51">
        <v>1059.77</v>
      </c>
      <c r="X724" s="51">
        <v>980.55</v>
      </c>
      <c r="Y724" s="51">
        <v>789.62</v>
      </c>
      <c r="Z724" s="51">
        <v>677.39</v>
      </c>
      <c r="AA724" s="51">
        <v>867.26</v>
      </c>
      <c r="AB724" s="51">
        <v>972.89</v>
      </c>
      <c r="AC724" s="51">
        <v>796.32</v>
      </c>
      <c r="AD724" s="51">
        <v>731.42</v>
      </c>
      <c r="AE724" s="51">
        <v>797.54</v>
      </c>
      <c r="AF724" s="51">
        <v>760.75</v>
      </c>
      <c r="AG724" s="51">
        <v>986.39</v>
      </c>
      <c r="AH724" s="51">
        <v>1012.09</v>
      </c>
      <c r="AI724" s="51">
        <v>997.9</v>
      </c>
      <c r="AJ724" s="51">
        <v>1075.6300000000001</v>
      </c>
      <c r="AK724" s="51">
        <v>819</v>
      </c>
      <c r="AL724" s="51">
        <v>704.87</v>
      </c>
      <c r="AM724" s="51">
        <v>912.67</v>
      </c>
      <c r="AN724" s="51">
        <v>907.88</v>
      </c>
      <c r="AO724" s="51">
        <v>849.35</v>
      </c>
      <c r="AP724" s="135">
        <v>830.96</v>
      </c>
      <c r="AQ724" s="51">
        <v>812.65</v>
      </c>
      <c r="AR724" s="51">
        <v>804.88</v>
      </c>
      <c r="AS724" s="51">
        <v>1105.24</v>
      </c>
      <c r="AT724" s="51">
        <v>1065.3</v>
      </c>
      <c r="AU724" s="51">
        <v>1084.4100000000001</v>
      </c>
      <c r="AV724" s="51">
        <v>1072.97</v>
      </c>
      <c r="AW724" s="51">
        <v>810.79</v>
      </c>
      <c r="AX724" s="51">
        <v>775.8</v>
      </c>
      <c r="AY724" s="51">
        <v>850.6</v>
      </c>
      <c r="AZ724" s="51">
        <v>1153.08</v>
      </c>
      <c r="BA724" s="51">
        <v>988.46</v>
      </c>
      <c r="BB724" s="51">
        <v>934.95</v>
      </c>
      <c r="BC724" s="51">
        <v>775.49</v>
      </c>
      <c r="BD724" s="51">
        <v>833.07</v>
      </c>
      <c r="BE724" s="51">
        <v>1136.58</v>
      </c>
      <c r="BF724" s="51">
        <v>995.09</v>
      </c>
      <c r="BG724" s="51">
        <v>1079.6300000000001</v>
      </c>
      <c r="BH724" s="51">
        <v>982.9</v>
      </c>
      <c r="BI724" s="51">
        <v>779.82</v>
      </c>
      <c r="BJ724" s="51">
        <v>795.27</v>
      </c>
      <c r="BK724" s="51">
        <v>580.87</v>
      </c>
      <c r="BL724" s="51">
        <v>635.54999999999995</v>
      </c>
      <c r="BM724" s="51"/>
      <c r="BN724" s="9"/>
      <c r="BO724" s="62">
        <v>12.135</v>
      </c>
      <c r="BP724" s="62">
        <v>1285.53</v>
      </c>
      <c r="BQ724" s="62">
        <f t="shared" si="33"/>
        <v>648.83249999999998</v>
      </c>
      <c r="BR724" s="64" t="str">
        <f t="shared" si="34"/>
        <v>YES</v>
      </c>
      <c r="BS724" s="9" t="e">
        <f t="shared" si="35"/>
        <v>#N/A</v>
      </c>
    </row>
    <row r="725" spans="1:71" x14ac:dyDescent="0.25">
      <c r="A725">
        <v>722</v>
      </c>
      <c r="B725" s="52" t="s">
        <v>401</v>
      </c>
      <c r="C725" s="48" t="s">
        <v>401</v>
      </c>
      <c r="D725" s="80">
        <v>3369.3599999999997</v>
      </c>
      <c r="E725" s="98" t="s">
        <v>4988</v>
      </c>
      <c r="F725" s="84" t="s">
        <v>2</v>
      </c>
      <c r="G725" s="84">
        <v>106814475</v>
      </c>
      <c r="H725" s="87">
        <v>4375482</v>
      </c>
      <c r="I725" s="196">
        <v>6207339</v>
      </c>
      <c r="J725" s="87">
        <v>6207339</v>
      </c>
      <c r="K725" s="47" t="s">
        <v>1</v>
      </c>
      <c r="L725" s="47" t="s">
        <v>400</v>
      </c>
      <c r="M725" s="38"/>
      <c r="N725" s="38"/>
      <c r="O725" s="50">
        <v>2782.21</v>
      </c>
      <c r="P725" s="50">
        <v>3112.08</v>
      </c>
      <c r="Q725" s="50">
        <v>2833.28</v>
      </c>
      <c r="R725" s="50">
        <v>3069.96</v>
      </c>
      <c r="S725" s="50">
        <v>4104.78</v>
      </c>
      <c r="T725" s="50">
        <v>3986.68</v>
      </c>
      <c r="U725" s="50">
        <v>4065.41</v>
      </c>
      <c r="V725" s="51">
        <v>4016.97</v>
      </c>
      <c r="W725" s="51">
        <v>3891.7999999999997</v>
      </c>
      <c r="X725" s="51">
        <v>4089.81</v>
      </c>
      <c r="Y725" s="51">
        <v>3262.5499999999997</v>
      </c>
      <c r="Z725" s="51">
        <v>2898.2099999999996</v>
      </c>
      <c r="AA725" s="51">
        <v>2957.7</v>
      </c>
      <c r="AB725" s="51">
        <v>2931.3999999999996</v>
      </c>
      <c r="AC725" s="51">
        <v>2689.56</v>
      </c>
      <c r="AD725" s="51">
        <v>2921.77</v>
      </c>
      <c r="AE725" s="51">
        <v>3058.7299999999996</v>
      </c>
      <c r="AF725" s="51">
        <v>3369.3599999999997</v>
      </c>
      <c r="AG725" s="51">
        <v>4310.7700000000004</v>
      </c>
      <c r="AH725" s="51">
        <v>4701.8899999999994</v>
      </c>
      <c r="AI725" s="51">
        <v>4593.05</v>
      </c>
      <c r="AJ725" s="51">
        <v>4883.83</v>
      </c>
      <c r="AK725" s="51">
        <v>3655.27</v>
      </c>
      <c r="AL725" s="51">
        <v>3158.0099999999998</v>
      </c>
      <c r="AM725" s="51">
        <v>2196.2299999999996</v>
      </c>
      <c r="AN725" s="51">
        <v>2417.06</v>
      </c>
      <c r="AO725" s="51">
        <v>3073.6299999999997</v>
      </c>
      <c r="AP725" s="135">
        <v>3249.66</v>
      </c>
      <c r="AQ725" s="51">
        <v>3589.5899999999997</v>
      </c>
      <c r="AR725" s="51">
        <v>3621.47</v>
      </c>
      <c r="AS725" s="51">
        <v>4615.88</v>
      </c>
      <c r="AT725" s="51">
        <v>4635.58</v>
      </c>
      <c r="AU725" s="51">
        <v>4547.41</v>
      </c>
      <c r="AV725" s="51">
        <v>4320.3499999999995</v>
      </c>
      <c r="AW725" s="51">
        <v>3440.39</v>
      </c>
      <c r="AX725" s="51">
        <v>2857.5299999999997</v>
      </c>
      <c r="AY725" s="51">
        <v>2454.4499999999998</v>
      </c>
      <c r="AZ725" s="51">
        <v>2586.6099999999997</v>
      </c>
      <c r="BA725" s="51">
        <v>3069.95</v>
      </c>
      <c r="BB725" s="51">
        <v>3441.56</v>
      </c>
      <c r="BC725" s="51">
        <v>3568.5499999999997</v>
      </c>
      <c r="BD725" s="51">
        <v>4042.7</v>
      </c>
      <c r="BE725" s="51">
        <v>5995.25</v>
      </c>
      <c r="BF725" s="51">
        <v>4452.3899999999994</v>
      </c>
      <c r="BG725" s="51">
        <v>4585.2</v>
      </c>
      <c r="BH725" s="51">
        <v>4219.2699999999995</v>
      </c>
      <c r="BI725" s="51">
        <v>3890.6299999999997</v>
      </c>
      <c r="BJ725" s="51">
        <v>3790.62</v>
      </c>
      <c r="BK725" s="51">
        <v>2994.2099999999996</v>
      </c>
      <c r="BL725" s="51">
        <v>2475.6499999999996</v>
      </c>
      <c r="BM725" s="51"/>
      <c r="BN725" s="9"/>
      <c r="BO725" s="62">
        <v>2196.2299999999996</v>
      </c>
      <c r="BP725" s="62">
        <v>4196.75</v>
      </c>
      <c r="BQ725" s="62">
        <f t="shared" si="33"/>
        <v>3196.49</v>
      </c>
      <c r="BR725" s="64" t="str">
        <f t="shared" si="34"/>
        <v>YES</v>
      </c>
      <c r="BS725" s="9" t="e">
        <f t="shared" si="35"/>
        <v>#N/A</v>
      </c>
    </row>
    <row r="726" spans="1:71" x14ac:dyDescent="0.25">
      <c r="A726">
        <v>723</v>
      </c>
      <c r="B726" s="52" t="s">
        <v>399</v>
      </c>
      <c r="C726" s="48" t="s">
        <v>399</v>
      </c>
      <c r="D726" s="80">
        <v>538.63</v>
      </c>
      <c r="E726" s="98" t="s">
        <v>4988</v>
      </c>
      <c r="F726" s="84" t="s">
        <v>2</v>
      </c>
      <c r="G726" s="84">
        <v>106814475</v>
      </c>
      <c r="H726" s="87">
        <v>4008361</v>
      </c>
      <c r="I726" s="196">
        <v>6209117</v>
      </c>
      <c r="J726" s="87">
        <v>6209117</v>
      </c>
      <c r="K726" s="47" t="s">
        <v>1</v>
      </c>
      <c r="L726" s="47" t="s">
        <v>398</v>
      </c>
      <c r="M726" s="38"/>
      <c r="N726" s="38"/>
      <c r="O726" s="50">
        <v>290.02999999999997</v>
      </c>
      <c r="P726" s="50">
        <v>448.98</v>
      </c>
      <c r="Q726" s="50">
        <v>261.8</v>
      </c>
      <c r="R726" s="50">
        <v>420.19</v>
      </c>
      <c r="S726" s="50">
        <v>448.58</v>
      </c>
      <c r="T726" s="50">
        <v>525.04</v>
      </c>
      <c r="U726" s="50">
        <v>779.98</v>
      </c>
      <c r="V726" s="51">
        <v>951.67</v>
      </c>
      <c r="W726" s="51">
        <v>1196.27</v>
      </c>
      <c r="X726" s="51">
        <v>987.27</v>
      </c>
      <c r="Y726" s="51">
        <v>721.49</v>
      </c>
      <c r="Z726" s="51">
        <v>444.55</v>
      </c>
      <c r="AA726" s="51">
        <v>370.74</v>
      </c>
      <c r="AB726" s="51">
        <v>458.61</v>
      </c>
      <c r="AC726" s="51">
        <v>373.94</v>
      </c>
      <c r="AD726" s="51">
        <v>335.07</v>
      </c>
      <c r="AE726" s="51">
        <v>385.40000000000003</v>
      </c>
      <c r="AF726" s="51">
        <v>538.63</v>
      </c>
      <c r="AG726" s="51">
        <v>810.69</v>
      </c>
      <c r="AH726" s="51">
        <v>968.66</v>
      </c>
      <c r="AI726" s="51">
        <v>984.35</v>
      </c>
      <c r="AJ726" s="51">
        <v>984.83</v>
      </c>
      <c r="AK726" s="51">
        <v>700.15</v>
      </c>
      <c r="AL726" s="51">
        <v>408.24</v>
      </c>
      <c r="AM726" s="51">
        <v>322.77</v>
      </c>
      <c r="AN726" s="51">
        <v>263.98</v>
      </c>
      <c r="AO726" s="51">
        <v>257.42</v>
      </c>
      <c r="AP726" s="135">
        <v>282.16000000000003</v>
      </c>
      <c r="AQ726" s="51">
        <v>394.14</v>
      </c>
      <c r="AR726" s="51">
        <v>456.04</v>
      </c>
      <c r="AS726" s="51">
        <v>767.64</v>
      </c>
      <c r="AT726" s="51">
        <v>877.95</v>
      </c>
      <c r="AU726" s="51">
        <v>906.18000000000006</v>
      </c>
      <c r="AV726" s="51">
        <v>776.21</v>
      </c>
      <c r="AW726" s="51">
        <v>509.22</v>
      </c>
      <c r="AX726" s="51">
        <v>311.48</v>
      </c>
      <c r="AY726" s="51">
        <v>289.07</v>
      </c>
      <c r="AZ726" s="51">
        <v>473.13</v>
      </c>
      <c r="BA726" s="51">
        <v>329.43</v>
      </c>
      <c r="BB726" s="51">
        <v>287.62</v>
      </c>
      <c r="BC726" s="51">
        <v>390.22</v>
      </c>
      <c r="BD726" s="51">
        <v>575.18000000000006</v>
      </c>
      <c r="BE726" s="51">
        <v>1027.1199999999999</v>
      </c>
      <c r="BF726" s="51">
        <v>960.75</v>
      </c>
      <c r="BG726" s="51">
        <v>1017.08</v>
      </c>
      <c r="BH726" s="51">
        <v>994.03</v>
      </c>
      <c r="BI726" s="51">
        <v>601.28</v>
      </c>
      <c r="BJ726" s="51">
        <v>439.76</v>
      </c>
      <c r="BK726" s="51">
        <v>331.56</v>
      </c>
      <c r="BL726" s="51">
        <v>388.88</v>
      </c>
      <c r="BM726" s="51"/>
      <c r="BN726" s="9"/>
      <c r="BO726" s="62">
        <v>265.04000000000002</v>
      </c>
      <c r="BP726" s="62">
        <v>1496.19</v>
      </c>
      <c r="BQ726" s="62">
        <f t="shared" si="33"/>
        <v>880.61500000000001</v>
      </c>
      <c r="BR726" s="64" t="str">
        <f t="shared" si="34"/>
        <v>YES</v>
      </c>
      <c r="BS726" s="9" t="e">
        <f t="shared" si="35"/>
        <v>#N/A</v>
      </c>
    </row>
    <row r="727" spans="1:71" x14ac:dyDescent="0.25">
      <c r="A727">
        <v>724</v>
      </c>
      <c r="B727" s="52" t="s">
        <v>397</v>
      </c>
      <c r="C727" s="48" t="s">
        <v>397</v>
      </c>
      <c r="D727" s="80">
        <v>13.82</v>
      </c>
      <c r="E727" s="98" t="s">
        <v>4988</v>
      </c>
      <c r="F727" s="84" t="s">
        <v>2</v>
      </c>
      <c r="G727" s="84">
        <v>106814475</v>
      </c>
      <c r="H727" s="87">
        <v>4064758</v>
      </c>
      <c r="I727" s="196">
        <v>6136463</v>
      </c>
      <c r="J727" s="87" t="e">
        <v>#N/A</v>
      </c>
      <c r="K727" s="47" t="s">
        <v>1</v>
      </c>
      <c r="L727" s="47" t="s">
        <v>396</v>
      </c>
      <c r="M727" s="38"/>
      <c r="N727" s="38"/>
      <c r="O727" s="50">
        <v>40.47</v>
      </c>
      <c r="P727" s="50">
        <v>61.04</v>
      </c>
      <c r="Q727" s="50">
        <v>34.96</v>
      </c>
      <c r="R727" s="50">
        <v>28.37</v>
      </c>
      <c r="S727" s="50">
        <v>22.37</v>
      </c>
      <c r="T727" s="50">
        <v>24.94</v>
      </c>
      <c r="U727" s="50">
        <v>33.36</v>
      </c>
      <c r="V727" s="51">
        <v>37.510000000000005</v>
      </c>
      <c r="W727" s="51">
        <v>54.160000000000004</v>
      </c>
      <c r="X727" s="51">
        <v>104.00999999999999</v>
      </c>
      <c r="Y727" s="51">
        <v>57.82</v>
      </c>
      <c r="Z727" s="51">
        <v>30.58</v>
      </c>
      <c r="AA727" s="51">
        <v>26.479999999999997</v>
      </c>
      <c r="AB727" s="51">
        <v>24.799999999999997</v>
      </c>
      <c r="AC727" s="51">
        <v>19.829999999999998</v>
      </c>
      <c r="AD727" s="51">
        <v>14.73</v>
      </c>
      <c r="AE727" s="51">
        <v>14.59</v>
      </c>
      <c r="AF727" s="51">
        <v>13.82</v>
      </c>
      <c r="AG727" s="51">
        <v>14.29</v>
      </c>
      <c r="AH727" s="51">
        <v>14.16</v>
      </c>
      <c r="AI727" s="51">
        <v>14.32</v>
      </c>
      <c r="AJ727" s="51">
        <v>0</v>
      </c>
      <c r="AK727" s="51">
        <v>0</v>
      </c>
      <c r="AL727" s="51">
        <v>0</v>
      </c>
      <c r="AM727" s="51">
        <v>0</v>
      </c>
      <c r="AN727" s="51">
        <v>0</v>
      </c>
      <c r="AO727" s="51">
        <v>0</v>
      </c>
      <c r="AP727" s="135">
        <v>0</v>
      </c>
      <c r="AQ727" s="51">
        <v>0</v>
      </c>
      <c r="AR727" s="51">
        <v>0</v>
      </c>
      <c r="AS727" s="51">
        <v>0</v>
      </c>
      <c r="AT727" s="51">
        <v>0</v>
      </c>
      <c r="AU727" s="51">
        <v>0</v>
      </c>
      <c r="AV727" s="51">
        <v>0</v>
      </c>
      <c r="AW727" s="51">
        <v>0</v>
      </c>
      <c r="AX727" s="51">
        <v>0</v>
      </c>
      <c r="AY727" s="51">
        <v>0</v>
      </c>
      <c r="AZ727" s="51">
        <v>0</v>
      </c>
      <c r="BA727" s="51">
        <v>0</v>
      </c>
      <c r="BB727" s="51">
        <v>0</v>
      </c>
      <c r="BC727" s="51">
        <v>0</v>
      </c>
      <c r="BD727" s="51">
        <v>0</v>
      </c>
      <c r="BE727" s="51">
        <v>0</v>
      </c>
      <c r="BF727" s="51">
        <v>0</v>
      </c>
      <c r="BG727" s="51">
        <v>0</v>
      </c>
      <c r="BH727" s="51">
        <v>0</v>
      </c>
      <c r="BI727" s="51">
        <v>0</v>
      </c>
      <c r="BJ727" s="51">
        <v>0</v>
      </c>
      <c r="BK727" s="51">
        <v>0</v>
      </c>
      <c r="BL727" s="51">
        <v>0</v>
      </c>
      <c r="BM727" s="51"/>
      <c r="BN727" s="9"/>
      <c r="BO727" s="62">
        <v>13.82</v>
      </c>
      <c r="BP727" s="62">
        <v>142.10999999999999</v>
      </c>
      <c r="BQ727" s="62">
        <f t="shared" si="33"/>
        <v>77.964999999999989</v>
      </c>
      <c r="BR727" s="64" t="str">
        <f t="shared" si="34"/>
        <v>NO</v>
      </c>
      <c r="BS727" s="9" t="e">
        <f t="shared" si="35"/>
        <v>#N/A</v>
      </c>
    </row>
    <row r="728" spans="1:71" x14ac:dyDescent="0.25">
      <c r="A728">
        <v>725</v>
      </c>
      <c r="B728" s="52" t="s">
        <v>395</v>
      </c>
      <c r="C728" s="48" t="s">
        <v>395</v>
      </c>
      <c r="D728" s="80">
        <v>11.99</v>
      </c>
      <c r="E728" s="98" t="s">
        <v>4988</v>
      </c>
      <c r="F728" s="84" t="s">
        <v>2</v>
      </c>
      <c r="G728" s="84">
        <v>106814475</v>
      </c>
      <c r="H728" s="87">
        <v>4064808</v>
      </c>
      <c r="I728" s="196">
        <v>6136462</v>
      </c>
      <c r="J728" s="87">
        <v>6136462</v>
      </c>
      <c r="K728" s="47" t="s">
        <v>1</v>
      </c>
      <c r="L728" s="47" t="s">
        <v>394</v>
      </c>
      <c r="M728" s="38"/>
      <c r="N728" s="38"/>
      <c r="O728" s="50">
        <v>8.75</v>
      </c>
      <c r="P728" s="50">
        <v>8.75</v>
      </c>
      <c r="Q728" s="50">
        <v>8.75</v>
      </c>
      <c r="R728" s="50">
        <v>8.75</v>
      </c>
      <c r="S728" s="50">
        <v>8.75</v>
      </c>
      <c r="T728" s="50">
        <v>8.75</v>
      </c>
      <c r="U728" s="50">
        <v>11.99</v>
      </c>
      <c r="V728" s="51">
        <v>11.99</v>
      </c>
      <c r="W728" s="51">
        <v>11.99</v>
      </c>
      <c r="X728" s="51">
        <v>11.99</v>
      </c>
      <c r="Y728" s="51">
        <v>11.99</v>
      </c>
      <c r="Z728" s="51">
        <v>11.99</v>
      </c>
      <c r="AA728" s="51">
        <v>11.99</v>
      </c>
      <c r="AB728" s="51">
        <v>11.99</v>
      </c>
      <c r="AC728" s="51">
        <v>11.99</v>
      </c>
      <c r="AD728" s="51">
        <v>11.99</v>
      </c>
      <c r="AE728" s="51">
        <v>11.99</v>
      </c>
      <c r="AF728" s="51">
        <v>11.99</v>
      </c>
      <c r="AG728" s="51">
        <v>11.99</v>
      </c>
      <c r="AH728" s="51">
        <v>11.99</v>
      </c>
      <c r="AI728" s="51">
        <v>11.99</v>
      </c>
      <c r="AJ728" s="51">
        <v>11.99</v>
      </c>
      <c r="AK728" s="51">
        <v>11.99</v>
      </c>
      <c r="AL728" s="51">
        <v>11.99</v>
      </c>
      <c r="AM728" s="51">
        <v>11.99</v>
      </c>
      <c r="AN728" s="51">
        <v>11.99</v>
      </c>
      <c r="AO728" s="51">
        <v>11.99</v>
      </c>
      <c r="AP728" s="135">
        <v>11.99</v>
      </c>
      <c r="AQ728" s="51">
        <v>11.99</v>
      </c>
      <c r="AR728" s="51">
        <v>11.99</v>
      </c>
      <c r="AS728" s="51">
        <v>11.99</v>
      </c>
      <c r="AT728" s="51">
        <v>11.99</v>
      </c>
      <c r="AU728" s="51">
        <v>11.99</v>
      </c>
      <c r="AV728" s="51">
        <v>11.99</v>
      </c>
      <c r="AW728" s="51">
        <v>11.99</v>
      </c>
      <c r="AX728" s="51">
        <v>11.99</v>
      </c>
      <c r="AY728" s="51">
        <v>11.99</v>
      </c>
      <c r="AZ728" s="51">
        <v>11.99</v>
      </c>
      <c r="BA728" s="51">
        <v>11.99</v>
      </c>
      <c r="BB728" s="51">
        <v>11.99</v>
      </c>
      <c r="BC728" s="51">
        <v>11.99</v>
      </c>
      <c r="BD728" s="51">
        <v>11.99</v>
      </c>
      <c r="BE728" s="51">
        <v>11.99</v>
      </c>
      <c r="BF728" s="51">
        <v>11.99</v>
      </c>
      <c r="BG728" s="51">
        <v>11.99</v>
      </c>
      <c r="BH728" s="51">
        <v>11.99</v>
      </c>
      <c r="BI728" s="51">
        <v>11.99</v>
      </c>
      <c r="BJ728" s="51">
        <v>11.99</v>
      </c>
      <c r="BK728" s="51">
        <v>11.99</v>
      </c>
      <c r="BL728" s="51">
        <v>11.99</v>
      </c>
      <c r="BM728" s="51"/>
      <c r="BN728" s="9"/>
      <c r="BO728" s="62">
        <v>11.99</v>
      </c>
      <c r="BP728" s="62">
        <v>23.98</v>
      </c>
      <c r="BQ728" s="62">
        <f t="shared" si="33"/>
        <v>17.984999999999999</v>
      </c>
      <c r="BR728" s="64" t="str">
        <f t="shared" si="34"/>
        <v>YES</v>
      </c>
      <c r="BS728" s="9" t="e">
        <f t="shared" si="35"/>
        <v>#N/A</v>
      </c>
    </row>
    <row r="729" spans="1:71" x14ac:dyDescent="0.25">
      <c r="A729">
        <v>726</v>
      </c>
      <c r="B729" s="52" t="s">
        <v>393</v>
      </c>
      <c r="C729" s="48" t="s">
        <v>393</v>
      </c>
      <c r="D729" s="80">
        <v>1147.93</v>
      </c>
      <c r="E729" s="98" t="s">
        <v>4988</v>
      </c>
      <c r="F729" s="84" t="s">
        <v>2</v>
      </c>
      <c r="G729" s="84">
        <v>106814475</v>
      </c>
      <c r="H729" s="87">
        <v>4060779</v>
      </c>
      <c r="I729" s="196">
        <v>6207296</v>
      </c>
      <c r="J729" s="87">
        <v>6207296</v>
      </c>
      <c r="K729" s="47" t="s">
        <v>1</v>
      </c>
      <c r="L729" s="47" t="s">
        <v>392</v>
      </c>
      <c r="M729" s="38"/>
      <c r="N729" s="38"/>
      <c r="O729" s="50">
        <v>883.14</v>
      </c>
      <c r="P729" s="50">
        <v>948.66</v>
      </c>
      <c r="Q729" s="50">
        <v>627.45000000000005</v>
      </c>
      <c r="R729" s="50">
        <v>642.91999999999996</v>
      </c>
      <c r="S729" s="50">
        <v>1133.43</v>
      </c>
      <c r="T729" s="50">
        <v>1207.49</v>
      </c>
      <c r="U729" s="50">
        <v>1430.39</v>
      </c>
      <c r="V729" s="51">
        <v>1328.69</v>
      </c>
      <c r="W729" s="51">
        <v>1592.35</v>
      </c>
      <c r="X729" s="51">
        <v>1582.73</v>
      </c>
      <c r="Y729" s="51">
        <v>1230.49</v>
      </c>
      <c r="Z729" s="51">
        <v>955.37</v>
      </c>
      <c r="AA729" s="51">
        <v>1039.44</v>
      </c>
      <c r="AB729" s="51">
        <v>1076.49</v>
      </c>
      <c r="AC729" s="51">
        <v>935.98</v>
      </c>
      <c r="AD729" s="51">
        <v>1006.75</v>
      </c>
      <c r="AE729" s="51">
        <v>1059.1400000000001</v>
      </c>
      <c r="AF729" s="51">
        <v>1147.93</v>
      </c>
      <c r="AG729" s="51">
        <v>1409.92</v>
      </c>
      <c r="AH729" s="51">
        <v>1564.77</v>
      </c>
      <c r="AI729" s="51">
        <v>1501.24</v>
      </c>
      <c r="AJ729" s="51">
        <v>1686.93</v>
      </c>
      <c r="AK729" s="51">
        <v>1243.8</v>
      </c>
      <c r="AL729" s="51">
        <v>1070.51</v>
      </c>
      <c r="AM729" s="51">
        <v>1110.1200000000001</v>
      </c>
      <c r="AN729" s="51">
        <v>1074.26</v>
      </c>
      <c r="AO729" s="51">
        <v>1134.01</v>
      </c>
      <c r="AP729" s="135">
        <v>1227.05</v>
      </c>
      <c r="AQ729" s="51">
        <v>1294.2</v>
      </c>
      <c r="AR729" s="51">
        <v>1292.46</v>
      </c>
      <c r="AS729" s="51">
        <v>1705.63</v>
      </c>
      <c r="AT729" s="51">
        <v>1605.81</v>
      </c>
      <c r="AU729" s="51">
        <v>1653.7</v>
      </c>
      <c r="AV729" s="51">
        <v>1574.16</v>
      </c>
      <c r="AW729" s="51">
        <v>1218.8499999999999</v>
      </c>
      <c r="AX729" s="51">
        <v>938.33</v>
      </c>
      <c r="AY729" s="51">
        <v>932.92</v>
      </c>
      <c r="AZ729" s="51">
        <v>957.48</v>
      </c>
      <c r="BA729" s="51">
        <v>892.24</v>
      </c>
      <c r="BB729" s="51">
        <v>1049.8499999999999</v>
      </c>
      <c r="BC729" s="51">
        <v>1060.4000000000001</v>
      </c>
      <c r="BD729" s="51">
        <v>1109.8499999999999</v>
      </c>
      <c r="BE729" s="51">
        <v>1791.22</v>
      </c>
      <c r="BF729" s="51">
        <v>1590.74</v>
      </c>
      <c r="BG729" s="51">
        <v>1674.58</v>
      </c>
      <c r="BH729" s="51">
        <v>1515.6</v>
      </c>
      <c r="BI729" s="51">
        <v>1148.48</v>
      </c>
      <c r="BJ729" s="51">
        <v>1196.57</v>
      </c>
      <c r="BK729" s="51">
        <v>1058.95</v>
      </c>
      <c r="BL729" s="51">
        <v>1146.9000000000001</v>
      </c>
      <c r="BM729" s="51"/>
      <c r="BN729" s="9"/>
      <c r="BO729" s="62">
        <v>630.69000000000005</v>
      </c>
      <c r="BP729" s="62">
        <v>2747.82</v>
      </c>
      <c r="BQ729" s="62">
        <f t="shared" si="33"/>
        <v>1689.2550000000001</v>
      </c>
      <c r="BR729" s="64" t="str">
        <f t="shared" si="34"/>
        <v>YES</v>
      </c>
      <c r="BS729" s="9" t="e">
        <f t="shared" si="35"/>
        <v>#N/A</v>
      </c>
    </row>
    <row r="730" spans="1:71" x14ac:dyDescent="0.25">
      <c r="A730">
        <v>727</v>
      </c>
      <c r="B730" s="52" t="s">
        <v>391</v>
      </c>
      <c r="C730" s="48" t="s">
        <v>391</v>
      </c>
      <c r="D730" s="80">
        <v>921.77</v>
      </c>
      <c r="E730" s="98" t="s">
        <v>4988</v>
      </c>
      <c r="F730" s="84" t="s">
        <v>2</v>
      </c>
      <c r="G730" s="84">
        <v>106814475</v>
      </c>
      <c r="H730" s="87">
        <v>4088840</v>
      </c>
      <c r="I730" s="196">
        <v>6207835</v>
      </c>
      <c r="J730" s="87">
        <v>6207835</v>
      </c>
      <c r="K730" s="47" t="s">
        <v>1</v>
      </c>
      <c r="L730" s="47" t="s">
        <v>390</v>
      </c>
      <c r="M730" s="38"/>
      <c r="N730" s="38"/>
      <c r="O730" s="50">
        <v>654.62</v>
      </c>
      <c r="P730" s="50">
        <v>722.15</v>
      </c>
      <c r="Q730" s="50">
        <v>687.05</v>
      </c>
      <c r="R730" s="50">
        <v>710.51</v>
      </c>
      <c r="S730" s="50">
        <v>928.83</v>
      </c>
      <c r="T730" s="50">
        <v>1020.36</v>
      </c>
      <c r="U730" s="50">
        <v>1161.08</v>
      </c>
      <c r="V730" s="51">
        <v>1212.1300000000001</v>
      </c>
      <c r="W730" s="51">
        <v>1265.55</v>
      </c>
      <c r="X730" s="51">
        <v>1116.23</v>
      </c>
      <c r="Y730" s="51">
        <v>922.55</v>
      </c>
      <c r="Z730" s="51">
        <v>813.96</v>
      </c>
      <c r="AA730" s="51">
        <v>829.25</v>
      </c>
      <c r="AB730" s="51">
        <v>776.04</v>
      </c>
      <c r="AC730" s="51">
        <v>707.57</v>
      </c>
      <c r="AD730" s="51">
        <v>776.26</v>
      </c>
      <c r="AE730" s="51">
        <v>806.59</v>
      </c>
      <c r="AF730" s="51">
        <v>921.77</v>
      </c>
      <c r="AG730" s="51">
        <v>1124.51</v>
      </c>
      <c r="AH730" s="51">
        <v>1207.8700000000001</v>
      </c>
      <c r="AI730" s="51">
        <v>1160.81</v>
      </c>
      <c r="AJ730" s="51">
        <v>1261.6300000000001</v>
      </c>
      <c r="AK730" s="51">
        <v>1030.31</v>
      </c>
      <c r="AL730" s="51">
        <v>897.59</v>
      </c>
      <c r="AM730" s="51">
        <v>791.25</v>
      </c>
      <c r="AN730" s="51">
        <v>825.1</v>
      </c>
      <c r="AO730" s="51">
        <v>774.73</v>
      </c>
      <c r="AP730" s="135">
        <v>802.94</v>
      </c>
      <c r="AQ730" s="51">
        <v>947.75</v>
      </c>
      <c r="AR730" s="51">
        <v>946.77</v>
      </c>
      <c r="AS730" s="51">
        <v>1092.8700000000001</v>
      </c>
      <c r="AT730" s="51">
        <v>1099.48</v>
      </c>
      <c r="AU730" s="51">
        <v>1122.68</v>
      </c>
      <c r="AV730" s="51">
        <v>1118.4100000000001</v>
      </c>
      <c r="AW730" s="51">
        <v>886.24</v>
      </c>
      <c r="AX730" s="51">
        <v>731.16</v>
      </c>
      <c r="AY730" s="51">
        <v>638.81000000000006</v>
      </c>
      <c r="AZ730" s="51">
        <v>712.63</v>
      </c>
      <c r="BA730" s="51">
        <v>711.41</v>
      </c>
      <c r="BB730" s="51">
        <v>638.49</v>
      </c>
      <c r="BC730" s="51">
        <v>768.09</v>
      </c>
      <c r="BD730" s="51">
        <v>864.41</v>
      </c>
      <c r="BE730" s="51">
        <v>1218.43</v>
      </c>
      <c r="BF730" s="51">
        <v>1083.5999999999999</v>
      </c>
      <c r="BG730" s="51">
        <v>1148.7</v>
      </c>
      <c r="BH730" s="51">
        <v>1081.17</v>
      </c>
      <c r="BI730" s="51">
        <v>805.89</v>
      </c>
      <c r="BJ730" s="51">
        <v>752.13</v>
      </c>
      <c r="BK730" s="51">
        <v>632.6</v>
      </c>
      <c r="BL730" s="51">
        <v>725.61</v>
      </c>
      <c r="BM730" s="51"/>
      <c r="BN730" s="9"/>
      <c r="BO730" s="62">
        <v>657.86</v>
      </c>
      <c r="BP730" s="62">
        <v>2557.81</v>
      </c>
      <c r="BQ730" s="62">
        <f t="shared" si="33"/>
        <v>1607.835</v>
      </c>
      <c r="BR730" s="64" t="str">
        <f t="shared" si="34"/>
        <v>NO</v>
      </c>
      <c r="BS730" s="9" t="e">
        <f t="shared" si="35"/>
        <v>#N/A</v>
      </c>
    </row>
    <row r="731" spans="1:71" x14ac:dyDescent="0.25">
      <c r="A731">
        <v>728</v>
      </c>
      <c r="B731" s="52" t="s">
        <v>389</v>
      </c>
      <c r="C731" s="48" t="s">
        <v>389</v>
      </c>
      <c r="D731" s="80">
        <v>405.99</v>
      </c>
      <c r="E731" s="98" t="s">
        <v>4988</v>
      </c>
      <c r="F731" s="84" t="s">
        <v>2</v>
      </c>
      <c r="G731" s="84">
        <v>106814475</v>
      </c>
      <c r="H731" s="87">
        <v>4327741</v>
      </c>
      <c r="I731" s="196">
        <v>6208650</v>
      </c>
      <c r="J731" s="87">
        <v>6208650</v>
      </c>
      <c r="K731" s="47" t="s">
        <v>1</v>
      </c>
      <c r="L731" s="47" t="s">
        <v>388</v>
      </c>
      <c r="M731" s="38"/>
      <c r="N731" s="38"/>
      <c r="O731" s="50">
        <v>159.46</v>
      </c>
      <c r="P731" s="50">
        <v>179.52</v>
      </c>
      <c r="Q731" s="50">
        <v>173.59</v>
      </c>
      <c r="R731" s="50">
        <v>233.28</v>
      </c>
      <c r="S731" s="50">
        <v>311.89999999999998</v>
      </c>
      <c r="T731" s="50">
        <v>357.31</v>
      </c>
      <c r="U731" s="50">
        <v>495.11</v>
      </c>
      <c r="V731" s="51">
        <v>535.01</v>
      </c>
      <c r="W731" s="51">
        <v>583.82000000000005</v>
      </c>
      <c r="X731" s="51">
        <v>594.33000000000004</v>
      </c>
      <c r="Y731" s="51">
        <v>386.46000000000004</v>
      </c>
      <c r="Z731" s="51">
        <v>359.2</v>
      </c>
      <c r="AA731" s="51">
        <v>355.73</v>
      </c>
      <c r="AB731" s="51">
        <v>364.67</v>
      </c>
      <c r="AC731" s="51">
        <v>313.07</v>
      </c>
      <c r="AD731" s="51">
        <v>268.26</v>
      </c>
      <c r="AE731" s="51">
        <v>281.19</v>
      </c>
      <c r="AF731" s="51">
        <v>405.99</v>
      </c>
      <c r="AG731" s="51">
        <v>522.83000000000004</v>
      </c>
      <c r="AH731" s="51">
        <v>554.64</v>
      </c>
      <c r="AI731" s="51">
        <v>532.24</v>
      </c>
      <c r="AJ731" s="51">
        <v>535.49</v>
      </c>
      <c r="AK731" s="51">
        <v>407.36</v>
      </c>
      <c r="AL731" s="51">
        <v>350.40000000000003</v>
      </c>
      <c r="AM731" s="51">
        <v>398.91</v>
      </c>
      <c r="AN731" s="51">
        <v>419.61</v>
      </c>
      <c r="AO731" s="51">
        <v>395.92</v>
      </c>
      <c r="AP731" s="135">
        <v>381.17</v>
      </c>
      <c r="AQ731" s="51">
        <v>368.64</v>
      </c>
      <c r="AR731" s="51">
        <v>452.51</v>
      </c>
      <c r="AS731" s="51">
        <v>566.32000000000005</v>
      </c>
      <c r="AT731" s="51">
        <v>533.57000000000005</v>
      </c>
      <c r="AU731" s="51">
        <v>504.95</v>
      </c>
      <c r="AV731" s="51">
        <v>519.41999999999996</v>
      </c>
      <c r="AW731" s="51">
        <v>423.88</v>
      </c>
      <c r="AX731" s="51">
        <v>341.05</v>
      </c>
      <c r="AY731" s="51">
        <v>281.7</v>
      </c>
      <c r="AZ731" s="51">
        <v>321.33</v>
      </c>
      <c r="BA731" s="51">
        <v>302.73</v>
      </c>
      <c r="BB731" s="51">
        <v>307.46000000000004</v>
      </c>
      <c r="BC731" s="51">
        <v>332.11</v>
      </c>
      <c r="BD731" s="51">
        <v>399.68</v>
      </c>
      <c r="BE731" s="51">
        <v>583.27</v>
      </c>
      <c r="BF731" s="51">
        <v>519.56000000000006</v>
      </c>
      <c r="BG731" s="51">
        <v>534.84</v>
      </c>
      <c r="BH731" s="51">
        <v>489.3</v>
      </c>
      <c r="BI731" s="51">
        <v>375.61</v>
      </c>
      <c r="BJ731" s="51">
        <v>316.33</v>
      </c>
      <c r="BK731" s="51">
        <v>250.17000000000002</v>
      </c>
      <c r="BL731" s="51">
        <v>314.74</v>
      </c>
      <c r="BM731" s="51"/>
      <c r="BN731" s="9"/>
      <c r="BO731" s="62">
        <v>162.70000000000002</v>
      </c>
      <c r="BP731" s="62">
        <v>731.63</v>
      </c>
      <c r="BQ731" s="62">
        <f t="shared" si="33"/>
        <v>447.16500000000002</v>
      </c>
      <c r="BR731" s="64" t="str">
        <f t="shared" si="34"/>
        <v>YES</v>
      </c>
      <c r="BS731" s="9" t="e">
        <f t="shared" si="35"/>
        <v>#N/A</v>
      </c>
    </row>
    <row r="732" spans="1:71" x14ac:dyDescent="0.25">
      <c r="A732">
        <v>729</v>
      </c>
      <c r="B732" s="52" t="s">
        <v>387</v>
      </c>
      <c r="C732" s="48" t="s">
        <v>387</v>
      </c>
      <c r="D732" s="80">
        <v>276.86</v>
      </c>
      <c r="E732" s="98" t="s">
        <v>4988</v>
      </c>
      <c r="F732" s="84" t="s">
        <v>2</v>
      </c>
      <c r="G732" s="84">
        <v>106814475</v>
      </c>
      <c r="H732" s="87">
        <v>4040201</v>
      </c>
      <c r="I732" s="196">
        <v>6207324</v>
      </c>
      <c r="J732" s="87">
        <v>6207324</v>
      </c>
      <c r="K732" s="47" t="s">
        <v>1</v>
      </c>
      <c r="L732" s="47" t="s">
        <v>386</v>
      </c>
      <c r="M732" s="38"/>
      <c r="N732" s="38"/>
      <c r="O732" s="50">
        <v>328.68</v>
      </c>
      <c r="P732" s="50">
        <v>386.44</v>
      </c>
      <c r="Q732" s="50">
        <v>391.11</v>
      </c>
      <c r="R732" s="50">
        <v>363.87</v>
      </c>
      <c r="S732" s="50">
        <v>369.39</v>
      </c>
      <c r="T732" s="50">
        <v>363.91</v>
      </c>
      <c r="U732" s="50">
        <v>339.04</v>
      </c>
      <c r="V732" s="51">
        <v>530.71</v>
      </c>
      <c r="W732" s="51">
        <v>449.19</v>
      </c>
      <c r="X732" s="51">
        <v>455.74</v>
      </c>
      <c r="Y732" s="51">
        <v>342.24</v>
      </c>
      <c r="Z732" s="51">
        <v>269.54000000000002</v>
      </c>
      <c r="AA732" s="51">
        <v>323.53000000000003</v>
      </c>
      <c r="AB732" s="51">
        <v>273.85000000000002</v>
      </c>
      <c r="AC732" s="51">
        <v>292.93</v>
      </c>
      <c r="AD732" s="51">
        <v>264.82</v>
      </c>
      <c r="AE732" s="51">
        <v>277.89</v>
      </c>
      <c r="AF732" s="51">
        <v>276.86</v>
      </c>
      <c r="AG732" s="51">
        <v>307.3</v>
      </c>
      <c r="AH732" s="51">
        <v>316.59000000000003</v>
      </c>
      <c r="AI732" s="51">
        <v>296.41000000000003</v>
      </c>
      <c r="AJ732" s="51">
        <v>322.16000000000003</v>
      </c>
      <c r="AK732" s="51">
        <v>291.46000000000004</v>
      </c>
      <c r="AL732" s="51">
        <v>268.56</v>
      </c>
      <c r="AM732" s="51">
        <v>354.81</v>
      </c>
      <c r="AN732" s="51">
        <v>283.88</v>
      </c>
      <c r="AO732" s="51">
        <v>255.88</v>
      </c>
      <c r="AP732" s="135">
        <v>285.85000000000002</v>
      </c>
      <c r="AQ732" s="51">
        <v>289.77</v>
      </c>
      <c r="AR732" s="51">
        <v>261.11</v>
      </c>
      <c r="AS732" s="51">
        <v>316.61</v>
      </c>
      <c r="AT732" s="51">
        <v>290.98</v>
      </c>
      <c r="AU732" s="51">
        <v>279.36</v>
      </c>
      <c r="AV732" s="51">
        <v>301.03000000000003</v>
      </c>
      <c r="AW732" s="51">
        <v>253.53</v>
      </c>
      <c r="AX732" s="51">
        <v>252.88</v>
      </c>
      <c r="AY732" s="51">
        <v>304.92</v>
      </c>
      <c r="AZ732" s="51">
        <v>327.35000000000002</v>
      </c>
      <c r="BA732" s="51">
        <v>217.71</v>
      </c>
      <c r="BB732" s="51">
        <v>227.59</v>
      </c>
      <c r="BC732" s="51">
        <v>242.03</v>
      </c>
      <c r="BD732" s="51">
        <v>236.46</v>
      </c>
      <c r="BE732" s="51">
        <v>266.37</v>
      </c>
      <c r="BF732" s="51">
        <v>263.22000000000003</v>
      </c>
      <c r="BG732" s="51">
        <v>258.45999999999998</v>
      </c>
      <c r="BH732" s="51">
        <v>255.96</v>
      </c>
      <c r="BI732" s="51">
        <v>234.02</v>
      </c>
      <c r="BJ732" s="51">
        <v>309.17</v>
      </c>
      <c r="BK732" s="51">
        <v>282.53000000000003</v>
      </c>
      <c r="BL732" s="51">
        <v>418.22</v>
      </c>
      <c r="BM732" s="51"/>
      <c r="BN732" s="9"/>
      <c r="BO732" s="62">
        <v>264.82</v>
      </c>
      <c r="BP732" s="62">
        <v>1691.78</v>
      </c>
      <c r="BQ732" s="62">
        <f t="shared" si="33"/>
        <v>978.3</v>
      </c>
      <c r="BR732" s="64" t="str">
        <f t="shared" si="34"/>
        <v>YES</v>
      </c>
      <c r="BS732" s="9" t="e">
        <f t="shared" si="35"/>
        <v>#N/A</v>
      </c>
    </row>
    <row r="733" spans="1:71" x14ac:dyDescent="0.25">
      <c r="A733">
        <v>730</v>
      </c>
      <c r="B733" s="52" t="s">
        <v>385</v>
      </c>
      <c r="C733" s="48" t="s">
        <v>385</v>
      </c>
      <c r="D733" s="80">
        <v>2149.0299999999997</v>
      </c>
      <c r="E733" s="98" t="s">
        <v>4988</v>
      </c>
      <c r="F733" s="84" t="s">
        <v>2</v>
      </c>
      <c r="G733" s="84">
        <v>106814475</v>
      </c>
      <c r="H733" s="87">
        <v>4088969</v>
      </c>
      <c r="I733" s="196">
        <v>6207325</v>
      </c>
      <c r="J733" s="87">
        <v>6207325</v>
      </c>
      <c r="K733" s="47" t="s">
        <v>1</v>
      </c>
      <c r="L733" s="47" t="s">
        <v>384</v>
      </c>
      <c r="M733" s="38"/>
      <c r="N733" s="38"/>
      <c r="O733" s="50">
        <v>817.58</v>
      </c>
      <c r="P733" s="50">
        <v>961.98</v>
      </c>
      <c r="Q733" s="50">
        <v>829.07</v>
      </c>
      <c r="R733" s="50">
        <v>946.58</v>
      </c>
      <c r="S733" s="50">
        <v>1708.03</v>
      </c>
      <c r="T733" s="50">
        <v>1894.58</v>
      </c>
      <c r="U733" s="50">
        <v>2686.24</v>
      </c>
      <c r="V733" s="51">
        <v>3426.9199999999996</v>
      </c>
      <c r="W733" s="51">
        <v>3448.08</v>
      </c>
      <c r="X733" s="51">
        <v>3060.6899999999996</v>
      </c>
      <c r="Y733" s="51">
        <v>2266.8999999999996</v>
      </c>
      <c r="Z733" s="51">
        <v>1653.19</v>
      </c>
      <c r="AA733" s="51">
        <v>1486.46</v>
      </c>
      <c r="AB733" s="51">
        <v>1487.31</v>
      </c>
      <c r="AC733" s="51">
        <v>1271.8700000000001</v>
      </c>
      <c r="AD733" s="51">
        <v>1488.04</v>
      </c>
      <c r="AE733" s="51">
        <v>1798.02</v>
      </c>
      <c r="AF733" s="51">
        <v>2149.0299999999997</v>
      </c>
      <c r="AG733" s="51">
        <v>2555</v>
      </c>
      <c r="AH733" s="51">
        <v>3406.62</v>
      </c>
      <c r="AI733" s="51">
        <v>3079.97</v>
      </c>
      <c r="AJ733" s="51">
        <v>3317.62</v>
      </c>
      <c r="AK733" s="51">
        <v>2440.12</v>
      </c>
      <c r="AL733" s="51">
        <v>1721.73</v>
      </c>
      <c r="AM733" s="51">
        <v>1324.19</v>
      </c>
      <c r="AN733" s="51">
        <v>1942.77</v>
      </c>
      <c r="AO733" s="51">
        <v>1724.35</v>
      </c>
      <c r="AP733" s="135">
        <v>1792.69</v>
      </c>
      <c r="AQ733" s="51">
        <v>1860.71</v>
      </c>
      <c r="AR733" s="51">
        <v>1837.97</v>
      </c>
      <c r="AS733" s="51">
        <v>2546.16</v>
      </c>
      <c r="AT733" s="51">
        <v>2643.79</v>
      </c>
      <c r="AU733" s="51">
        <v>2774.95</v>
      </c>
      <c r="AV733" s="51">
        <v>2310.7799999999997</v>
      </c>
      <c r="AW733" s="51">
        <v>1710.39</v>
      </c>
      <c r="AX733" s="51">
        <v>1333.29</v>
      </c>
      <c r="AY733" s="51">
        <v>1238.07</v>
      </c>
      <c r="AZ733" s="51">
        <v>1449.31</v>
      </c>
      <c r="BA733" s="51">
        <v>1179.6099999999999</v>
      </c>
      <c r="BB733" s="51">
        <v>1344.86</v>
      </c>
      <c r="BC733" s="51">
        <v>1325.31</v>
      </c>
      <c r="BD733" s="51">
        <v>1584.26</v>
      </c>
      <c r="BE733" s="51">
        <v>2572.5299999999997</v>
      </c>
      <c r="BF733" s="51">
        <v>2361.52</v>
      </c>
      <c r="BG733" s="51">
        <v>2488.37</v>
      </c>
      <c r="BH733" s="51">
        <v>2272</v>
      </c>
      <c r="BI733" s="51">
        <v>1695.56</v>
      </c>
      <c r="BJ733" s="51">
        <v>1262.04</v>
      </c>
      <c r="BK733" s="51">
        <v>1116.3399999999999</v>
      </c>
      <c r="BL733" s="51">
        <v>1120.69</v>
      </c>
      <c r="BM733" s="51"/>
      <c r="BN733" s="9"/>
      <c r="BO733" s="62">
        <v>820.82</v>
      </c>
      <c r="BP733" s="62">
        <v>4591.37</v>
      </c>
      <c r="BQ733" s="62">
        <f t="shared" si="33"/>
        <v>2706.0949999999998</v>
      </c>
      <c r="BR733" s="64" t="str">
        <f t="shared" si="34"/>
        <v>YES</v>
      </c>
      <c r="BS733" s="9" t="e">
        <f t="shared" si="35"/>
        <v>#N/A</v>
      </c>
    </row>
    <row r="734" spans="1:71" x14ac:dyDescent="0.25">
      <c r="A734">
        <v>731</v>
      </c>
      <c r="B734" s="52" t="s">
        <v>383</v>
      </c>
      <c r="C734" s="48" t="s">
        <v>383</v>
      </c>
      <c r="D734" s="80">
        <v>536.61</v>
      </c>
      <c r="E734" s="98" t="s">
        <v>4988</v>
      </c>
      <c r="F734" s="84" t="s">
        <v>2</v>
      </c>
      <c r="G734" s="84">
        <v>106814475</v>
      </c>
      <c r="H734" s="87">
        <v>4040203</v>
      </c>
      <c r="I734" s="196">
        <v>6207506</v>
      </c>
      <c r="J734" s="87">
        <v>6207506</v>
      </c>
      <c r="K734" s="47" t="s">
        <v>1</v>
      </c>
      <c r="L734" s="47" t="s">
        <v>382</v>
      </c>
      <c r="M734" s="38"/>
      <c r="N734" s="38"/>
      <c r="O734" s="50">
        <v>426.01</v>
      </c>
      <c r="P734" s="50">
        <v>488.96</v>
      </c>
      <c r="Q734" s="50">
        <v>410.76</v>
      </c>
      <c r="R734" s="50">
        <v>505.18</v>
      </c>
      <c r="S734" s="50">
        <v>519.08000000000004</v>
      </c>
      <c r="T734" s="50">
        <v>561.52</v>
      </c>
      <c r="U734" s="50">
        <v>631.53</v>
      </c>
      <c r="V734" s="51">
        <v>599.63</v>
      </c>
      <c r="W734" s="51">
        <v>562.89</v>
      </c>
      <c r="X734" s="51">
        <v>569.12</v>
      </c>
      <c r="Y734" s="51">
        <v>495.35</v>
      </c>
      <c r="Z734" s="51">
        <v>507.74</v>
      </c>
      <c r="AA734" s="51">
        <v>574.04</v>
      </c>
      <c r="AB734" s="51">
        <v>625.85</v>
      </c>
      <c r="AC734" s="51">
        <v>584.48</v>
      </c>
      <c r="AD734" s="51">
        <v>533.94000000000005</v>
      </c>
      <c r="AE734" s="51">
        <v>564.56000000000006</v>
      </c>
      <c r="AF734" s="51">
        <v>536.61</v>
      </c>
      <c r="AG734" s="51">
        <v>608.03</v>
      </c>
      <c r="AH734" s="51">
        <v>587</v>
      </c>
      <c r="AI734" s="51">
        <v>588.06000000000006</v>
      </c>
      <c r="AJ734" s="51">
        <v>659.38</v>
      </c>
      <c r="AK734" s="51">
        <v>532.41999999999996</v>
      </c>
      <c r="AL734" s="51">
        <v>488.77</v>
      </c>
      <c r="AM734" s="51">
        <v>517.57000000000005</v>
      </c>
      <c r="AN734" s="51">
        <v>477.86</v>
      </c>
      <c r="AO734" s="51">
        <v>510.54</v>
      </c>
      <c r="AP734" s="135">
        <v>465.18</v>
      </c>
      <c r="AQ734" s="51">
        <v>472.49</v>
      </c>
      <c r="AR734" s="51">
        <v>446.28000000000003</v>
      </c>
      <c r="AS734" s="51">
        <v>537.18000000000006</v>
      </c>
      <c r="AT734" s="51">
        <v>535.52</v>
      </c>
      <c r="AU734" s="51">
        <v>540.29999999999995</v>
      </c>
      <c r="AV734" s="51">
        <v>548.39</v>
      </c>
      <c r="AW734" s="51">
        <v>412.63</v>
      </c>
      <c r="AX734" s="51">
        <v>415.94</v>
      </c>
      <c r="AY734" s="51">
        <v>473.03000000000003</v>
      </c>
      <c r="AZ734" s="51">
        <v>526.08000000000004</v>
      </c>
      <c r="BA734" s="51">
        <v>466.23</v>
      </c>
      <c r="BB734" s="51">
        <v>442.99</v>
      </c>
      <c r="BC734" s="51">
        <v>427.2</v>
      </c>
      <c r="BD734" s="51">
        <v>423.1</v>
      </c>
      <c r="BE734" s="51">
        <v>482.42</v>
      </c>
      <c r="BF734" s="51">
        <v>469.94</v>
      </c>
      <c r="BG734" s="51">
        <v>494.86</v>
      </c>
      <c r="BH734" s="51">
        <v>488.59000000000003</v>
      </c>
      <c r="BI734" s="51">
        <v>444.51</v>
      </c>
      <c r="BJ734" s="51">
        <v>512.73</v>
      </c>
      <c r="BK734" s="51">
        <v>441.74</v>
      </c>
      <c r="BL734" s="51">
        <v>484.88</v>
      </c>
      <c r="BM734" s="51"/>
      <c r="BN734" s="9"/>
      <c r="BO734" s="62">
        <v>414</v>
      </c>
      <c r="BP734" s="62">
        <v>1072.6300000000001</v>
      </c>
      <c r="BQ734" s="62">
        <f t="shared" si="33"/>
        <v>743.31500000000005</v>
      </c>
      <c r="BR734" s="64" t="str">
        <f t="shared" si="34"/>
        <v>YES</v>
      </c>
      <c r="BS734" s="9" t="e">
        <f t="shared" si="35"/>
        <v>#N/A</v>
      </c>
    </row>
    <row r="735" spans="1:71" x14ac:dyDescent="0.25">
      <c r="A735">
        <v>732</v>
      </c>
      <c r="B735" s="52" t="s">
        <v>381</v>
      </c>
      <c r="C735" s="48" t="s">
        <v>381</v>
      </c>
      <c r="D735" s="80">
        <v>3111.4399999999996</v>
      </c>
      <c r="E735" s="98" t="s">
        <v>4988</v>
      </c>
      <c r="F735" s="84" t="s">
        <v>2</v>
      </c>
      <c r="G735" s="84">
        <v>106814475</v>
      </c>
      <c r="H735" s="87">
        <v>4060770</v>
      </c>
      <c r="I735" s="196">
        <v>6207378</v>
      </c>
      <c r="J735" s="87">
        <v>6207378</v>
      </c>
      <c r="K735" s="47" t="s">
        <v>1</v>
      </c>
      <c r="L735" s="47" t="s">
        <v>380</v>
      </c>
      <c r="M735" s="38"/>
      <c r="N735" s="38"/>
      <c r="O735" s="50">
        <v>2375.15</v>
      </c>
      <c r="P735" s="50">
        <v>2572.34</v>
      </c>
      <c r="Q735" s="50">
        <v>2172.16</v>
      </c>
      <c r="R735" s="50">
        <v>2300.6799999999998</v>
      </c>
      <c r="S735" s="50">
        <v>2627.39</v>
      </c>
      <c r="T735" s="50">
        <v>2676.88</v>
      </c>
      <c r="U735" s="50">
        <v>3363.1499999999996</v>
      </c>
      <c r="V735" s="51">
        <v>3587.24</v>
      </c>
      <c r="W735" s="51">
        <v>3569.6699999999996</v>
      </c>
      <c r="X735" s="51">
        <v>3628.87</v>
      </c>
      <c r="Y735" s="51">
        <v>2909.74</v>
      </c>
      <c r="Z735" s="51">
        <v>2568.06</v>
      </c>
      <c r="AA735" s="51">
        <v>2807.5099999999998</v>
      </c>
      <c r="AB735" s="51">
        <v>2822</v>
      </c>
      <c r="AC735" s="51">
        <v>2431.54</v>
      </c>
      <c r="AD735" s="51">
        <v>2517.4699999999998</v>
      </c>
      <c r="AE735" s="51">
        <v>2731.2299999999996</v>
      </c>
      <c r="AF735" s="51">
        <v>3111.4399999999996</v>
      </c>
      <c r="AG735" s="51">
        <v>3847.1</v>
      </c>
      <c r="AH735" s="51">
        <v>3703.5699999999997</v>
      </c>
      <c r="AI735" s="51">
        <v>3646.74</v>
      </c>
      <c r="AJ735" s="51">
        <v>4225.6399999999994</v>
      </c>
      <c r="AK735" s="51">
        <v>3193.0899999999997</v>
      </c>
      <c r="AL735" s="51">
        <v>2802.14</v>
      </c>
      <c r="AM735" s="51">
        <v>2716.2099999999996</v>
      </c>
      <c r="AN735" s="51">
        <v>2647.43</v>
      </c>
      <c r="AO735" s="51">
        <v>2630.81</v>
      </c>
      <c r="AP735" s="135">
        <v>3142.2999999999997</v>
      </c>
      <c r="AQ735" s="51">
        <v>3229</v>
      </c>
      <c r="AR735" s="51">
        <v>3203.2299999999996</v>
      </c>
      <c r="AS735" s="51">
        <v>4146.38</v>
      </c>
      <c r="AT735" s="51">
        <v>3578.1299999999997</v>
      </c>
      <c r="AU735" s="51">
        <v>3705.25</v>
      </c>
      <c r="AV735" s="51">
        <v>3744.14</v>
      </c>
      <c r="AW735" s="51">
        <v>2875.66</v>
      </c>
      <c r="AX735" s="51">
        <v>2389.75</v>
      </c>
      <c r="AY735" s="51">
        <v>2343.6</v>
      </c>
      <c r="AZ735" s="51">
        <v>2652.4799999999996</v>
      </c>
      <c r="BA735" s="51">
        <v>2407.12</v>
      </c>
      <c r="BB735" s="51">
        <v>2636.58</v>
      </c>
      <c r="BC735" s="51">
        <v>2892.8799999999997</v>
      </c>
      <c r="BD735" s="51">
        <v>3146.4399999999996</v>
      </c>
      <c r="BE735" s="51">
        <v>4291.3</v>
      </c>
      <c r="BF735" s="51">
        <v>3904.85</v>
      </c>
      <c r="BG735" s="51">
        <v>3934.3799999999997</v>
      </c>
      <c r="BH735" s="51">
        <v>3866.5899999999997</v>
      </c>
      <c r="BI735" s="51">
        <v>2939.5699999999997</v>
      </c>
      <c r="BJ735" s="51">
        <v>2920.1099999999997</v>
      </c>
      <c r="BK735" s="51">
        <v>2756.35</v>
      </c>
      <c r="BL735" s="51">
        <v>2945.97</v>
      </c>
      <c r="BM735" s="51"/>
      <c r="BN735" s="9"/>
      <c r="BO735" s="62">
        <v>2175.3999999999996</v>
      </c>
      <c r="BP735" s="62">
        <v>3732.06</v>
      </c>
      <c r="BQ735" s="62">
        <f t="shared" si="33"/>
        <v>2953.7299999999996</v>
      </c>
      <c r="BR735" s="64" t="str">
        <f t="shared" si="34"/>
        <v>YES</v>
      </c>
      <c r="BS735" s="9" t="e">
        <f t="shared" si="35"/>
        <v>#N/A</v>
      </c>
    </row>
    <row r="736" spans="1:71" x14ac:dyDescent="0.25">
      <c r="A736">
        <v>733</v>
      </c>
      <c r="B736" s="52" t="s">
        <v>379</v>
      </c>
      <c r="C736" s="48" t="s">
        <v>379</v>
      </c>
      <c r="D736" s="80">
        <v>171.26000000000002</v>
      </c>
      <c r="E736" s="98" t="s">
        <v>4988</v>
      </c>
      <c r="F736" s="84" t="s">
        <v>2</v>
      </c>
      <c r="G736" s="84">
        <v>106814475</v>
      </c>
      <c r="H736" s="87">
        <v>4072334</v>
      </c>
      <c r="I736" s="196">
        <v>6136059</v>
      </c>
      <c r="J736" s="87">
        <v>6136059</v>
      </c>
      <c r="K736" s="47" t="s">
        <v>1</v>
      </c>
      <c r="L736" s="47" t="s">
        <v>378</v>
      </c>
      <c r="M736" s="38"/>
      <c r="N736" s="38"/>
      <c r="O736" s="50">
        <v>184.13</v>
      </c>
      <c r="P736" s="50">
        <v>216.11</v>
      </c>
      <c r="Q736" s="50">
        <v>172.22</v>
      </c>
      <c r="R736" s="50">
        <v>177.19</v>
      </c>
      <c r="S736" s="50">
        <v>192.36</v>
      </c>
      <c r="T736" s="50">
        <v>143.99</v>
      </c>
      <c r="U736" s="50">
        <v>102.28</v>
      </c>
      <c r="V736" s="51">
        <v>88.38</v>
      </c>
      <c r="W736" s="51">
        <v>162.9</v>
      </c>
      <c r="X736" s="51">
        <v>184.15</v>
      </c>
      <c r="Y736" s="51">
        <v>167.82000000000002</v>
      </c>
      <c r="Z736" s="51">
        <v>178.49</v>
      </c>
      <c r="AA736" s="51">
        <v>222.22</v>
      </c>
      <c r="AB736" s="51">
        <v>229.58</v>
      </c>
      <c r="AC736" s="51">
        <v>184.65</v>
      </c>
      <c r="AD736" s="51">
        <v>184.93</v>
      </c>
      <c r="AE736" s="51">
        <v>178.55</v>
      </c>
      <c r="AF736" s="51">
        <v>171.26000000000002</v>
      </c>
      <c r="AG736" s="51">
        <v>154.53</v>
      </c>
      <c r="AH736" s="51">
        <v>206.69</v>
      </c>
      <c r="AI736" s="51">
        <v>167.05</v>
      </c>
      <c r="AJ736" s="51">
        <v>173.9</v>
      </c>
      <c r="AK736" s="51">
        <v>149</v>
      </c>
      <c r="AL736" s="51">
        <v>143.35000000000002</v>
      </c>
      <c r="AM736" s="51">
        <v>207.42000000000002</v>
      </c>
      <c r="AN736" s="51">
        <v>177.99</v>
      </c>
      <c r="AO736" s="51">
        <v>148.43</v>
      </c>
      <c r="AP736" s="135">
        <v>154.66</v>
      </c>
      <c r="AQ736" s="51">
        <v>137.05000000000001</v>
      </c>
      <c r="AR736" s="51">
        <v>140.4</v>
      </c>
      <c r="AS736" s="51">
        <v>174.22</v>
      </c>
      <c r="AT736" s="51">
        <v>124.17</v>
      </c>
      <c r="AU736" s="51">
        <v>108.55999999999999</v>
      </c>
      <c r="AV736" s="51">
        <v>124.97999999999999</v>
      </c>
      <c r="AW736" s="51">
        <v>91.69</v>
      </c>
      <c r="AX736" s="51">
        <v>73</v>
      </c>
      <c r="AY736" s="51">
        <v>96.97999999999999</v>
      </c>
      <c r="AZ736" s="51">
        <v>107.89</v>
      </c>
      <c r="BA736" s="51">
        <v>56.43</v>
      </c>
      <c r="BB736" s="51">
        <v>56.050000000000004</v>
      </c>
      <c r="BC736" s="51">
        <v>53.550000000000004</v>
      </c>
      <c r="BD736" s="51">
        <v>96.49</v>
      </c>
      <c r="BE736" s="51">
        <v>113.53</v>
      </c>
      <c r="BF736" s="51">
        <v>106.8</v>
      </c>
      <c r="BG736" s="51">
        <v>113.14</v>
      </c>
      <c r="BH736" s="51">
        <v>112.6</v>
      </c>
      <c r="BI736" s="51">
        <v>40.89</v>
      </c>
      <c r="BJ736" s="51">
        <v>81.039999999999992</v>
      </c>
      <c r="BK736" s="51">
        <v>114.08999999999999</v>
      </c>
      <c r="BL736" s="51">
        <v>93.27</v>
      </c>
      <c r="BM736" s="51"/>
      <c r="BN736" s="9"/>
      <c r="BO736" s="62">
        <v>88.38</v>
      </c>
      <c r="BP736" s="62">
        <v>389.32</v>
      </c>
      <c r="BQ736" s="62">
        <f t="shared" si="33"/>
        <v>238.85</v>
      </c>
      <c r="BR736" s="64" t="str">
        <f t="shared" si="34"/>
        <v>YES</v>
      </c>
      <c r="BS736" s="9" t="e">
        <f t="shared" si="35"/>
        <v>#N/A</v>
      </c>
    </row>
    <row r="737" spans="1:71" x14ac:dyDescent="0.25">
      <c r="A737">
        <v>734</v>
      </c>
      <c r="B737" s="52" t="s">
        <v>377</v>
      </c>
      <c r="C737" s="48" t="s">
        <v>377</v>
      </c>
      <c r="D737" s="80">
        <v>60.18</v>
      </c>
      <c r="E737" s="98" t="s">
        <v>4988</v>
      </c>
      <c r="F737" s="84" t="s">
        <v>2</v>
      </c>
      <c r="G737" s="84">
        <v>106814475</v>
      </c>
      <c r="H737" s="87">
        <v>4027778</v>
      </c>
      <c r="I737" s="196">
        <v>6163070</v>
      </c>
      <c r="J737" s="87">
        <v>6163070</v>
      </c>
      <c r="K737" s="47" t="s">
        <v>1</v>
      </c>
      <c r="L737" s="47" t="s">
        <v>376</v>
      </c>
      <c r="M737" s="38"/>
      <c r="N737" s="38"/>
      <c r="O737" s="50">
        <v>27.16</v>
      </c>
      <c r="P737" s="50">
        <v>35.56</v>
      </c>
      <c r="Q737" s="50">
        <v>50.17</v>
      </c>
      <c r="R737" s="50">
        <v>100.61</v>
      </c>
      <c r="S737" s="50">
        <v>40.229999999999997</v>
      </c>
      <c r="T737" s="50">
        <v>61.99</v>
      </c>
      <c r="U737" s="50">
        <v>93.449999999999989</v>
      </c>
      <c r="V737" s="51">
        <v>104.28999999999999</v>
      </c>
      <c r="W737" s="51">
        <v>165.99</v>
      </c>
      <c r="X737" s="51">
        <v>126.67</v>
      </c>
      <c r="Y737" s="51">
        <v>97.83</v>
      </c>
      <c r="Z737" s="51">
        <v>43.690000000000005</v>
      </c>
      <c r="AA737" s="51">
        <v>29.979999999999997</v>
      </c>
      <c r="AB737" s="51">
        <v>75.289999999999992</v>
      </c>
      <c r="AC737" s="51">
        <v>77.72</v>
      </c>
      <c r="AD737" s="51">
        <v>52.85</v>
      </c>
      <c r="AE737" s="51">
        <v>83.74</v>
      </c>
      <c r="AF737" s="51">
        <v>60.18</v>
      </c>
      <c r="AG737" s="51">
        <v>126.07</v>
      </c>
      <c r="AH737" s="51">
        <v>151.70000000000002</v>
      </c>
      <c r="AI737" s="51">
        <v>134.35000000000002</v>
      </c>
      <c r="AJ737" s="51">
        <v>102.02</v>
      </c>
      <c r="AK737" s="51">
        <v>54.53</v>
      </c>
      <c r="AL737" s="51">
        <v>50.84</v>
      </c>
      <c r="AM737" s="51">
        <v>75.66</v>
      </c>
      <c r="AN737" s="51">
        <v>127.14999999999999</v>
      </c>
      <c r="AO737" s="51">
        <v>100.5</v>
      </c>
      <c r="AP737" s="135">
        <v>97.96</v>
      </c>
      <c r="AQ737" s="51">
        <v>49.730000000000004</v>
      </c>
      <c r="AR737" s="51">
        <v>68.089999999999989</v>
      </c>
      <c r="AS737" s="51">
        <v>127.14</v>
      </c>
      <c r="AT737" s="51">
        <v>142.74</v>
      </c>
      <c r="AU737" s="51">
        <v>189.36</v>
      </c>
      <c r="AV737" s="51">
        <v>137.5</v>
      </c>
      <c r="AW737" s="51">
        <v>70.649999999999991</v>
      </c>
      <c r="AX737" s="51">
        <v>65.649999999999991</v>
      </c>
      <c r="AY737" s="51">
        <v>87.179999999999993</v>
      </c>
      <c r="AZ737" s="51">
        <v>155.25</v>
      </c>
      <c r="BA737" s="51">
        <v>141.53</v>
      </c>
      <c r="BB737" s="51">
        <v>68.39</v>
      </c>
      <c r="BC737" s="51">
        <v>68.66</v>
      </c>
      <c r="BD737" s="51">
        <v>81.67</v>
      </c>
      <c r="BE737" s="51">
        <v>224.92000000000002</v>
      </c>
      <c r="BF737" s="51">
        <v>237.70000000000002</v>
      </c>
      <c r="BG737" s="51">
        <v>192.74</v>
      </c>
      <c r="BH737" s="51">
        <v>136.73000000000002</v>
      </c>
      <c r="BI737" s="51">
        <v>95.89</v>
      </c>
      <c r="BJ737" s="51">
        <v>91.32</v>
      </c>
      <c r="BK737" s="51">
        <v>122.05999999999999</v>
      </c>
      <c r="BL737" s="51">
        <v>149.64000000000001</v>
      </c>
      <c r="BM737" s="51"/>
      <c r="BN737" s="9"/>
      <c r="BO737" s="62">
        <v>29.979999999999997</v>
      </c>
      <c r="BP737" s="62">
        <v>567.17000000000007</v>
      </c>
      <c r="BQ737" s="62">
        <f t="shared" si="33"/>
        <v>298.57500000000005</v>
      </c>
      <c r="BR737" s="64" t="str">
        <f t="shared" si="34"/>
        <v>YES</v>
      </c>
      <c r="BS737" s="9" t="e">
        <f t="shared" si="35"/>
        <v>#N/A</v>
      </c>
    </row>
    <row r="738" spans="1:71" x14ac:dyDescent="0.25">
      <c r="A738">
        <v>735</v>
      </c>
      <c r="B738" s="52" t="s">
        <v>375</v>
      </c>
      <c r="C738" s="48" t="s">
        <v>375</v>
      </c>
      <c r="D738" s="80">
        <v>83.99</v>
      </c>
      <c r="E738" s="98" t="s">
        <v>4988</v>
      </c>
      <c r="F738" s="84" t="s">
        <v>2</v>
      </c>
      <c r="G738" s="84">
        <v>106814475</v>
      </c>
      <c r="H738" s="87">
        <v>4088908</v>
      </c>
      <c r="I738" s="196">
        <v>6207391</v>
      </c>
      <c r="J738" s="87">
        <v>6207391</v>
      </c>
      <c r="K738" s="47" t="s">
        <v>1</v>
      </c>
      <c r="L738" s="47" t="s">
        <v>374</v>
      </c>
      <c r="M738" s="38"/>
      <c r="N738" s="38"/>
      <c r="O738" s="50">
        <v>342.6</v>
      </c>
      <c r="P738" s="50">
        <v>641.1</v>
      </c>
      <c r="Q738" s="50">
        <v>455.95</v>
      </c>
      <c r="R738" s="50">
        <v>590.79999999999995</v>
      </c>
      <c r="S738" s="50">
        <v>277.72000000000003</v>
      </c>
      <c r="T738" s="50">
        <v>247.82</v>
      </c>
      <c r="U738" s="50">
        <v>409.88</v>
      </c>
      <c r="V738" s="51">
        <v>205.86</v>
      </c>
      <c r="W738" s="51">
        <v>178.82000000000002</v>
      </c>
      <c r="X738" s="51">
        <v>1389.17</v>
      </c>
      <c r="Y738" s="51">
        <v>896.26</v>
      </c>
      <c r="Z738" s="51">
        <v>638.99</v>
      </c>
      <c r="AA738" s="51">
        <v>224.85000000000002</v>
      </c>
      <c r="AB738" s="51">
        <v>225.14000000000001</v>
      </c>
      <c r="AC738" s="51">
        <v>126.25</v>
      </c>
      <c r="AD738" s="51">
        <v>83.99</v>
      </c>
      <c r="AE738" s="51">
        <v>83.99</v>
      </c>
      <c r="AF738" s="51">
        <v>83.99</v>
      </c>
      <c r="AG738" s="51">
        <v>46.35</v>
      </c>
      <c r="AH738" s="51">
        <v>28.979999999999997</v>
      </c>
      <c r="AI738" s="51">
        <v>29.36</v>
      </c>
      <c r="AJ738" s="51">
        <v>29.049999999999997</v>
      </c>
      <c r="AK738" s="51">
        <v>35.57</v>
      </c>
      <c r="AL738" s="51">
        <v>35.01</v>
      </c>
      <c r="AM738" s="51">
        <v>55.86</v>
      </c>
      <c r="AN738" s="51">
        <v>40.57</v>
      </c>
      <c r="AO738" s="51">
        <v>42.910000000000004</v>
      </c>
      <c r="AP738" s="135">
        <v>42.080000000000005</v>
      </c>
      <c r="AQ738" s="51">
        <v>93.13</v>
      </c>
      <c r="AR738" s="51">
        <v>85.449999999999989</v>
      </c>
      <c r="AS738" s="51">
        <v>60.72</v>
      </c>
      <c r="AT738" s="51">
        <v>53.68</v>
      </c>
      <c r="AU738" s="51">
        <v>60.13</v>
      </c>
      <c r="AV738" s="51">
        <v>113.42</v>
      </c>
      <c r="AW738" s="51">
        <v>53.82</v>
      </c>
      <c r="AX738" s="51">
        <v>58.57</v>
      </c>
      <c r="AY738" s="51">
        <v>50.21</v>
      </c>
      <c r="AZ738" s="51">
        <v>75.75</v>
      </c>
      <c r="BA738" s="51">
        <v>62.42</v>
      </c>
      <c r="BB738" s="51">
        <v>43.620000000000005</v>
      </c>
      <c r="BC738" s="51">
        <v>43.99</v>
      </c>
      <c r="BD738" s="51">
        <v>48.81</v>
      </c>
      <c r="BE738" s="51">
        <v>184.63</v>
      </c>
      <c r="BF738" s="51">
        <v>59.2</v>
      </c>
      <c r="BG738" s="51">
        <v>41.9</v>
      </c>
      <c r="BH738" s="51">
        <v>551.66999999999996</v>
      </c>
      <c r="BI738" s="51">
        <v>591.41999999999996</v>
      </c>
      <c r="BJ738" s="51">
        <v>408.8</v>
      </c>
      <c r="BK738" s="51">
        <v>357.95</v>
      </c>
      <c r="BL738" s="51">
        <v>340.40000000000003</v>
      </c>
      <c r="BM738" s="51"/>
      <c r="BN738" s="9"/>
      <c r="BO738" s="62">
        <v>35.01</v>
      </c>
      <c r="BP738" s="62">
        <v>1389.17</v>
      </c>
      <c r="BQ738" s="62">
        <f t="shared" si="33"/>
        <v>712.09</v>
      </c>
      <c r="BR738" s="64" t="str">
        <f t="shared" si="34"/>
        <v>YES</v>
      </c>
      <c r="BS738" s="9" t="e">
        <f t="shared" si="35"/>
        <v>#N/A</v>
      </c>
    </row>
    <row r="739" spans="1:71" x14ac:dyDescent="0.25">
      <c r="A739">
        <v>736</v>
      </c>
      <c r="B739" s="52" t="s">
        <v>373</v>
      </c>
      <c r="C739" s="48" t="s">
        <v>373</v>
      </c>
      <c r="D739" s="80">
        <v>1775.01</v>
      </c>
      <c r="E739" s="98" t="s">
        <v>4988</v>
      </c>
      <c r="F739" s="84" t="s">
        <v>2</v>
      </c>
      <c r="G739" s="84">
        <v>106814475</v>
      </c>
      <c r="H739" s="87">
        <v>4028076</v>
      </c>
      <c r="I739" s="196">
        <v>6207367</v>
      </c>
      <c r="J739" s="87">
        <v>6207367</v>
      </c>
      <c r="K739" s="47" t="s">
        <v>1</v>
      </c>
      <c r="L739" s="47" t="s">
        <v>372</v>
      </c>
      <c r="M739" s="38"/>
      <c r="N739" s="38"/>
      <c r="O739" s="50">
        <v>1674.32</v>
      </c>
      <c r="P739" s="50">
        <v>1713.21</v>
      </c>
      <c r="Q739" s="50">
        <v>1699.59</v>
      </c>
      <c r="R739" s="50">
        <v>1486.32</v>
      </c>
      <c r="S739" s="50">
        <v>1194.94</v>
      </c>
      <c r="T739" s="50">
        <v>1238.45</v>
      </c>
      <c r="U739" s="50">
        <v>1906.1200000000001</v>
      </c>
      <c r="V739" s="51">
        <v>2174.7099999999996</v>
      </c>
      <c r="W739" s="51">
        <v>2429.9299999999998</v>
      </c>
      <c r="X739" s="51">
        <v>2590.9799999999996</v>
      </c>
      <c r="Y739" s="51">
        <v>1896.24</v>
      </c>
      <c r="Z739" s="51">
        <v>1580.63</v>
      </c>
      <c r="AA739" s="51">
        <v>1309.81</v>
      </c>
      <c r="AB739" s="51">
        <v>1359.07</v>
      </c>
      <c r="AC739" s="51">
        <v>1287.9000000000001</v>
      </c>
      <c r="AD739" s="51">
        <v>1439.68</v>
      </c>
      <c r="AE739" s="51">
        <v>1535.03</v>
      </c>
      <c r="AF739" s="51">
        <v>1775.01</v>
      </c>
      <c r="AG739" s="51">
        <v>2490.5300000000002</v>
      </c>
      <c r="AH739" s="51">
        <v>2747.52</v>
      </c>
      <c r="AI739" s="51">
        <v>2580.5899999999997</v>
      </c>
      <c r="AJ739" s="51">
        <v>2725.5499999999997</v>
      </c>
      <c r="AK739" s="51">
        <v>1975.31</v>
      </c>
      <c r="AL739" s="51">
        <v>1608.88</v>
      </c>
      <c r="AM739" s="51">
        <v>1113.28</v>
      </c>
      <c r="AN739" s="51">
        <v>1092.28</v>
      </c>
      <c r="AO739" s="51">
        <v>1037.01</v>
      </c>
      <c r="AP739" s="135">
        <v>1603.52</v>
      </c>
      <c r="AQ739" s="51">
        <v>1815.31</v>
      </c>
      <c r="AR739" s="51">
        <v>1884.1</v>
      </c>
      <c r="AS739" s="51">
        <v>2973.16</v>
      </c>
      <c r="AT739" s="51">
        <v>2906.14</v>
      </c>
      <c r="AU739" s="51">
        <v>2976.6099999999997</v>
      </c>
      <c r="AV739" s="51">
        <v>2773.5899999999997</v>
      </c>
      <c r="AW739" s="51">
        <v>2037.94</v>
      </c>
      <c r="AX739" s="51">
        <v>1443.16</v>
      </c>
      <c r="AY739" s="51">
        <v>1050.51</v>
      </c>
      <c r="AZ739" s="51">
        <v>1060.72</v>
      </c>
      <c r="BA739" s="51">
        <v>889.64</v>
      </c>
      <c r="BB739" s="51">
        <v>892.41</v>
      </c>
      <c r="BC739" s="51">
        <v>1161.72</v>
      </c>
      <c r="BD739" s="51">
        <v>1740.93</v>
      </c>
      <c r="BE739" s="51">
        <v>2629.5899999999997</v>
      </c>
      <c r="BF739" s="51">
        <v>2604.9499999999998</v>
      </c>
      <c r="BG739" s="51">
        <v>2845.3799999999997</v>
      </c>
      <c r="BH739" s="51">
        <v>2567.1999999999998</v>
      </c>
      <c r="BI739" s="51">
        <v>1967.64</v>
      </c>
      <c r="BJ739" s="51">
        <v>1612.64</v>
      </c>
      <c r="BK739" s="51">
        <v>1130.3</v>
      </c>
      <c r="BL739" s="51">
        <v>1238.5999999999999</v>
      </c>
      <c r="BM739" s="51"/>
      <c r="BN739" s="9"/>
      <c r="BO739" s="62">
        <v>1113.28</v>
      </c>
      <c r="BP739" s="62">
        <v>3363.64</v>
      </c>
      <c r="BQ739" s="62">
        <f t="shared" si="33"/>
        <v>2238.46</v>
      </c>
      <c r="BR739" s="64" t="str">
        <f t="shared" si="34"/>
        <v>YES</v>
      </c>
      <c r="BS739" s="9" t="e">
        <f t="shared" si="35"/>
        <v>#N/A</v>
      </c>
    </row>
    <row r="740" spans="1:71" x14ac:dyDescent="0.25">
      <c r="A740">
        <v>737</v>
      </c>
      <c r="B740" s="52" t="s">
        <v>371</v>
      </c>
      <c r="C740" s="48" t="s">
        <v>371</v>
      </c>
      <c r="D740" s="80">
        <v>11.99</v>
      </c>
      <c r="E740" s="98" t="s">
        <v>4988</v>
      </c>
      <c r="F740" s="84" t="s">
        <v>2</v>
      </c>
      <c r="G740" s="84">
        <v>106814475</v>
      </c>
      <c r="H740" s="87">
        <v>4088965</v>
      </c>
      <c r="I740" s="196">
        <v>6207354</v>
      </c>
      <c r="J740" s="87">
        <v>6207354</v>
      </c>
      <c r="K740" s="47" t="s">
        <v>1</v>
      </c>
      <c r="L740" s="47" t="s">
        <v>370</v>
      </c>
      <c r="M740" s="38"/>
      <c r="N740" s="38"/>
      <c r="O740" s="50">
        <v>8.75</v>
      </c>
      <c r="P740" s="50">
        <v>12.27</v>
      </c>
      <c r="Q740" s="50">
        <v>8.75</v>
      </c>
      <c r="R740" s="50">
        <v>8.75</v>
      </c>
      <c r="S740" s="50">
        <v>8.75</v>
      </c>
      <c r="T740" s="50">
        <v>8.75</v>
      </c>
      <c r="U740" s="50">
        <v>11.99</v>
      </c>
      <c r="V740" s="51">
        <v>11.99</v>
      </c>
      <c r="W740" s="51">
        <v>11.99</v>
      </c>
      <c r="X740" s="51">
        <v>11.99</v>
      </c>
      <c r="Y740" s="51">
        <v>11.99</v>
      </c>
      <c r="Z740" s="51">
        <v>11.99</v>
      </c>
      <c r="AA740" s="51">
        <v>11.99</v>
      </c>
      <c r="AB740" s="51">
        <v>11.99</v>
      </c>
      <c r="AC740" s="51">
        <v>11.99</v>
      </c>
      <c r="AD740" s="51">
        <v>11.99</v>
      </c>
      <c r="AE740" s="51">
        <v>11.99</v>
      </c>
      <c r="AF740" s="51">
        <v>11.99</v>
      </c>
      <c r="AG740" s="51">
        <v>11.99</v>
      </c>
      <c r="AH740" s="51">
        <v>11.99</v>
      </c>
      <c r="AI740" s="51">
        <v>11.99</v>
      </c>
      <c r="AJ740" s="51">
        <v>11.99</v>
      </c>
      <c r="AK740" s="51">
        <v>11.99</v>
      </c>
      <c r="AL740" s="51">
        <v>11.99</v>
      </c>
      <c r="AM740" s="51">
        <v>11.99</v>
      </c>
      <c r="AN740" s="51">
        <v>11.99</v>
      </c>
      <c r="AO740" s="51">
        <v>11.99</v>
      </c>
      <c r="AP740" s="135">
        <v>11.99</v>
      </c>
      <c r="AQ740" s="51">
        <v>11.99</v>
      </c>
      <c r="AR740" s="51">
        <v>11.99</v>
      </c>
      <c r="AS740" s="51">
        <v>11.99</v>
      </c>
      <c r="AT740" s="51">
        <v>11.99</v>
      </c>
      <c r="AU740" s="51">
        <v>11.99</v>
      </c>
      <c r="AV740" s="51">
        <v>11.99</v>
      </c>
      <c r="AW740" s="51">
        <v>11.99</v>
      </c>
      <c r="AX740" s="51">
        <v>15.870000000000001</v>
      </c>
      <c r="AY740" s="51">
        <v>11.99</v>
      </c>
      <c r="AZ740" s="51">
        <v>11.99</v>
      </c>
      <c r="BA740" s="51">
        <v>11.99</v>
      </c>
      <c r="BB740" s="51">
        <v>11.99</v>
      </c>
      <c r="BC740" s="51">
        <v>11.99</v>
      </c>
      <c r="BD740" s="51">
        <v>11.99</v>
      </c>
      <c r="BE740" s="51">
        <v>11.99</v>
      </c>
      <c r="BF740" s="51">
        <v>11.99</v>
      </c>
      <c r="BG740" s="51">
        <v>11.99</v>
      </c>
      <c r="BH740" s="51">
        <v>11.99</v>
      </c>
      <c r="BI740" s="51">
        <v>11.99</v>
      </c>
      <c r="BJ740" s="51">
        <v>11.99</v>
      </c>
      <c r="BK740" s="51">
        <v>11.99</v>
      </c>
      <c r="BL740" s="51">
        <v>11.99</v>
      </c>
      <c r="BM740" s="51"/>
      <c r="BN740" s="9"/>
      <c r="BO740" s="62">
        <v>11.99</v>
      </c>
      <c r="BP740" s="62">
        <v>54.349999999999994</v>
      </c>
      <c r="BQ740" s="62">
        <f t="shared" si="33"/>
        <v>33.169999999999995</v>
      </c>
      <c r="BR740" s="64" t="str">
        <f t="shared" si="34"/>
        <v>YES</v>
      </c>
      <c r="BS740" s="9" t="e">
        <f t="shared" si="35"/>
        <v>#N/A</v>
      </c>
    </row>
    <row r="741" spans="1:71" x14ac:dyDescent="0.25">
      <c r="A741">
        <v>738</v>
      </c>
      <c r="B741" s="52" t="s">
        <v>369</v>
      </c>
      <c r="C741" s="48"/>
      <c r="D741" s="80"/>
      <c r="E741" s="98" t="s">
        <v>4988</v>
      </c>
      <c r="F741" s="84" t="s">
        <v>2</v>
      </c>
      <c r="G741" s="84">
        <v>106814475</v>
      </c>
      <c r="H741" s="87">
        <v>4009094</v>
      </c>
      <c r="I741" s="196">
        <v>6091409</v>
      </c>
      <c r="J741" s="87">
        <v>6091409</v>
      </c>
      <c r="K741" s="47" t="s">
        <v>1</v>
      </c>
      <c r="L741" s="47" t="s">
        <v>368</v>
      </c>
      <c r="M741" s="38"/>
      <c r="N741" s="38"/>
      <c r="O741" s="50">
        <v>95.27</v>
      </c>
      <c r="P741" s="50">
        <v>117.66</v>
      </c>
      <c r="Q741" s="50">
        <v>81.239999999999995</v>
      </c>
      <c r="R741" s="50">
        <v>80.2</v>
      </c>
      <c r="S741" s="50">
        <v>83.96</v>
      </c>
      <c r="T741" s="50">
        <v>72.19</v>
      </c>
      <c r="U741" s="50">
        <v>79.63</v>
      </c>
      <c r="V741" s="51">
        <v>83.38</v>
      </c>
      <c r="W741" s="51">
        <v>69.989999999999995</v>
      </c>
      <c r="X741" s="51">
        <v>78.97</v>
      </c>
      <c r="Y741" s="51">
        <v>77.239999999999995</v>
      </c>
      <c r="Z741" s="51">
        <v>80.42</v>
      </c>
      <c r="AA741" s="51">
        <v>90.85</v>
      </c>
      <c r="AB741" s="51">
        <v>99.74</v>
      </c>
      <c r="AC741" s="51">
        <v>84.789999999999992</v>
      </c>
      <c r="AD741" s="51">
        <v>90.63</v>
      </c>
      <c r="AE741" s="51">
        <v>91.26</v>
      </c>
      <c r="AF741" s="51">
        <v>82.61</v>
      </c>
      <c r="AG741" s="51">
        <v>85.5</v>
      </c>
      <c r="AH741" s="51">
        <v>77.22999999999999</v>
      </c>
      <c r="AI741" s="51">
        <v>81.069999999999993</v>
      </c>
      <c r="AJ741" s="51">
        <v>99.5</v>
      </c>
      <c r="AK741" s="51">
        <v>92.27</v>
      </c>
      <c r="AL741" s="51">
        <v>93.789999999999992</v>
      </c>
      <c r="AM741" s="51">
        <v>114.69999999999999</v>
      </c>
      <c r="AN741" s="51">
        <v>113.55999999999999</v>
      </c>
      <c r="AO741" s="51">
        <v>106.27</v>
      </c>
      <c r="AP741" s="135">
        <v>111.1</v>
      </c>
      <c r="AQ741" s="51">
        <v>103.53</v>
      </c>
      <c r="AR741" s="51">
        <v>104.64999999999999</v>
      </c>
      <c r="AS741" s="51">
        <v>104.21</v>
      </c>
      <c r="AT741" s="51">
        <v>85.36</v>
      </c>
      <c r="AU741" s="51">
        <v>86.82</v>
      </c>
      <c r="AV741" s="51">
        <v>103.85</v>
      </c>
      <c r="AW741" s="51">
        <v>97.61</v>
      </c>
      <c r="AX741" s="51">
        <v>100.94</v>
      </c>
      <c r="AY741" s="51">
        <v>109.91</v>
      </c>
      <c r="AZ741" s="51">
        <v>124.07</v>
      </c>
      <c r="BA741" s="51">
        <v>108.27</v>
      </c>
      <c r="BB741" s="51">
        <v>104.44</v>
      </c>
      <c r="BC741" s="51">
        <v>97.77</v>
      </c>
      <c r="BD741" s="51">
        <v>90.44</v>
      </c>
      <c r="BE741" s="51">
        <v>93.85</v>
      </c>
      <c r="BF741" s="51">
        <v>80.69</v>
      </c>
      <c r="BG741" s="51">
        <v>86.61999999999999</v>
      </c>
      <c r="BH741" s="51">
        <v>89.05</v>
      </c>
      <c r="BI741" s="51">
        <v>87.78</v>
      </c>
      <c r="BJ741" s="51">
        <v>105.5</v>
      </c>
      <c r="BK741" s="51">
        <v>95.77</v>
      </c>
      <c r="BL741" s="51">
        <v>55.57</v>
      </c>
      <c r="BM741" s="51"/>
      <c r="BN741" s="9"/>
      <c r="BO741" s="62">
        <v>11.99</v>
      </c>
      <c r="BP741" s="62">
        <v>120.89999999999999</v>
      </c>
      <c r="BQ741" s="62">
        <f t="shared" si="33"/>
        <v>66.444999999999993</v>
      </c>
      <c r="BR741" s="64" t="str">
        <f t="shared" si="34"/>
        <v>YES</v>
      </c>
      <c r="BS741" s="9" t="e">
        <f t="shared" si="35"/>
        <v>#N/A</v>
      </c>
    </row>
    <row r="742" spans="1:71" x14ac:dyDescent="0.25">
      <c r="A742">
        <v>739</v>
      </c>
      <c r="B742" s="52" t="s">
        <v>367</v>
      </c>
      <c r="C742" s="48" t="s">
        <v>367</v>
      </c>
      <c r="D742" s="80">
        <v>539.27</v>
      </c>
      <c r="E742" s="98" t="s">
        <v>4988</v>
      </c>
      <c r="F742" s="84" t="s">
        <v>2</v>
      </c>
      <c r="G742" s="84">
        <v>106814475</v>
      </c>
      <c r="H742" s="87" t="s">
        <v>2156</v>
      </c>
      <c r="I742" s="196">
        <v>6207399</v>
      </c>
      <c r="J742" s="87">
        <v>6207399</v>
      </c>
      <c r="K742" s="47" t="s">
        <v>1</v>
      </c>
      <c r="L742" s="47" t="s">
        <v>366</v>
      </c>
      <c r="M742" s="38"/>
      <c r="N742" s="38"/>
      <c r="O742" s="50">
        <v>487.67</v>
      </c>
      <c r="P742" s="50">
        <v>704.49</v>
      </c>
      <c r="Q742" s="50">
        <v>577.04</v>
      </c>
      <c r="R742" s="50">
        <v>671.64</v>
      </c>
      <c r="S742" s="50">
        <v>813.97</v>
      </c>
      <c r="T742" s="50">
        <v>923.03</v>
      </c>
      <c r="U742" s="50">
        <v>1047.1200000000001</v>
      </c>
      <c r="V742" s="51">
        <v>771.17</v>
      </c>
      <c r="W742" s="51">
        <v>614.16</v>
      </c>
      <c r="X742" s="51">
        <v>424.12</v>
      </c>
      <c r="Y742" s="51">
        <v>455.73</v>
      </c>
      <c r="Z742" s="51">
        <v>631.37</v>
      </c>
      <c r="AA742" s="51">
        <v>310.66000000000003</v>
      </c>
      <c r="AB742" s="51">
        <v>541.69000000000005</v>
      </c>
      <c r="AC742" s="51">
        <v>411.07</v>
      </c>
      <c r="AD742" s="51">
        <v>306.57</v>
      </c>
      <c r="AE742" s="51">
        <v>442.67</v>
      </c>
      <c r="AF742" s="51">
        <v>539.27</v>
      </c>
      <c r="AG742" s="51">
        <v>638.47</v>
      </c>
      <c r="AH742" s="51">
        <v>852.48</v>
      </c>
      <c r="AI742" s="51">
        <v>993.08</v>
      </c>
      <c r="AJ742" s="51">
        <v>1056.76</v>
      </c>
      <c r="AK742" s="51">
        <v>773.63</v>
      </c>
      <c r="AL742" s="51">
        <v>647.48</v>
      </c>
      <c r="AM742" s="51">
        <v>504.88</v>
      </c>
      <c r="AN742" s="51">
        <v>507.03000000000003</v>
      </c>
      <c r="AO742" s="51">
        <v>458.19</v>
      </c>
      <c r="AP742" s="135">
        <v>425.09000000000003</v>
      </c>
      <c r="AQ742" s="51">
        <v>716.39</v>
      </c>
      <c r="AR742" s="51">
        <v>761.59</v>
      </c>
      <c r="AS742" s="51">
        <v>1270.23</v>
      </c>
      <c r="AT742" s="51">
        <v>1193.54</v>
      </c>
      <c r="AU742" s="51">
        <v>827.65</v>
      </c>
      <c r="AV742" s="51">
        <v>1106.72</v>
      </c>
      <c r="AW742" s="51">
        <v>817.43000000000006</v>
      </c>
      <c r="AX742" s="51">
        <v>656.89</v>
      </c>
      <c r="AY742" s="51">
        <v>606.68000000000006</v>
      </c>
      <c r="AZ742" s="51">
        <v>619.11</v>
      </c>
      <c r="BA742" s="51">
        <v>668.73</v>
      </c>
      <c r="BB742" s="51">
        <v>615.4</v>
      </c>
      <c r="BC742" s="51">
        <v>723.44</v>
      </c>
      <c r="BD742" s="51">
        <v>897.56000000000006</v>
      </c>
      <c r="BE742" s="51">
        <v>1463.85</v>
      </c>
      <c r="BF742" s="51">
        <v>1337.85</v>
      </c>
      <c r="BG742" s="51">
        <v>1473.02</v>
      </c>
      <c r="BH742" s="51">
        <v>1281.67</v>
      </c>
      <c r="BI742" s="51">
        <v>884.82</v>
      </c>
      <c r="BJ742" s="51">
        <v>616.69000000000005</v>
      </c>
      <c r="BK742" s="51">
        <v>454.32</v>
      </c>
      <c r="BL742" s="51">
        <v>639.84</v>
      </c>
      <c r="BM742" s="51"/>
      <c r="BN742" s="9"/>
      <c r="BO742" s="62">
        <v>306.57</v>
      </c>
      <c r="BP742" s="62">
        <v>2250.62</v>
      </c>
      <c r="BQ742" s="62">
        <f t="shared" si="33"/>
        <v>1278.595</v>
      </c>
      <c r="BR742" s="64" t="str">
        <f t="shared" si="34"/>
        <v>YES</v>
      </c>
      <c r="BS742" s="9" t="e">
        <f t="shared" si="35"/>
        <v>#N/A</v>
      </c>
    </row>
    <row r="743" spans="1:71" x14ac:dyDescent="0.25">
      <c r="A743">
        <v>740</v>
      </c>
      <c r="B743" s="52" t="s">
        <v>365</v>
      </c>
      <c r="C743" s="48" t="s">
        <v>365</v>
      </c>
      <c r="D743" s="80">
        <v>1158.72</v>
      </c>
      <c r="E743" s="98" t="s">
        <v>4988</v>
      </c>
      <c r="F743" s="84" t="s">
        <v>2</v>
      </c>
      <c r="G743" s="84">
        <v>106814475</v>
      </c>
      <c r="H743" s="87">
        <v>4374254</v>
      </c>
      <c r="I743" s="196">
        <v>6207332</v>
      </c>
      <c r="J743" s="87">
        <v>6207332</v>
      </c>
      <c r="K743" s="47" t="s">
        <v>1</v>
      </c>
      <c r="L743" s="47" t="s">
        <v>364</v>
      </c>
      <c r="M743" s="38"/>
      <c r="N743" s="38"/>
      <c r="O743" s="50">
        <v>659.48</v>
      </c>
      <c r="P743" s="50">
        <v>769.2</v>
      </c>
      <c r="Q743" s="50">
        <v>649.65</v>
      </c>
      <c r="R743" s="50">
        <v>698.57</v>
      </c>
      <c r="S743" s="50">
        <v>851.16</v>
      </c>
      <c r="T743" s="50">
        <v>962.4</v>
      </c>
      <c r="U743" s="50">
        <v>1317.27</v>
      </c>
      <c r="V743" s="51">
        <v>1422.13</v>
      </c>
      <c r="W743" s="51">
        <v>1423.93</v>
      </c>
      <c r="X743" s="51">
        <v>1584.53</v>
      </c>
      <c r="Y743" s="51">
        <v>1149.58</v>
      </c>
      <c r="Z743" s="51">
        <v>855.03</v>
      </c>
      <c r="AA743" s="51">
        <v>806.03</v>
      </c>
      <c r="AB743" s="51">
        <v>836.93000000000006</v>
      </c>
      <c r="AC743" s="51">
        <v>735.11</v>
      </c>
      <c r="AD743" s="51">
        <v>860.74</v>
      </c>
      <c r="AE743" s="51">
        <v>967.24</v>
      </c>
      <c r="AF743" s="51">
        <v>1158.72</v>
      </c>
      <c r="AG743" s="51">
        <v>1538.51</v>
      </c>
      <c r="AH743" s="51">
        <v>1543.29</v>
      </c>
      <c r="AI743" s="51">
        <v>1589.09</v>
      </c>
      <c r="AJ743" s="51">
        <v>1745.72</v>
      </c>
      <c r="AK743" s="51">
        <v>1277.3399999999999</v>
      </c>
      <c r="AL743" s="51">
        <v>1035.3399999999999</v>
      </c>
      <c r="AM743" s="51">
        <v>911.8</v>
      </c>
      <c r="AN743" s="51">
        <v>952.8</v>
      </c>
      <c r="AO743" s="51">
        <v>941.85</v>
      </c>
      <c r="AP743" s="135">
        <v>1010.52</v>
      </c>
      <c r="AQ743" s="51">
        <v>1091.6200000000001</v>
      </c>
      <c r="AR743" s="51">
        <v>1137.6600000000001</v>
      </c>
      <c r="AS743" s="51">
        <v>1679.63</v>
      </c>
      <c r="AT743" s="51">
        <v>1692.49</v>
      </c>
      <c r="AU743" s="51">
        <v>1650.15</v>
      </c>
      <c r="AV743" s="51">
        <v>1601.98</v>
      </c>
      <c r="AW743" s="51">
        <v>1221.1400000000001</v>
      </c>
      <c r="AX743" s="51">
        <v>995.84</v>
      </c>
      <c r="AY743" s="51">
        <v>847.65</v>
      </c>
      <c r="AZ743" s="51">
        <v>909.33</v>
      </c>
      <c r="BA743" s="51">
        <v>864.44</v>
      </c>
      <c r="BB743" s="51">
        <v>941.01</v>
      </c>
      <c r="BC743" s="51">
        <v>1027.02</v>
      </c>
      <c r="BD743" s="51">
        <v>1163.24</v>
      </c>
      <c r="BE743" s="51">
        <v>1783.83</v>
      </c>
      <c r="BF743" s="51">
        <v>1581.32</v>
      </c>
      <c r="BG743" s="51">
        <v>1613.57</v>
      </c>
      <c r="BH743" s="51">
        <v>1532</v>
      </c>
      <c r="BI743" s="51">
        <v>1125.3399999999999</v>
      </c>
      <c r="BJ743" s="51">
        <v>917.47</v>
      </c>
      <c r="BK743" s="51">
        <v>756.96</v>
      </c>
      <c r="BL743" s="51">
        <v>899.66</v>
      </c>
      <c r="BM743" s="51"/>
      <c r="BN743" s="9"/>
      <c r="BO743" s="62">
        <v>652.89</v>
      </c>
      <c r="BP743" s="62">
        <v>2344.52</v>
      </c>
      <c r="BQ743" s="62">
        <f t="shared" si="33"/>
        <v>1498.7049999999999</v>
      </c>
      <c r="BR743" s="64" t="str">
        <f t="shared" si="34"/>
        <v>YES</v>
      </c>
      <c r="BS743" s="9" t="e">
        <f t="shared" si="35"/>
        <v>#N/A</v>
      </c>
    </row>
    <row r="744" spans="1:71" x14ac:dyDescent="0.25">
      <c r="A744">
        <v>741</v>
      </c>
      <c r="B744" s="52" t="s">
        <v>363</v>
      </c>
      <c r="C744" s="48" t="s">
        <v>363</v>
      </c>
      <c r="D744" s="80">
        <v>835.33</v>
      </c>
      <c r="E744" s="98" t="s">
        <v>4988</v>
      </c>
      <c r="F744" s="84" t="s">
        <v>2</v>
      </c>
      <c r="G744" s="84">
        <v>106814475</v>
      </c>
      <c r="H744" s="87">
        <v>4373760</v>
      </c>
      <c r="I744" s="196">
        <v>6208605</v>
      </c>
      <c r="J744" s="87">
        <v>6208605</v>
      </c>
      <c r="K744" s="47" t="s">
        <v>1</v>
      </c>
      <c r="L744" s="47" t="s">
        <v>362</v>
      </c>
      <c r="M744" s="38"/>
      <c r="N744" s="38"/>
      <c r="O744" s="50">
        <v>531.66</v>
      </c>
      <c r="P744" s="50">
        <v>814.13</v>
      </c>
      <c r="Q744" s="50">
        <v>523.42999999999995</v>
      </c>
      <c r="R744" s="50">
        <v>589.84</v>
      </c>
      <c r="S744" s="50">
        <v>672.64</v>
      </c>
      <c r="T744" s="50">
        <v>688.28</v>
      </c>
      <c r="U744" s="50">
        <v>931.11</v>
      </c>
      <c r="V744" s="51">
        <v>1081.42</v>
      </c>
      <c r="W744" s="51">
        <v>1055.31</v>
      </c>
      <c r="X744" s="51">
        <v>1026.3699999999999</v>
      </c>
      <c r="Y744" s="51">
        <v>802.83</v>
      </c>
      <c r="Z744" s="51">
        <v>682.41</v>
      </c>
      <c r="AA744" s="51">
        <v>614.86</v>
      </c>
      <c r="AB744" s="51">
        <v>780.31000000000006</v>
      </c>
      <c r="AC744" s="51">
        <v>654.91</v>
      </c>
      <c r="AD744" s="51">
        <v>754.66</v>
      </c>
      <c r="AE744" s="51">
        <v>757.96</v>
      </c>
      <c r="AF744" s="51">
        <v>835.33</v>
      </c>
      <c r="AG744" s="51">
        <v>1228.05</v>
      </c>
      <c r="AH744" s="51">
        <v>1174.6400000000001</v>
      </c>
      <c r="AI744" s="51">
        <v>1114.8399999999999</v>
      </c>
      <c r="AJ744" s="51">
        <v>1287.6600000000001</v>
      </c>
      <c r="AK744" s="51">
        <v>832.98</v>
      </c>
      <c r="AL744" s="51">
        <v>741.65</v>
      </c>
      <c r="AM744" s="51">
        <v>660.48</v>
      </c>
      <c r="AN744" s="51">
        <v>583.71</v>
      </c>
      <c r="AO744" s="51">
        <v>679.43000000000006</v>
      </c>
      <c r="AP744" s="135">
        <v>734</v>
      </c>
      <c r="AQ744" s="51">
        <v>899.78</v>
      </c>
      <c r="AR744" s="51">
        <v>862.13</v>
      </c>
      <c r="AS744" s="51">
        <v>1206.1600000000001</v>
      </c>
      <c r="AT744" s="51">
        <v>1102.54</v>
      </c>
      <c r="AU744" s="51">
        <v>1247.17</v>
      </c>
      <c r="AV744" s="51">
        <v>1102.2</v>
      </c>
      <c r="AW744" s="51">
        <v>739.22</v>
      </c>
      <c r="AX744" s="51">
        <v>712.74</v>
      </c>
      <c r="AY744" s="51">
        <v>610.6</v>
      </c>
      <c r="AZ744" s="51">
        <v>900.72</v>
      </c>
      <c r="BA744" s="51">
        <v>1054.32</v>
      </c>
      <c r="BB744" s="51">
        <v>1098.0999999999999</v>
      </c>
      <c r="BC744" s="51">
        <v>951.07</v>
      </c>
      <c r="BD744" s="51">
        <v>1067.48</v>
      </c>
      <c r="BE744" s="51">
        <v>1353.6</v>
      </c>
      <c r="BF744" s="51">
        <v>1285.08</v>
      </c>
      <c r="BG744" s="51">
        <v>1383.86</v>
      </c>
      <c r="BH744" s="51">
        <v>1264.77</v>
      </c>
      <c r="BI744" s="51">
        <v>876.34</v>
      </c>
      <c r="BJ744" s="51">
        <v>852.61</v>
      </c>
      <c r="BK744" s="51">
        <v>703.29</v>
      </c>
      <c r="BL744" s="51">
        <v>843.91</v>
      </c>
      <c r="BM744" s="51"/>
      <c r="BN744" s="9"/>
      <c r="BO744" s="62">
        <v>526.66999999999996</v>
      </c>
      <c r="BP744" s="62">
        <v>1630.66</v>
      </c>
      <c r="BQ744" s="62">
        <f t="shared" si="33"/>
        <v>1078.665</v>
      </c>
      <c r="BR744" s="64" t="str">
        <f t="shared" si="34"/>
        <v>YES</v>
      </c>
      <c r="BS744" s="9" t="e">
        <f t="shared" si="35"/>
        <v>#N/A</v>
      </c>
    </row>
    <row r="745" spans="1:71" x14ac:dyDescent="0.25">
      <c r="A745">
        <v>742</v>
      </c>
      <c r="B745" s="52" t="s">
        <v>361</v>
      </c>
      <c r="C745" s="48" t="s">
        <v>361</v>
      </c>
      <c r="D745" s="80">
        <v>139.99</v>
      </c>
      <c r="E745" s="98" t="s">
        <v>4988</v>
      </c>
      <c r="F745" s="84" t="s">
        <v>2</v>
      </c>
      <c r="G745" s="84">
        <v>106814475</v>
      </c>
      <c r="H745" s="87">
        <v>4088843</v>
      </c>
      <c r="I745" s="196">
        <v>6207390</v>
      </c>
      <c r="J745" s="87">
        <v>6207390</v>
      </c>
      <c r="K745" s="47" t="s">
        <v>1</v>
      </c>
      <c r="L745" s="47" t="s">
        <v>360</v>
      </c>
      <c r="M745" s="38"/>
      <c r="N745" s="38"/>
      <c r="O745" s="50">
        <v>746.83</v>
      </c>
      <c r="P745" s="50">
        <v>942.4</v>
      </c>
      <c r="Q745" s="50">
        <v>686.95</v>
      </c>
      <c r="R745" s="50">
        <v>685.55</v>
      </c>
      <c r="S745" s="50">
        <v>882.67</v>
      </c>
      <c r="T745" s="50">
        <v>776.68</v>
      </c>
      <c r="U745" s="50">
        <v>175.99</v>
      </c>
      <c r="V745" s="51">
        <v>48.02</v>
      </c>
      <c r="W745" s="51">
        <v>11.99</v>
      </c>
      <c r="X745" s="51">
        <v>11.99</v>
      </c>
      <c r="Y745" s="51">
        <v>139.99</v>
      </c>
      <c r="Z745" s="51">
        <v>139.99</v>
      </c>
      <c r="AA745" s="51">
        <v>139.99</v>
      </c>
      <c r="AB745" s="51">
        <v>139.99</v>
      </c>
      <c r="AC745" s="51">
        <v>139.99</v>
      </c>
      <c r="AD745" s="51">
        <v>139.99</v>
      </c>
      <c r="AE745" s="51">
        <v>139.99</v>
      </c>
      <c r="AF745" s="51">
        <v>139.99</v>
      </c>
      <c r="AG745" s="51">
        <v>11.99</v>
      </c>
      <c r="AH745" s="51">
        <v>11.99</v>
      </c>
      <c r="AI745" s="51">
        <v>11.99</v>
      </c>
      <c r="AJ745" s="51">
        <v>11.99</v>
      </c>
      <c r="AK745" s="51">
        <v>11.99</v>
      </c>
      <c r="AL745" s="51">
        <v>11.99</v>
      </c>
      <c r="AM745" s="51">
        <v>383.99</v>
      </c>
      <c r="AN745" s="51">
        <v>1572.25</v>
      </c>
      <c r="AO745" s="51">
        <v>1536.24</v>
      </c>
      <c r="AP745" s="135">
        <v>863.6</v>
      </c>
      <c r="AQ745" s="51">
        <v>746.09</v>
      </c>
      <c r="AR745" s="51">
        <v>832.36</v>
      </c>
      <c r="AS745" s="51">
        <v>582.49</v>
      </c>
      <c r="AT745" s="51">
        <v>1729.78</v>
      </c>
      <c r="AU745" s="51">
        <v>1605.2</v>
      </c>
      <c r="AV745" s="51">
        <v>1299.99</v>
      </c>
      <c r="AW745" s="51">
        <v>1142.51</v>
      </c>
      <c r="AX745" s="51">
        <v>1115.78</v>
      </c>
      <c r="AY745" s="51">
        <v>1023.97</v>
      </c>
      <c r="AZ745" s="51">
        <v>1416.58</v>
      </c>
      <c r="BA745" s="51">
        <v>2208.1799999999998</v>
      </c>
      <c r="BB745" s="51">
        <v>1753.42</v>
      </c>
      <c r="BC745" s="51">
        <v>1601.46</v>
      </c>
      <c r="BD745" s="51">
        <v>1646.81</v>
      </c>
      <c r="BE745" s="51">
        <v>2000.55</v>
      </c>
      <c r="BF745" s="51">
        <v>1455.49</v>
      </c>
      <c r="BG745" s="51">
        <v>1503.72</v>
      </c>
      <c r="BH745" s="51">
        <v>1673.8</v>
      </c>
      <c r="BI745" s="51">
        <v>1884.56</v>
      </c>
      <c r="BJ745" s="51">
        <v>2258.2199999999998</v>
      </c>
      <c r="BK745" s="51">
        <v>2359.0299999999997</v>
      </c>
      <c r="BL745" s="51">
        <v>2811.29</v>
      </c>
      <c r="BM745" s="51"/>
      <c r="BN745" s="9"/>
      <c r="BO745" s="62">
        <v>11.99</v>
      </c>
      <c r="BP745" s="62">
        <v>3298.7</v>
      </c>
      <c r="BQ745" s="62">
        <f t="shared" si="33"/>
        <v>1655.3449999999998</v>
      </c>
      <c r="BR745" s="64" t="str">
        <f t="shared" si="34"/>
        <v>YES</v>
      </c>
      <c r="BS745" s="9" t="e">
        <f t="shared" si="35"/>
        <v>#N/A</v>
      </c>
    </row>
    <row r="746" spans="1:71" x14ac:dyDescent="0.25">
      <c r="A746">
        <v>743</v>
      </c>
      <c r="B746" s="52" t="s">
        <v>359</v>
      </c>
      <c r="C746" s="48" t="s">
        <v>359</v>
      </c>
      <c r="D746" s="80">
        <v>158.36000000000001</v>
      </c>
      <c r="E746" s="98" t="s">
        <v>4988</v>
      </c>
      <c r="F746" s="84" t="s">
        <v>2</v>
      </c>
      <c r="G746" s="84">
        <v>106814475</v>
      </c>
      <c r="H746" s="87">
        <v>4355834</v>
      </c>
      <c r="I746" s="196">
        <v>6207366</v>
      </c>
      <c r="J746" s="87">
        <v>6207366</v>
      </c>
      <c r="K746" s="47" t="s">
        <v>1</v>
      </c>
      <c r="L746" s="47" t="s">
        <v>358</v>
      </c>
      <c r="M746" s="38"/>
      <c r="N746" s="38"/>
      <c r="O746" s="50">
        <v>1018.09</v>
      </c>
      <c r="P746" s="50">
        <v>1283.73</v>
      </c>
      <c r="Q746" s="50">
        <v>1120.99</v>
      </c>
      <c r="R746" s="50">
        <v>1196.8800000000001</v>
      </c>
      <c r="S746" s="50">
        <v>919.86</v>
      </c>
      <c r="T746" s="50">
        <v>553.1</v>
      </c>
      <c r="U746" s="50">
        <v>171.77</v>
      </c>
      <c r="V746" s="51">
        <v>91</v>
      </c>
      <c r="W746" s="51">
        <v>192.57000000000002</v>
      </c>
      <c r="X746" s="51">
        <v>181.39000000000001</v>
      </c>
      <c r="Y746" s="51">
        <v>132.08000000000001</v>
      </c>
      <c r="Z746" s="51">
        <v>96.58</v>
      </c>
      <c r="AA746" s="51">
        <v>134.72</v>
      </c>
      <c r="AB746" s="51">
        <v>208.91</v>
      </c>
      <c r="AC746" s="51">
        <v>157.9</v>
      </c>
      <c r="AD746" s="51">
        <v>106.17999999999999</v>
      </c>
      <c r="AE746" s="51">
        <v>137.81</v>
      </c>
      <c r="AF746" s="51">
        <v>158.36000000000001</v>
      </c>
      <c r="AG746" s="51">
        <v>239.8</v>
      </c>
      <c r="AH746" s="51">
        <v>283.42</v>
      </c>
      <c r="AI746" s="51">
        <v>288.60000000000002</v>
      </c>
      <c r="AJ746" s="51">
        <v>311.91000000000003</v>
      </c>
      <c r="AK746" s="51">
        <v>196.53</v>
      </c>
      <c r="AL746" s="51">
        <v>150.03</v>
      </c>
      <c r="AM746" s="51">
        <v>289.91000000000003</v>
      </c>
      <c r="AN746" s="51">
        <v>587.03</v>
      </c>
      <c r="AO746" s="51">
        <v>611.94000000000005</v>
      </c>
      <c r="AP746" s="135">
        <v>394.21000000000004</v>
      </c>
      <c r="AQ746" s="51">
        <v>318.83</v>
      </c>
      <c r="AR746" s="51">
        <v>279.68</v>
      </c>
      <c r="AS746" s="51">
        <v>323.23</v>
      </c>
      <c r="AT746" s="51">
        <v>257.27999999999997</v>
      </c>
      <c r="AU746" s="51">
        <v>221.07000000000002</v>
      </c>
      <c r="AV746" s="51">
        <v>283.38</v>
      </c>
      <c r="AW746" s="51">
        <v>269.01</v>
      </c>
      <c r="AX746" s="51">
        <v>245.76000000000002</v>
      </c>
      <c r="AY746" s="51">
        <v>418.03000000000003</v>
      </c>
      <c r="AZ746" s="51">
        <v>596.79</v>
      </c>
      <c r="BA746" s="51">
        <v>475.44</v>
      </c>
      <c r="BB746" s="51">
        <v>504.61</v>
      </c>
      <c r="BC746" s="51">
        <v>478.17</v>
      </c>
      <c r="BD746" s="51">
        <v>496.35</v>
      </c>
      <c r="BE746" s="51">
        <v>655.02</v>
      </c>
      <c r="BF746" s="51">
        <v>653.45000000000005</v>
      </c>
      <c r="BG746" s="51">
        <v>667.99</v>
      </c>
      <c r="BH746" s="51">
        <v>639.84</v>
      </c>
      <c r="BI746" s="51">
        <v>611.15</v>
      </c>
      <c r="BJ746" s="51">
        <v>789</v>
      </c>
      <c r="BK746" s="51">
        <v>684.88</v>
      </c>
      <c r="BL746" s="51">
        <v>772.76</v>
      </c>
      <c r="BM746" s="51"/>
      <c r="BN746" s="9"/>
      <c r="BO746" s="62">
        <v>91</v>
      </c>
      <c r="BP746" s="62">
        <v>2782.65</v>
      </c>
      <c r="BQ746" s="62">
        <f t="shared" si="33"/>
        <v>1436.825</v>
      </c>
      <c r="BR746" s="64" t="str">
        <f t="shared" si="34"/>
        <v>YES</v>
      </c>
      <c r="BS746" s="9" t="e">
        <f t="shared" si="35"/>
        <v>#N/A</v>
      </c>
    </row>
    <row r="747" spans="1:71" x14ac:dyDescent="0.25">
      <c r="A747">
        <v>744</v>
      </c>
      <c r="B747" s="52" t="s">
        <v>357</v>
      </c>
      <c r="C747" s="48" t="s">
        <v>357</v>
      </c>
      <c r="D747" s="80">
        <v>1325.42</v>
      </c>
      <c r="E747" s="98" t="s">
        <v>4988</v>
      </c>
      <c r="F747" s="84" t="s">
        <v>2</v>
      </c>
      <c r="G747" s="84">
        <v>106814475</v>
      </c>
      <c r="H747" s="87">
        <v>4246697</v>
      </c>
      <c r="I747" s="196">
        <v>6142215</v>
      </c>
      <c r="J747" s="87">
        <v>6142215</v>
      </c>
      <c r="K747" s="47" t="s">
        <v>1</v>
      </c>
      <c r="L747" s="47" t="s">
        <v>356</v>
      </c>
      <c r="M747" s="38"/>
      <c r="N747" s="38"/>
      <c r="O747" s="50">
        <v>1337.12</v>
      </c>
      <c r="P747" s="50">
        <v>2330.2399999999998</v>
      </c>
      <c r="Q747" s="50">
        <v>1609.08</v>
      </c>
      <c r="R747" s="50">
        <v>2081.5700000000002</v>
      </c>
      <c r="S747" s="50">
        <v>1360.98</v>
      </c>
      <c r="T747" s="50">
        <v>1329.77</v>
      </c>
      <c r="U747" s="50">
        <v>1922.67</v>
      </c>
      <c r="V747" s="51">
        <v>1914.52</v>
      </c>
      <c r="W747" s="51">
        <v>2067.7299999999996</v>
      </c>
      <c r="X747" s="51">
        <v>1925.55</v>
      </c>
      <c r="Y747" s="51">
        <v>1383.16</v>
      </c>
      <c r="Z747" s="51">
        <v>1181.8900000000001</v>
      </c>
      <c r="AA747" s="51">
        <v>1177.55</v>
      </c>
      <c r="AB747" s="51">
        <v>1847.34</v>
      </c>
      <c r="AC747" s="51">
        <v>1805.64</v>
      </c>
      <c r="AD747" s="51">
        <v>1210.07</v>
      </c>
      <c r="AE747" s="51">
        <v>1154.08</v>
      </c>
      <c r="AF747" s="51">
        <v>1325.42</v>
      </c>
      <c r="AG747" s="51">
        <v>1850.56</v>
      </c>
      <c r="AH747" s="51">
        <v>2150.77</v>
      </c>
      <c r="AI747" s="51">
        <v>2074.7199999999998</v>
      </c>
      <c r="AJ747" s="51">
        <v>1970.86</v>
      </c>
      <c r="AK747" s="51">
        <v>1390.56</v>
      </c>
      <c r="AL747" s="51">
        <v>1014.26</v>
      </c>
      <c r="AM747" s="51">
        <v>1612.61</v>
      </c>
      <c r="AN747" s="51">
        <v>1731.44</v>
      </c>
      <c r="AO747" s="51">
        <v>1199.8</v>
      </c>
      <c r="AP747" s="135">
        <v>1071.8900000000001</v>
      </c>
      <c r="AQ747" s="51">
        <v>801.51</v>
      </c>
      <c r="AR747" s="51">
        <v>747.61</v>
      </c>
      <c r="AS747" s="51">
        <v>967.03</v>
      </c>
      <c r="AT747" s="51">
        <v>980.67</v>
      </c>
      <c r="AU747" s="51">
        <v>1569.69</v>
      </c>
      <c r="AV747" s="51">
        <v>1389.84</v>
      </c>
      <c r="AW747" s="51">
        <v>1317.39</v>
      </c>
      <c r="AX747" s="51">
        <v>1144.9000000000001</v>
      </c>
      <c r="AY747" s="51">
        <v>1363.3</v>
      </c>
      <c r="AZ747" s="51">
        <v>2275.7099999999996</v>
      </c>
      <c r="BA747" s="51">
        <v>1812.3</v>
      </c>
      <c r="BB747" s="51">
        <v>1347.8</v>
      </c>
      <c r="BC747" s="51">
        <v>1032.01</v>
      </c>
      <c r="BD747" s="51">
        <v>1303.6600000000001</v>
      </c>
      <c r="BE747" s="51">
        <v>1961.63</v>
      </c>
      <c r="BF747" s="51">
        <v>1734.59</v>
      </c>
      <c r="BG747" s="51">
        <v>1894.1200000000001</v>
      </c>
      <c r="BH747" s="51">
        <v>1730.05</v>
      </c>
      <c r="BI747" s="51">
        <v>1362.79</v>
      </c>
      <c r="BJ747" s="51">
        <v>1711.86</v>
      </c>
      <c r="BK747" s="51">
        <v>1916.72</v>
      </c>
      <c r="BL747" s="51">
        <v>2442.9899999999998</v>
      </c>
      <c r="BM747" s="51"/>
      <c r="BN747" s="9"/>
      <c r="BO747" s="62">
        <v>1014.26</v>
      </c>
      <c r="BP747" s="62">
        <v>3344.27</v>
      </c>
      <c r="BQ747" s="62">
        <f t="shared" si="33"/>
        <v>2179.2649999999999</v>
      </c>
      <c r="BR747" s="64" t="str">
        <f t="shared" si="34"/>
        <v>YES</v>
      </c>
      <c r="BS747" s="9" t="e">
        <f t="shared" si="35"/>
        <v>#N/A</v>
      </c>
    </row>
    <row r="748" spans="1:71" x14ac:dyDescent="0.25">
      <c r="A748">
        <v>745</v>
      </c>
      <c r="B748" s="52" t="s">
        <v>355</v>
      </c>
      <c r="C748" s="48" t="s">
        <v>355</v>
      </c>
      <c r="D748" s="80">
        <v>697.54</v>
      </c>
      <c r="E748" s="98" t="s">
        <v>4988</v>
      </c>
      <c r="F748" s="84" t="s">
        <v>2</v>
      </c>
      <c r="G748" s="84">
        <v>106814475</v>
      </c>
      <c r="H748" s="87" t="s">
        <v>2157</v>
      </c>
      <c r="I748" s="196">
        <v>6207407</v>
      </c>
      <c r="J748" s="87">
        <v>6207407</v>
      </c>
      <c r="K748" s="47" t="s">
        <v>1</v>
      </c>
      <c r="L748" s="47" t="s">
        <v>354</v>
      </c>
      <c r="M748" s="38"/>
      <c r="N748" s="38"/>
      <c r="O748" s="50">
        <v>556.91999999999996</v>
      </c>
      <c r="P748" s="50">
        <v>719.41</v>
      </c>
      <c r="Q748" s="50">
        <v>627.72</v>
      </c>
      <c r="R748" s="50">
        <v>659.04</v>
      </c>
      <c r="S748" s="50">
        <v>621.04</v>
      </c>
      <c r="T748" s="50">
        <v>693.77</v>
      </c>
      <c r="U748" s="50">
        <v>927.29</v>
      </c>
      <c r="V748" s="51">
        <v>1060.81</v>
      </c>
      <c r="W748" s="51">
        <v>1100.77</v>
      </c>
      <c r="X748" s="51">
        <v>1079.67</v>
      </c>
      <c r="Y748" s="51">
        <v>803.3</v>
      </c>
      <c r="Z748" s="51">
        <v>675.13</v>
      </c>
      <c r="AA748" s="51">
        <v>683.08</v>
      </c>
      <c r="AB748" s="51">
        <v>704.91</v>
      </c>
      <c r="AC748" s="51">
        <v>541.87</v>
      </c>
      <c r="AD748" s="51">
        <v>573.76</v>
      </c>
      <c r="AE748" s="51">
        <v>613.62</v>
      </c>
      <c r="AF748" s="51">
        <v>697.54</v>
      </c>
      <c r="AG748" s="51">
        <v>898.47</v>
      </c>
      <c r="AH748" s="51">
        <v>1003.5600000000001</v>
      </c>
      <c r="AI748" s="51">
        <v>1103.21</v>
      </c>
      <c r="AJ748" s="51">
        <v>1122.8</v>
      </c>
      <c r="AK748" s="51">
        <v>887.45</v>
      </c>
      <c r="AL748" s="51">
        <v>727.8</v>
      </c>
      <c r="AM748" s="51">
        <v>709.48</v>
      </c>
      <c r="AN748" s="51">
        <v>696.37</v>
      </c>
      <c r="AO748" s="51">
        <v>667.63</v>
      </c>
      <c r="AP748" s="135">
        <v>737.31000000000006</v>
      </c>
      <c r="AQ748" s="51">
        <v>744.58</v>
      </c>
      <c r="AR748" s="51">
        <v>746.4</v>
      </c>
      <c r="AS748" s="51">
        <v>971.54</v>
      </c>
      <c r="AT748" s="51">
        <v>974.83</v>
      </c>
      <c r="AU748" s="51">
        <v>1090.99</v>
      </c>
      <c r="AV748" s="51">
        <v>1066.0899999999999</v>
      </c>
      <c r="AW748" s="51">
        <v>744.46</v>
      </c>
      <c r="AX748" s="51">
        <v>638.22</v>
      </c>
      <c r="AY748" s="51">
        <v>611.4</v>
      </c>
      <c r="AZ748" s="51">
        <v>723.34</v>
      </c>
      <c r="BA748" s="51">
        <v>880.45</v>
      </c>
      <c r="BB748" s="51">
        <v>684.66</v>
      </c>
      <c r="BC748" s="51">
        <v>626.29999999999995</v>
      </c>
      <c r="BD748" s="51">
        <v>756.08</v>
      </c>
      <c r="BE748" s="51">
        <v>1186.1500000000001</v>
      </c>
      <c r="BF748" s="51">
        <v>1051.82</v>
      </c>
      <c r="BG748" s="51">
        <v>1011.03</v>
      </c>
      <c r="BH748" s="51">
        <v>1006.84</v>
      </c>
      <c r="BI748" s="51">
        <v>875.55</v>
      </c>
      <c r="BJ748" s="51">
        <v>668.67</v>
      </c>
      <c r="BK748" s="51">
        <v>680.59</v>
      </c>
      <c r="BL748" s="51">
        <v>784.65</v>
      </c>
      <c r="BM748" s="51"/>
      <c r="BN748" s="9"/>
      <c r="BO748" s="62">
        <v>541.87</v>
      </c>
      <c r="BP748" s="62">
        <v>1245.67</v>
      </c>
      <c r="BQ748" s="62">
        <f t="shared" si="33"/>
        <v>893.77</v>
      </c>
      <c r="BR748" s="64" t="str">
        <f t="shared" si="34"/>
        <v>YES</v>
      </c>
      <c r="BS748" s="9" t="e">
        <f t="shared" si="35"/>
        <v>#N/A</v>
      </c>
    </row>
    <row r="749" spans="1:71" x14ac:dyDescent="0.25">
      <c r="A749">
        <v>746</v>
      </c>
      <c r="B749" s="52" t="s">
        <v>353</v>
      </c>
      <c r="C749" s="48" t="s">
        <v>353</v>
      </c>
      <c r="D749" s="80">
        <v>4365.9399999999996</v>
      </c>
      <c r="E749" s="98" t="s">
        <v>4988</v>
      </c>
      <c r="F749" s="84" t="s">
        <v>2</v>
      </c>
      <c r="G749" s="84">
        <v>106814475</v>
      </c>
      <c r="H749" s="87">
        <v>4552716</v>
      </c>
      <c r="I749" s="196">
        <v>6207384</v>
      </c>
      <c r="J749" s="87">
        <v>6207384</v>
      </c>
      <c r="K749" s="47" t="s">
        <v>1</v>
      </c>
      <c r="L749" s="47" t="s">
        <v>352</v>
      </c>
      <c r="M749" s="38"/>
      <c r="N749" s="38"/>
      <c r="O749" s="50">
        <v>3301.83</v>
      </c>
      <c r="P749" s="50">
        <v>3898.38</v>
      </c>
      <c r="Q749" s="50">
        <v>3225.4</v>
      </c>
      <c r="R749" s="50">
        <v>3429.25</v>
      </c>
      <c r="S749" s="50">
        <v>4750.5</v>
      </c>
      <c r="T749" s="50">
        <v>5548.33</v>
      </c>
      <c r="U749" s="50">
        <v>7546.69</v>
      </c>
      <c r="V749" s="51">
        <v>8579.65</v>
      </c>
      <c r="W749" s="51">
        <v>9076.81</v>
      </c>
      <c r="X749" s="51">
        <v>7882.49</v>
      </c>
      <c r="Y749" s="51">
        <v>5581.08</v>
      </c>
      <c r="Z749" s="51">
        <v>4244.45</v>
      </c>
      <c r="AA749" s="51">
        <v>3674.9599999999996</v>
      </c>
      <c r="AB749" s="51">
        <v>3859.3799999999997</v>
      </c>
      <c r="AC749" s="51">
        <v>3318.3799999999997</v>
      </c>
      <c r="AD749" s="51">
        <v>3512.8199999999997</v>
      </c>
      <c r="AE749" s="51">
        <v>3777.9199999999996</v>
      </c>
      <c r="AF749" s="51">
        <v>4365.9399999999996</v>
      </c>
      <c r="AG749" s="51">
        <v>5702.25</v>
      </c>
      <c r="AH749" s="51">
        <v>6775.48</v>
      </c>
      <c r="AI749" s="51">
        <v>6462.71</v>
      </c>
      <c r="AJ749" s="51">
        <v>5936.67</v>
      </c>
      <c r="AK749" s="51">
        <v>4220.09</v>
      </c>
      <c r="AL749" s="51">
        <v>4221.21</v>
      </c>
      <c r="AM749" s="51">
        <v>3534.41</v>
      </c>
      <c r="AN749" s="51">
        <v>3226.95</v>
      </c>
      <c r="AO749" s="51">
        <v>3148.7799999999997</v>
      </c>
      <c r="AP749" s="135">
        <v>3072.0499999999997</v>
      </c>
      <c r="AQ749" s="51">
        <v>3852</v>
      </c>
      <c r="AR749" s="51">
        <v>4104.2</v>
      </c>
      <c r="AS749" s="51">
        <v>5680.45</v>
      </c>
      <c r="AT749" s="51">
        <v>5202.29</v>
      </c>
      <c r="AU749" s="51">
        <v>5844.3899999999994</v>
      </c>
      <c r="AV749" s="51">
        <v>5830.37</v>
      </c>
      <c r="AW749" s="51">
        <v>5250.4</v>
      </c>
      <c r="AX749" s="51">
        <v>3238.6</v>
      </c>
      <c r="AY749" s="51">
        <v>2949.22</v>
      </c>
      <c r="AZ749" s="51">
        <v>3495.72</v>
      </c>
      <c r="BA749" s="51">
        <v>3181.2299999999996</v>
      </c>
      <c r="BB749" s="51">
        <v>3191.31</v>
      </c>
      <c r="BC749" s="51">
        <v>3415.6699999999996</v>
      </c>
      <c r="BD749" s="51">
        <v>3986.75</v>
      </c>
      <c r="BE749" s="51">
        <v>5925.32</v>
      </c>
      <c r="BF749" s="51">
        <v>6161.95</v>
      </c>
      <c r="BG749" s="51">
        <v>6752.37</v>
      </c>
      <c r="BH749" s="51">
        <v>6652.99</v>
      </c>
      <c r="BI749" s="51">
        <v>4789.5999999999995</v>
      </c>
      <c r="BJ749" s="51">
        <v>3760.06</v>
      </c>
      <c r="BK749" s="51">
        <v>2855.1899999999996</v>
      </c>
      <c r="BL749" s="51">
        <v>3366.7299999999996</v>
      </c>
      <c r="BM749" s="51"/>
      <c r="BN749" s="9"/>
      <c r="BO749" s="62">
        <v>3228.64</v>
      </c>
      <c r="BP749" s="62">
        <v>9370.91</v>
      </c>
      <c r="BQ749" s="62">
        <f t="shared" si="33"/>
        <v>6299.7749999999996</v>
      </c>
      <c r="BR749" s="64" t="str">
        <f t="shared" si="34"/>
        <v>NO</v>
      </c>
      <c r="BS749" s="9" t="e">
        <f t="shared" si="35"/>
        <v>#N/A</v>
      </c>
    </row>
    <row r="750" spans="1:71" x14ac:dyDescent="0.25">
      <c r="A750">
        <v>747</v>
      </c>
      <c r="B750" s="52" t="s">
        <v>351</v>
      </c>
      <c r="C750" s="48" t="s">
        <v>351</v>
      </c>
      <c r="D750" s="80">
        <v>370.22</v>
      </c>
      <c r="E750" s="98" t="s">
        <v>4988</v>
      </c>
      <c r="F750" s="84" t="s">
        <v>2</v>
      </c>
      <c r="G750" s="84">
        <v>106814475</v>
      </c>
      <c r="H750" s="87">
        <v>4247012</v>
      </c>
      <c r="I750" s="196">
        <v>6209113</v>
      </c>
      <c r="J750" s="87">
        <v>6209113</v>
      </c>
      <c r="K750" s="47" t="s">
        <v>1</v>
      </c>
      <c r="L750" s="47" t="s">
        <v>350</v>
      </c>
      <c r="M750" s="38"/>
      <c r="N750" s="38"/>
      <c r="O750" s="50">
        <v>242.23</v>
      </c>
      <c r="P750" s="50">
        <v>311.27</v>
      </c>
      <c r="Q750" s="50">
        <v>256.32</v>
      </c>
      <c r="R750" s="50">
        <v>250.29</v>
      </c>
      <c r="S750" s="50">
        <v>282.63</v>
      </c>
      <c r="T750" s="50">
        <v>297.16000000000003</v>
      </c>
      <c r="U750" s="50">
        <v>375.5</v>
      </c>
      <c r="V750" s="51">
        <v>330.73</v>
      </c>
      <c r="W750" s="51">
        <v>342.04</v>
      </c>
      <c r="X750" s="51">
        <v>596.36</v>
      </c>
      <c r="Y750" s="51">
        <v>436.15000000000003</v>
      </c>
      <c r="Z750" s="51">
        <v>374.33</v>
      </c>
      <c r="AA750" s="51">
        <v>321.60000000000002</v>
      </c>
      <c r="AB750" s="51">
        <v>308.14</v>
      </c>
      <c r="AC750" s="51">
        <v>266.77</v>
      </c>
      <c r="AD750" s="51">
        <v>250.43</v>
      </c>
      <c r="AE750" s="51">
        <v>288.39</v>
      </c>
      <c r="AF750" s="51">
        <v>370.22</v>
      </c>
      <c r="AG750" s="51">
        <v>594.22</v>
      </c>
      <c r="AH750" s="51">
        <v>728.42</v>
      </c>
      <c r="AI750" s="51">
        <v>515.63</v>
      </c>
      <c r="AJ750" s="51">
        <v>412.43</v>
      </c>
      <c r="AK750" s="51">
        <v>359.64</v>
      </c>
      <c r="AL750" s="51">
        <v>335.68</v>
      </c>
      <c r="AM750" s="51">
        <v>360.97</v>
      </c>
      <c r="AN750" s="51">
        <v>316.72000000000003</v>
      </c>
      <c r="AO750" s="51">
        <v>369.82</v>
      </c>
      <c r="AP750" s="135">
        <v>348.18</v>
      </c>
      <c r="AQ750" s="51">
        <v>449.33</v>
      </c>
      <c r="AR750" s="51">
        <v>538.95000000000005</v>
      </c>
      <c r="AS750" s="51">
        <v>560.51</v>
      </c>
      <c r="AT750" s="51">
        <v>491.79</v>
      </c>
      <c r="AU750" s="51">
        <v>474.31</v>
      </c>
      <c r="AV750" s="51">
        <v>573.36</v>
      </c>
      <c r="AW750" s="51">
        <v>493.11</v>
      </c>
      <c r="AX750" s="51">
        <v>345.66</v>
      </c>
      <c r="AY750" s="51">
        <v>353.98</v>
      </c>
      <c r="AZ750" s="51">
        <v>361.45</v>
      </c>
      <c r="BA750" s="51">
        <v>337.6</v>
      </c>
      <c r="BB750" s="51">
        <v>347.40000000000003</v>
      </c>
      <c r="BC750" s="51">
        <v>370.55</v>
      </c>
      <c r="BD750" s="51">
        <v>407.53000000000003</v>
      </c>
      <c r="BE750" s="51">
        <v>674.62</v>
      </c>
      <c r="BF750" s="51">
        <v>530.06000000000006</v>
      </c>
      <c r="BG750" s="51">
        <v>657.8</v>
      </c>
      <c r="BH750" s="51">
        <v>737.97</v>
      </c>
      <c r="BI750" s="51">
        <v>568.47</v>
      </c>
      <c r="BJ750" s="51">
        <v>365.91</v>
      </c>
      <c r="BK750" s="51">
        <v>386.76</v>
      </c>
      <c r="BL750" s="51">
        <v>463.74</v>
      </c>
      <c r="BM750" s="51"/>
      <c r="BN750" s="9"/>
      <c r="BO750" s="62">
        <v>224.31</v>
      </c>
      <c r="BP750" s="62">
        <v>1106.42</v>
      </c>
      <c r="BQ750" s="62">
        <f t="shared" si="33"/>
        <v>665.36500000000001</v>
      </c>
      <c r="BR750" s="64" t="str">
        <f t="shared" si="34"/>
        <v>YES</v>
      </c>
      <c r="BS750" s="9" t="e">
        <f t="shared" si="35"/>
        <v>#N/A</v>
      </c>
    </row>
    <row r="751" spans="1:71" x14ac:dyDescent="0.25">
      <c r="A751">
        <v>748</v>
      </c>
      <c r="B751" s="52" t="s">
        <v>349</v>
      </c>
      <c r="C751" s="48" t="s">
        <v>349</v>
      </c>
      <c r="D751" s="80">
        <v>749.34</v>
      </c>
      <c r="E751" s="98" t="s">
        <v>4988</v>
      </c>
      <c r="F751" s="84" t="s">
        <v>2</v>
      </c>
      <c r="G751" s="84">
        <v>106814475</v>
      </c>
      <c r="H751" s="87">
        <v>4355863</v>
      </c>
      <c r="I751" s="196">
        <v>6207386</v>
      </c>
      <c r="J751" s="87">
        <v>6207386</v>
      </c>
      <c r="K751" s="47" t="s">
        <v>1</v>
      </c>
      <c r="L751" s="47" t="s">
        <v>348</v>
      </c>
      <c r="M751" s="38"/>
      <c r="N751" s="38"/>
      <c r="O751" s="50">
        <v>551.28</v>
      </c>
      <c r="P751" s="50">
        <v>797.43</v>
      </c>
      <c r="Q751" s="50">
        <v>556.38</v>
      </c>
      <c r="R751" s="50">
        <v>708.57</v>
      </c>
      <c r="S751" s="50">
        <v>650.75</v>
      </c>
      <c r="T751" s="50">
        <v>742.28</v>
      </c>
      <c r="U751" s="50">
        <v>1036.17</v>
      </c>
      <c r="V751" s="51">
        <v>1153.7</v>
      </c>
      <c r="W751" s="51">
        <v>1270.25</v>
      </c>
      <c r="X751" s="51">
        <v>1275.8700000000001</v>
      </c>
      <c r="Y751" s="51">
        <v>884.71</v>
      </c>
      <c r="Z751" s="51">
        <v>640.16</v>
      </c>
      <c r="AA751" s="51">
        <v>589.6</v>
      </c>
      <c r="AB751" s="51">
        <v>712.14</v>
      </c>
      <c r="AC751" s="51">
        <v>478.58</v>
      </c>
      <c r="AD751" s="51">
        <v>498.62</v>
      </c>
      <c r="AE751" s="51">
        <v>508.58</v>
      </c>
      <c r="AF751" s="51">
        <v>749.34</v>
      </c>
      <c r="AG751" s="51">
        <v>1104.1099999999999</v>
      </c>
      <c r="AH751" s="51">
        <v>1261.8900000000001</v>
      </c>
      <c r="AI751" s="51">
        <v>1328.13</v>
      </c>
      <c r="AJ751" s="51">
        <v>1333.54</v>
      </c>
      <c r="AK751" s="51">
        <v>874.5</v>
      </c>
      <c r="AL751" s="51">
        <v>658.39</v>
      </c>
      <c r="AM751" s="51">
        <v>646.84</v>
      </c>
      <c r="AN751" s="51">
        <v>603.86</v>
      </c>
      <c r="AO751" s="51">
        <v>503.41</v>
      </c>
      <c r="AP751" s="135">
        <v>411.86</v>
      </c>
      <c r="AQ751" s="51">
        <v>578.04999999999995</v>
      </c>
      <c r="AR751" s="51">
        <v>738.78</v>
      </c>
      <c r="AS751" s="51">
        <v>1139.23</v>
      </c>
      <c r="AT751" s="51">
        <v>1191.6400000000001</v>
      </c>
      <c r="AU751" s="51">
        <v>1324.23</v>
      </c>
      <c r="AV751" s="51">
        <v>1246.81</v>
      </c>
      <c r="AW751" s="51">
        <v>901.26</v>
      </c>
      <c r="AX751" s="51">
        <v>605.41</v>
      </c>
      <c r="AY751" s="51">
        <v>547.29999999999995</v>
      </c>
      <c r="AZ751" s="51">
        <v>665.62</v>
      </c>
      <c r="BA751" s="51">
        <v>613.5</v>
      </c>
      <c r="BB751" s="51">
        <v>486.13</v>
      </c>
      <c r="BC751" s="51">
        <v>644.82000000000005</v>
      </c>
      <c r="BD751" s="51">
        <v>800.85</v>
      </c>
      <c r="BE751" s="51">
        <v>1259.73</v>
      </c>
      <c r="BF751" s="51">
        <v>1169.97</v>
      </c>
      <c r="BG751" s="51">
        <v>1310.1099999999999</v>
      </c>
      <c r="BH751" s="51">
        <v>1246.97</v>
      </c>
      <c r="BI751" s="51">
        <v>955.75</v>
      </c>
      <c r="BJ751" s="51">
        <v>771.35</v>
      </c>
      <c r="BK751" s="51">
        <v>600.96</v>
      </c>
      <c r="BL751" s="51">
        <v>721.55</v>
      </c>
      <c r="BM751" s="51"/>
      <c r="BN751" s="9"/>
      <c r="BO751" s="62">
        <v>478.58</v>
      </c>
      <c r="BP751" s="62">
        <v>2196.5700000000002</v>
      </c>
      <c r="BQ751" s="62">
        <f t="shared" si="33"/>
        <v>1337.575</v>
      </c>
      <c r="BR751" s="64" t="str">
        <f t="shared" si="34"/>
        <v>YES</v>
      </c>
      <c r="BS751" s="9" t="e">
        <f t="shared" si="35"/>
        <v>#N/A</v>
      </c>
    </row>
    <row r="752" spans="1:71" x14ac:dyDescent="0.25">
      <c r="A752">
        <v>749</v>
      </c>
      <c r="B752" s="52" t="s">
        <v>347</v>
      </c>
      <c r="C752" s="48" t="s">
        <v>347</v>
      </c>
      <c r="D752" s="80">
        <v>358.32</v>
      </c>
      <c r="E752" s="98" t="s">
        <v>4988</v>
      </c>
      <c r="F752" s="84" t="s">
        <v>2</v>
      </c>
      <c r="G752" s="84">
        <v>106814475</v>
      </c>
      <c r="H752" s="87">
        <v>4409365</v>
      </c>
      <c r="I752" s="196">
        <v>6207415</v>
      </c>
      <c r="J752" s="87">
        <v>6207415</v>
      </c>
      <c r="K752" s="47" t="s">
        <v>1</v>
      </c>
      <c r="L752" s="47" t="s">
        <v>346</v>
      </c>
      <c r="M752" s="38"/>
      <c r="N752" s="38"/>
      <c r="O752" s="50">
        <v>299.94</v>
      </c>
      <c r="P752" s="50">
        <v>453.71</v>
      </c>
      <c r="Q752" s="50">
        <v>348.81</v>
      </c>
      <c r="R752" s="50">
        <v>399.89</v>
      </c>
      <c r="S752" s="50">
        <v>358.6</v>
      </c>
      <c r="T752" s="50">
        <v>345.5</v>
      </c>
      <c r="U752" s="50">
        <v>453.05</v>
      </c>
      <c r="V752" s="51">
        <v>444.07</v>
      </c>
      <c r="W752" s="51">
        <v>433.15000000000003</v>
      </c>
      <c r="X752" s="51">
        <v>406.31</v>
      </c>
      <c r="Y752" s="51">
        <v>326.99</v>
      </c>
      <c r="Z752" s="51">
        <v>345.65000000000003</v>
      </c>
      <c r="AA752" s="51">
        <v>389.16</v>
      </c>
      <c r="AB752" s="51">
        <v>435.48</v>
      </c>
      <c r="AC752" s="51">
        <v>392.47</v>
      </c>
      <c r="AD752" s="51">
        <v>301.13</v>
      </c>
      <c r="AE752" s="51">
        <v>273.74</v>
      </c>
      <c r="AF752" s="51">
        <v>358.32</v>
      </c>
      <c r="AG752" s="51">
        <v>377.89</v>
      </c>
      <c r="AH752" s="51">
        <v>380.41</v>
      </c>
      <c r="AI752" s="51">
        <v>367.78000000000003</v>
      </c>
      <c r="AJ752" s="51">
        <v>408.86</v>
      </c>
      <c r="AK752" s="51">
        <v>345.90000000000003</v>
      </c>
      <c r="AL752" s="51">
        <v>319.32</v>
      </c>
      <c r="AM752" s="51">
        <v>304.53000000000003</v>
      </c>
      <c r="AN752" s="51">
        <v>282.58</v>
      </c>
      <c r="AO752" s="51">
        <v>286.23</v>
      </c>
      <c r="AP752" s="135">
        <v>307.91000000000003</v>
      </c>
      <c r="AQ752" s="51">
        <v>269.67</v>
      </c>
      <c r="AR752" s="51">
        <v>276.59000000000003</v>
      </c>
      <c r="AS752" s="51">
        <v>310</v>
      </c>
      <c r="AT752" s="51">
        <v>297.40000000000003</v>
      </c>
      <c r="AU752" s="51">
        <v>324.13</v>
      </c>
      <c r="AV752" s="51">
        <v>321.46000000000004</v>
      </c>
      <c r="AW752" s="51">
        <v>325.72000000000003</v>
      </c>
      <c r="AX752" s="51">
        <v>237.20000000000002</v>
      </c>
      <c r="AY752" s="51">
        <v>247.83</v>
      </c>
      <c r="AZ752" s="51">
        <v>230.81</v>
      </c>
      <c r="BA752" s="51">
        <v>278.86</v>
      </c>
      <c r="BB752" s="51">
        <v>352.12</v>
      </c>
      <c r="BC752" s="51">
        <v>218.94</v>
      </c>
      <c r="BD752" s="51">
        <v>266.51</v>
      </c>
      <c r="BE752" s="51">
        <v>369.52</v>
      </c>
      <c r="BF752" s="51">
        <v>269.48</v>
      </c>
      <c r="BG752" s="51">
        <v>385.07</v>
      </c>
      <c r="BH752" s="51">
        <v>313.88</v>
      </c>
      <c r="BI752" s="51">
        <v>252.85000000000002</v>
      </c>
      <c r="BJ752" s="51">
        <v>285.95</v>
      </c>
      <c r="BK752" s="51">
        <v>254.94</v>
      </c>
      <c r="BL752" s="51">
        <v>269.24</v>
      </c>
      <c r="BM752" s="51"/>
      <c r="BN752" s="9"/>
      <c r="BO752" s="62">
        <v>273.74</v>
      </c>
      <c r="BP752" s="62">
        <v>778.54</v>
      </c>
      <c r="BQ752" s="62">
        <f t="shared" si="33"/>
        <v>526.14</v>
      </c>
      <c r="BR752" s="64" t="str">
        <f t="shared" si="34"/>
        <v>NO</v>
      </c>
      <c r="BS752" s="9" t="e">
        <f t="shared" si="35"/>
        <v>#N/A</v>
      </c>
    </row>
    <row r="753" spans="1:71" x14ac:dyDescent="0.25">
      <c r="A753">
        <v>750</v>
      </c>
      <c r="B753" s="52" t="s">
        <v>345</v>
      </c>
      <c r="C753" s="48" t="s">
        <v>345</v>
      </c>
      <c r="D753" s="80">
        <v>5824.61</v>
      </c>
      <c r="E753" s="98" t="s">
        <v>4988</v>
      </c>
      <c r="F753" s="84" t="s">
        <v>2</v>
      </c>
      <c r="G753" s="84">
        <v>106814475</v>
      </c>
      <c r="H753" s="87">
        <v>4409171</v>
      </c>
      <c r="I753" s="196">
        <v>6207301</v>
      </c>
      <c r="J753" s="87">
        <v>6207301</v>
      </c>
      <c r="K753" s="47" t="s">
        <v>1</v>
      </c>
      <c r="L753" s="47" t="s">
        <v>344</v>
      </c>
      <c r="M753" s="38"/>
      <c r="N753" s="38"/>
      <c r="O753" s="50">
        <v>4401.2299999999996</v>
      </c>
      <c r="P753" s="50">
        <v>4959.92</v>
      </c>
      <c r="Q753" s="50">
        <v>4399.76</v>
      </c>
      <c r="R753" s="50">
        <v>4699.7</v>
      </c>
      <c r="S753" s="50">
        <v>5792.92</v>
      </c>
      <c r="T753" s="50">
        <v>5848.37</v>
      </c>
      <c r="U753" s="50">
        <v>7077.01</v>
      </c>
      <c r="V753" s="51">
        <v>7758.16</v>
      </c>
      <c r="W753" s="51">
        <v>7862.07</v>
      </c>
      <c r="X753" s="51">
        <v>7697.57</v>
      </c>
      <c r="Y753" s="51">
        <v>6067.94</v>
      </c>
      <c r="Z753" s="51">
        <v>5491.1799999999994</v>
      </c>
      <c r="AA753" s="51">
        <v>5333.33</v>
      </c>
      <c r="AB753" s="51">
        <v>5597.01</v>
      </c>
      <c r="AC753" s="51">
        <v>4844.6799999999994</v>
      </c>
      <c r="AD753" s="51">
        <v>5102.9799999999996</v>
      </c>
      <c r="AE753" s="51">
        <v>5551.36</v>
      </c>
      <c r="AF753" s="51">
        <v>5824.61</v>
      </c>
      <c r="AG753" s="51">
        <v>7133.29</v>
      </c>
      <c r="AH753" s="51">
        <v>7327.17</v>
      </c>
      <c r="AI753" s="51">
        <v>7021.58</v>
      </c>
      <c r="AJ753" s="51">
        <v>7835.24</v>
      </c>
      <c r="AK753" s="51">
        <v>5980.41</v>
      </c>
      <c r="AL753" s="51">
        <v>5134.2199999999993</v>
      </c>
      <c r="AM753" s="51">
        <v>4848.76</v>
      </c>
      <c r="AN753" s="51">
        <v>4590.49</v>
      </c>
      <c r="AO753" s="51">
        <v>4805.2</v>
      </c>
      <c r="AP753" s="135">
        <v>5014.37</v>
      </c>
      <c r="AQ753" s="51">
        <v>5481.16</v>
      </c>
      <c r="AR753" s="51">
        <v>5588.71</v>
      </c>
      <c r="AS753" s="51">
        <v>7585.96</v>
      </c>
      <c r="AT753" s="51">
        <v>7422.09</v>
      </c>
      <c r="AU753" s="51">
        <v>7219.16</v>
      </c>
      <c r="AV753" s="51">
        <v>7384.66</v>
      </c>
      <c r="AW753" s="51">
        <v>5587.71</v>
      </c>
      <c r="AX753" s="51">
        <v>4924.3</v>
      </c>
      <c r="AY753" s="51">
        <v>4367</v>
      </c>
      <c r="AZ753" s="51">
        <v>4034.68</v>
      </c>
      <c r="BA753" s="51">
        <v>4479.9699999999993</v>
      </c>
      <c r="BB753" s="51">
        <v>5241.24</v>
      </c>
      <c r="BC753" s="51">
        <v>5087.8899999999994</v>
      </c>
      <c r="BD753" s="51">
        <v>5014.99</v>
      </c>
      <c r="BE753" s="51">
        <v>7138.21</v>
      </c>
      <c r="BF753" s="51">
        <v>7251.32</v>
      </c>
      <c r="BG753" s="51">
        <v>7418.13</v>
      </c>
      <c r="BH753" s="51">
        <v>6761.71</v>
      </c>
      <c r="BI753" s="51">
        <v>5475.08</v>
      </c>
      <c r="BJ753" s="51">
        <v>4060.0299999999997</v>
      </c>
      <c r="BK753" s="51">
        <v>5252.2699999999995</v>
      </c>
      <c r="BL753" s="51">
        <v>6408.45</v>
      </c>
      <c r="BM753" s="51"/>
      <c r="BN753" s="9"/>
      <c r="BO753" s="62">
        <v>4403</v>
      </c>
      <c r="BP753" s="62">
        <v>7862.07</v>
      </c>
      <c r="BQ753" s="62">
        <f t="shared" si="33"/>
        <v>6132.5349999999999</v>
      </c>
      <c r="BR753" s="64" t="str">
        <f t="shared" si="34"/>
        <v>YES</v>
      </c>
      <c r="BS753" s="9" t="e">
        <f t="shared" si="35"/>
        <v>#N/A</v>
      </c>
    </row>
    <row r="754" spans="1:71" x14ac:dyDescent="0.25">
      <c r="A754">
        <v>751</v>
      </c>
      <c r="B754" s="52" t="s">
        <v>343</v>
      </c>
      <c r="C754" s="48" t="s">
        <v>343</v>
      </c>
      <c r="D754" s="80">
        <v>19.649999999999999</v>
      </c>
      <c r="E754" s="98" t="s">
        <v>4988</v>
      </c>
      <c r="F754" s="84" t="s">
        <v>2</v>
      </c>
      <c r="G754" s="84">
        <v>106814475</v>
      </c>
      <c r="H754" s="87">
        <v>4375610</v>
      </c>
      <c r="I754" s="196">
        <v>6207299</v>
      </c>
      <c r="J754" s="87">
        <v>6207299</v>
      </c>
      <c r="K754" s="47" t="s">
        <v>1</v>
      </c>
      <c r="L754" s="47" t="s">
        <v>342</v>
      </c>
      <c r="M754" s="38"/>
      <c r="N754" s="38"/>
      <c r="O754" s="50">
        <v>129.94</v>
      </c>
      <c r="P754" s="50">
        <v>164.09</v>
      </c>
      <c r="Q754" s="50">
        <v>134.94999999999999</v>
      </c>
      <c r="R754" s="50">
        <v>134.06</v>
      </c>
      <c r="S754" s="50">
        <v>164.75</v>
      </c>
      <c r="T754" s="50">
        <v>148.93</v>
      </c>
      <c r="U754" s="50">
        <v>171.77</v>
      </c>
      <c r="V754" s="51">
        <v>193.87</v>
      </c>
      <c r="W754" s="51">
        <v>189.48000000000002</v>
      </c>
      <c r="X754" s="51">
        <v>193.32000000000002</v>
      </c>
      <c r="Y754" s="51">
        <v>165.71</v>
      </c>
      <c r="Z754" s="51">
        <v>146</v>
      </c>
      <c r="AA754" s="51">
        <v>35.340000000000003</v>
      </c>
      <c r="AB754" s="51">
        <v>26.619999999999997</v>
      </c>
      <c r="AC754" s="51">
        <v>57.82</v>
      </c>
      <c r="AD754" s="51">
        <v>19.53</v>
      </c>
      <c r="AE754" s="51">
        <v>26.869999999999997</v>
      </c>
      <c r="AF754" s="51">
        <v>19.649999999999999</v>
      </c>
      <c r="AG754" s="51">
        <v>27.26</v>
      </c>
      <c r="AH754" s="51">
        <v>27.1</v>
      </c>
      <c r="AI754" s="51">
        <v>19.71</v>
      </c>
      <c r="AJ754" s="51">
        <v>19.57</v>
      </c>
      <c r="AK754" s="51">
        <v>19.840000000000003</v>
      </c>
      <c r="AL754" s="51">
        <v>19.660000000000004</v>
      </c>
      <c r="AM754" s="51">
        <v>11.99</v>
      </c>
      <c r="AN754" s="51">
        <v>19.600000000000001</v>
      </c>
      <c r="AO754" s="51">
        <v>20.229999999999997</v>
      </c>
      <c r="AP754" s="135">
        <v>20.009999999999998</v>
      </c>
      <c r="AQ754" s="51">
        <v>20.130000000000003</v>
      </c>
      <c r="AR754" s="51">
        <v>20.020000000000003</v>
      </c>
      <c r="AS754" s="51">
        <v>20.11</v>
      </c>
      <c r="AT754" s="51">
        <v>19.93</v>
      </c>
      <c r="AU754" s="51">
        <v>20.009999999999998</v>
      </c>
      <c r="AV754" s="51">
        <v>19.850000000000001</v>
      </c>
      <c r="AW754" s="51">
        <v>19.96</v>
      </c>
      <c r="AX754" s="51">
        <v>19.75</v>
      </c>
      <c r="AY754" s="51">
        <v>11.99</v>
      </c>
      <c r="AZ754" s="51">
        <v>19.649999999999999</v>
      </c>
      <c r="BA754" s="51">
        <v>11.99</v>
      </c>
      <c r="BB754" s="51">
        <v>20.43</v>
      </c>
      <c r="BC754" s="51">
        <v>20.450000000000003</v>
      </c>
      <c r="BD754" s="51">
        <v>11.99</v>
      </c>
      <c r="BE754" s="51">
        <v>20.25</v>
      </c>
      <c r="BF754" s="51">
        <v>19.86</v>
      </c>
      <c r="BG754" s="51">
        <v>19.97</v>
      </c>
      <c r="BH754" s="51">
        <v>19.600000000000001</v>
      </c>
      <c r="BI754" s="51">
        <v>19.96</v>
      </c>
      <c r="BJ754" s="51">
        <v>11.99</v>
      </c>
      <c r="BK754" s="51">
        <v>19.57</v>
      </c>
      <c r="BL754" s="51">
        <v>11.99</v>
      </c>
      <c r="BM754" s="51"/>
      <c r="BN754" s="9"/>
      <c r="BO754" s="62">
        <v>11.99</v>
      </c>
      <c r="BP754" s="62">
        <v>318.81</v>
      </c>
      <c r="BQ754" s="62">
        <f t="shared" si="33"/>
        <v>165.4</v>
      </c>
      <c r="BR754" s="64" t="str">
        <f t="shared" si="34"/>
        <v>YES</v>
      </c>
      <c r="BS754" s="9" t="e">
        <f t="shared" si="35"/>
        <v>#N/A</v>
      </c>
    </row>
    <row r="755" spans="1:71" x14ac:dyDescent="0.25">
      <c r="A755">
        <v>752</v>
      </c>
      <c r="B755" s="52" t="s">
        <v>341</v>
      </c>
      <c r="C755" s="48" t="s">
        <v>341</v>
      </c>
      <c r="D755" s="80">
        <v>755.16</v>
      </c>
      <c r="E755" s="98" t="s">
        <v>4988</v>
      </c>
      <c r="F755" s="84" t="s">
        <v>2</v>
      </c>
      <c r="G755" s="84">
        <v>106814475</v>
      </c>
      <c r="H755" s="87">
        <v>4409274</v>
      </c>
      <c r="I755" s="196">
        <v>6207379</v>
      </c>
      <c r="J755" s="87">
        <v>6207379</v>
      </c>
      <c r="K755" s="47" t="s">
        <v>1</v>
      </c>
      <c r="L755" s="47" t="s">
        <v>340</v>
      </c>
      <c r="M755" s="38"/>
      <c r="N755" s="38"/>
      <c r="O755" s="50">
        <v>530.23</v>
      </c>
      <c r="P755" s="50">
        <v>573.72</v>
      </c>
      <c r="Q755" s="50">
        <v>557.97</v>
      </c>
      <c r="R755" s="50">
        <v>582</v>
      </c>
      <c r="S755" s="50">
        <v>763.73</v>
      </c>
      <c r="T755" s="50">
        <v>748.81</v>
      </c>
      <c r="U755" s="50">
        <v>1018.71</v>
      </c>
      <c r="V755" s="51">
        <v>1094.78</v>
      </c>
      <c r="W755" s="51">
        <v>1142.6300000000001</v>
      </c>
      <c r="X755" s="51">
        <v>1140.6500000000001</v>
      </c>
      <c r="Y755" s="51">
        <v>852</v>
      </c>
      <c r="Z755" s="51">
        <v>682.74</v>
      </c>
      <c r="AA755" s="51">
        <v>613.72</v>
      </c>
      <c r="AB755" s="51">
        <v>618.73</v>
      </c>
      <c r="AC755" s="51">
        <v>576.19000000000005</v>
      </c>
      <c r="AD755" s="51">
        <v>659.18000000000006</v>
      </c>
      <c r="AE755" s="51">
        <v>683</v>
      </c>
      <c r="AF755" s="51">
        <v>755.16</v>
      </c>
      <c r="AG755" s="51">
        <v>1003.66</v>
      </c>
      <c r="AH755" s="51">
        <v>1018.88</v>
      </c>
      <c r="AI755" s="51">
        <v>1059.8700000000001</v>
      </c>
      <c r="AJ755" s="51">
        <v>1106.73</v>
      </c>
      <c r="AK755" s="51">
        <v>788.75</v>
      </c>
      <c r="AL755" s="51">
        <v>691.14</v>
      </c>
      <c r="AM755" s="51">
        <v>572.97</v>
      </c>
      <c r="AN755" s="51">
        <v>575.14</v>
      </c>
      <c r="AO755" s="51">
        <v>634.88</v>
      </c>
      <c r="AP755" s="135">
        <v>707.2</v>
      </c>
      <c r="AQ755" s="51">
        <v>743.86</v>
      </c>
      <c r="AR755" s="51">
        <v>769.04</v>
      </c>
      <c r="AS755" s="51">
        <v>1080.6200000000001</v>
      </c>
      <c r="AT755" s="51">
        <v>1063.52</v>
      </c>
      <c r="AU755" s="51">
        <v>1126.8</v>
      </c>
      <c r="AV755" s="51">
        <v>1084.5</v>
      </c>
      <c r="AW755" s="51">
        <v>829.53</v>
      </c>
      <c r="AX755" s="51">
        <v>693.8</v>
      </c>
      <c r="AY755" s="51">
        <v>566.02</v>
      </c>
      <c r="AZ755" s="51">
        <v>617.33000000000004</v>
      </c>
      <c r="BA755" s="51">
        <v>616.52</v>
      </c>
      <c r="BB755" s="51">
        <v>679.82</v>
      </c>
      <c r="BC755" s="51">
        <v>764.93000000000006</v>
      </c>
      <c r="BD755" s="51">
        <v>849.69</v>
      </c>
      <c r="BE755" s="51">
        <v>1094.6500000000001</v>
      </c>
      <c r="BF755" s="51">
        <v>1022.24</v>
      </c>
      <c r="BG755" s="51">
        <v>1093.76</v>
      </c>
      <c r="BH755" s="51">
        <v>956.19</v>
      </c>
      <c r="BI755" s="51">
        <v>735.71</v>
      </c>
      <c r="BJ755" s="51">
        <v>581.4</v>
      </c>
      <c r="BK755" s="51">
        <v>416.61</v>
      </c>
      <c r="BL755" s="51">
        <v>485.51</v>
      </c>
      <c r="BM755" s="51"/>
      <c r="BN755" s="9"/>
      <c r="BO755" s="62">
        <v>533.47</v>
      </c>
      <c r="BP755" s="62">
        <v>1782.1</v>
      </c>
      <c r="BQ755" s="62">
        <f t="shared" si="33"/>
        <v>1157.7849999999999</v>
      </c>
      <c r="BR755" s="64" t="str">
        <f t="shared" si="34"/>
        <v>NO</v>
      </c>
      <c r="BS755" s="9" t="e">
        <f t="shared" si="35"/>
        <v>#N/A</v>
      </c>
    </row>
    <row r="756" spans="1:71" x14ac:dyDescent="0.25">
      <c r="A756">
        <v>753</v>
      </c>
      <c r="B756" s="52" t="s">
        <v>339</v>
      </c>
      <c r="C756" s="48" t="s">
        <v>339</v>
      </c>
      <c r="D756" s="80">
        <v>813.28</v>
      </c>
      <c r="E756" s="98" t="s">
        <v>4988</v>
      </c>
      <c r="F756" s="84" t="s">
        <v>2</v>
      </c>
      <c r="G756" s="84">
        <v>106814475</v>
      </c>
      <c r="H756" s="87">
        <v>4294243</v>
      </c>
      <c r="I756" s="196">
        <v>6207405</v>
      </c>
      <c r="J756" s="87">
        <v>6207405</v>
      </c>
      <c r="K756" s="47" t="s">
        <v>1</v>
      </c>
      <c r="L756" s="47" t="s">
        <v>338</v>
      </c>
      <c r="M756" s="38"/>
      <c r="N756" s="38"/>
      <c r="O756" s="50">
        <v>775.53</v>
      </c>
      <c r="P756" s="50">
        <v>916.44</v>
      </c>
      <c r="Q756" s="50">
        <v>777.45</v>
      </c>
      <c r="R756" s="50">
        <v>830.85</v>
      </c>
      <c r="S756" s="50">
        <v>832.3</v>
      </c>
      <c r="T756" s="50">
        <v>877.28</v>
      </c>
      <c r="U756" s="50">
        <v>1036.79</v>
      </c>
      <c r="V756" s="51">
        <v>1071.8</v>
      </c>
      <c r="W756" s="51">
        <v>923.1</v>
      </c>
      <c r="X756" s="51">
        <v>889.35</v>
      </c>
      <c r="Y756" s="51">
        <v>809.06000000000006</v>
      </c>
      <c r="Z756" s="51">
        <v>731.6</v>
      </c>
      <c r="AA756" s="51">
        <v>816.02</v>
      </c>
      <c r="AB756" s="51">
        <v>838.8</v>
      </c>
      <c r="AC756" s="51">
        <v>790.11</v>
      </c>
      <c r="AD756" s="51">
        <v>748.07</v>
      </c>
      <c r="AE756" s="51">
        <v>814.18000000000006</v>
      </c>
      <c r="AF756" s="51">
        <v>813.28</v>
      </c>
      <c r="AG756" s="51">
        <v>913.43</v>
      </c>
      <c r="AH756" s="51">
        <v>912.17</v>
      </c>
      <c r="AI756" s="51">
        <v>923.19</v>
      </c>
      <c r="AJ756" s="51">
        <v>1021.98</v>
      </c>
      <c r="AK756" s="51">
        <v>822.49</v>
      </c>
      <c r="AL756" s="51">
        <v>746.95</v>
      </c>
      <c r="AM756" s="51">
        <v>825.71</v>
      </c>
      <c r="AN756" s="51">
        <v>770.67</v>
      </c>
      <c r="AO756" s="51">
        <v>803.25</v>
      </c>
      <c r="AP756" s="135">
        <v>803.17</v>
      </c>
      <c r="AQ756" s="51">
        <v>866.25</v>
      </c>
      <c r="AR756" s="51">
        <v>811.47</v>
      </c>
      <c r="AS756" s="51">
        <v>967.19</v>
      </c>
      <c r="AT756" s="51">
        <v>891.26</v>
      </c>
      <c r="AU756" s="51">
        <v>850.87</v>
      </c>
      <c r="AV756" s="51">
        <v>954.41</v>
      </c>
      <c r="AW756" s="51">
        <v>862.02</v>
      </c>
      <c r="AX756" s="51">
        <v>751.65</v>
      </c>
      <c r="AY756" s="51">
        <v>762.75</v>
      </c>
      <c r="AZ756" s="51">
        <v>887.72</v>
      </c>
      <c r="BA756" s="51">
        <v>841.95</v>
      </c>
      <c r="BB756" s="51">
        <v>844.48</v>
      </c>
      <c r="BC756" s="51">
        <v>754.18000000000006</v>
      </c>
      <c r="BD756" s="51">
        <v>737.84</v>
      </c>
      <c r="BE756" s="51">
        <v>948.25</v>
      </c>
      <c r="BF756" s="51">
        <v>867.09</v>
      </c>
      <c r="BG756" s="51">
        <v>903.12</v>
      </c>
      <c r="BH756" s="51">
        <v>902.95</v>
      </c>
      <c r="BI756" s="51">
        <v>769.52</v>
      </c>
      <c r="BJ756" s="51">
        <v>873.71</v>
      </c>
      <c r="BK756" s="51">
        <v>829.44</v>
      </c>
      <c r="BL756" s="51">
        <v>817.49</v>
      </c>
      <c r="BM756" s="51"/>
      <c r="BN756" s="9"/>
      <c r="BO756" s="62">
        <v>731.6</v>
      </c>
      <c r="BP756" s="62">
        <v>1787.42</v>
      </c>
      <c r="BQ756" s="62">
        <f t="shared" si="33"/>
        <v>1259.51</v>
      </c>
      <c r="BR756" s="64" t="str">
        <f t="shared" si="34"/>
        <v>YES</v>
      </c>
      <c r="BS756" s="9" t="e">
        <f t="shared" si="35"/>
        <v>#N/A</v>
      </c>
    </row>
    <row r="757" spans="1:71" x14ac:dyDescent="0.25">
      <c r="A757">
        <v>754</v>
      </c>
      <c r="B757" s="52" t="s">
        <v>335</v>
      </c>
      <c r="C757" s="48" t="s">
        <v>335</v>
      </c>
      <c r="D757" s="80">
        <v>2175.0299999999997</v>
      </c>
      <c r="E757" s="98" t="s">
        <v>4988</v>
      </c>
      <c r="F757" s="84" t="s">
        <v>2</v>
      </c>
      <c r="G757" s="84">
        <v>106814475</v>
      </c>
      <c r="H757" s="87">
        <v>4552543</v>
      </c>
      <c r="I757" s="196">
        <v>6207847</v>
      </c>
      <c r="J757" s="87">
        <v>6207847</v>
      </c>
      <c r="K757" s="47" t="s">
        <v>1</v>
      </c>
      <c r="L757" s="47" t="s">
        <v>334</v>
      </c>
      <c r="M757" s="38"/>
      <c r="N757" s="38"/>
      <c r="O757" s="50">
        <v>1425.73</v>
      </c>
      <c r="P757" s="50">
        <v>1529.68</v>
      </c>
      <c r="Q757" s="50">
        <v>1424.01</v>
      </c>
      <c r="R757" s="50">
        <v>1455.42</v>
      </c>
      <c r="S757" s="50">
        <v>1870.03</v>
      </c>
      <c r="T757" s="50">
        <v>1679.6</v>
      </c>
      <c r="U757" s="50">
        <v>2188.1</v>
      </c>
      <c r="V757" s="51">
        <v>2544.5</v>
      </c>
      <c r="W757" s="51">
        <v>2602.14</v>
      </c>
      <c r="X757" s="51">
        <v>2825.5099999999998</v>
      </c>
      <c r="Y757" s="51">
        <v>2213.1699999999996</v>
      </c>
      <c r="Z757" s="51">
        <v>1735.43</v>
      </c>
      <c r="AA757" s="51">
        <v>1666.04</v>
      </c>
      <c r="AB757" s="51">
        <v>1602.57</v>
      </c>
      <c r="AC757" s="51">
        <v>1546.42</v>
      </c>
      <c r="AD757" s="51">
        <v>1918.05</v>
      </c>
      <c r="AE757" s="51">
        <v>1990.68</v>
      </c>
      <c r="AF757" s="51">
        <v>2175.0299999999997</v>
      </c>
      <c r="AG757" s="51">
        <v>2806.91</v>
      </c>
      <c r="AH757" s="51">
        <v>3117.18</v>
      </c>
      <c r="AI757" s="51">
        <v>2933.7999999999997</v>
      </c>
      <c r="AJ757" s="51">
        <v>2974.02</v>
      </c>
      <c r="AK757" s="51">
        <v>2238.7299999999996</v>
      </c>
      <c r="AL757" s="51">
        <v>1969.39</v>
      </c>
      <c r="AM757" s="51">
        <v>1768.84</v>
      </c>
      <c r="AN757" s="51">
        <v>1311.21</v>
      </c>
      <c r="AO757" s="51">
        <v>1615.82</v>
      </c>
      <c r="AP757" s="135">
        <v>1913.81</v>
      </c>
      <c r="AQ757" s="51">
        <v>2091.64</v>
      </c>
      <c r="AR757" s="51">
        <v>2041.19</v>
      </c>
      <c r="AS757" s="51">
        <v>2302.7099999999996</v>
      </c>
      <c r="AT757" s="51">
        <v>2303.66</v>
      </c>
      <c r="AU757" s="51">
        <v>2344.41</v>
      </c>
      <c r="AV757" s="51">
        <v>2313.1699999999996</v>
      </c>
      <c r="AW757" s="51">
        <v>1779.5</v>
      </c>
      <c r="AX757" s="51">
        <v>1881.33</v>
      </c>
      <c r="AY757" s="51">
        <v>1561.61</v>
      </c>
      <c r="AZ757" s="51">
        <v>1494.27</v>
      </c>
      <c r="BA757" s="51">
        <v>1533.98</v>
      </c>
      <c r="BB757" s="51">
        <v>1769.6</v>
      </c>
      <c r="BC757" s="51">
        <v>1803.34</v>
      </c>
      <c r="BD757" s="51">
        <v>1988.3</v>
      </c>
      <c r="BE757" s="51">
        <v>3010.95</v>
      </c>
      <c r="BF757" s="51">
        <v>2730.6299999999997</v>
      </c>
      <c r="BG757" s="51">
        <v>2462.52</v>
      </c>
      <c r="BH757" s="51">
        <v>2084.8799999999997</v>
      </c>
      <c r="BI757" s="51">
        <v>1705.89</v>
      </c>
      <c r="BJ757" s="51">
        <v>1623.06</v>
      </c>
      <c r="BK757" s="51">
        <v>1330.03</v>
      </c>
      <c r="BL757" s="51">
        <v>1562.35</v>
      </c>
      <c r="BM757" s="51"/>
      <c r="BN757" s="9"/>
      <c r="BO757" s="62">
        <v>1427.25</v>
      </c>
      <c r="BP757" s="62">
        <v>3189.2299999999996</v>
      </c>
      <c r="BQ757" s="62">
        <f t="shared" si="33"/>
        <v>2308.2399999999998</v>
      </c>
      <c r="BR757" s="64" t="str">
        <f t="shared" si="34"/>
        <v>NO</v>
      </c>
      <c r="BS757" s="9" t="e">
        <f t="shared" si="35"/>
        <v>#N/A</v>
      </c>
    </row>
    <row r="758" spans="1:71" x14ac:dyDescent="0.25">
      <c r="A758">
        <v>755</v>
      </c>
      <c r="B758" s="52" t="s">
        <v>333</v>
      </c>
      <c r="C758" s="48" t="s">
        <v>333</v>
      </c>
      <c r="D758" s="80">
        <v>1973.52</v>
      </c>
      <c r="E758" s="98" t="s">
        <v>4988</v>
      </c>
      <c r="F758" s="84" t="s">
        <v>2</v>
      </c>
      <c r="G758" s="84">
        <v>106814475</v>
      </c>
      <c r="H758" s="87">
        <v>4552526</v>
      </c>
      <c r="I758" s="196">
        <v>6207849</v>
      </c>
      <c r="J758" s="87">
        <v>6207849</v>
      </c>
      <c r="K758" s="47" t="s">
        <v>1</v>
      </c>
      <c r="L758" s="47" t="s">
        <v>332</v>
      </c>
      <c r="M758" s="38"/>
      <c r="N758" s="38"/>
      <c r="O758" s="50">
        <v>1608.56</v>
      </c>
      <c r="P758" s="50">
        <v>1636.39</v>
      </c>
      <c r="Q758" s="50">
        <v>1415.76</v>
      </c>
      <c r="R758" s="50">
        <v>1439.01</v>
      </c>
      <c r="S758" s="50">
        <v>1832.12</v>
      </c>
      <c r="T758" s="50">
        <v>2024.24</v>
      </c>
      <c r="U758" s="50">
        <v>2835</v>
      </c>
      <c r="V758" s="51">
        <v>2708.2999999999997</v>
      </c>
      <c r="W758" s="51">
        <v>2530.9799999999996</v>
      </c>
      <c r="X758" s="51">
        <v>2588.1</v>
      </c>
      <c r="Y758" s="51">
        <v>1941.99</v>
      </c>
      <c r="Z758" s="51">
        <v>1768.51</v>
      </c>
      <c r="AA758" s="51">
        <v>1873.25</v>
      </c>
      <c r="AB758" s="51">
        <v>1885.63</v>
      </c>
      <c r="AC758" s="51">
        <v>1758.3</v>
      </c>
      <c r="AD758" s="51">
        <v>1873.6200000000001</v>
      </c>
      <c r="AE758" s="51">
        <v>1918.43</v>
      </c>
      <c r="AF758" s="51">
        <v>1973.52</v>
      </c>
      <c r="AG758" s="51">
        <v>2601.27</v>
      </c>
      <c r="AH758" s="51">
        <v>2871.31</v>
      </c>
      <c r="AI758" s="51">
        <v>2757.0299999999997</v>
      </c>
      <c r="AJ758" s="51">
        <v>2903.3799999999997</v>
      </c>
      <c r="AK758" s="51">
        <v>2225.4199999999996</v>
      </c>
      <c r="AL758" s="51">
        <v>1946.82</v>
      </c>
      <c r="AM758" s="51">
        <v>1921.18</v>
      </c>
      <c r="AN758" s="51">
        <v>1646.13</v>
      </c>
      <c r="AO758" s="51">
        <v>1770.14</v>
      </c>
      <c r="AP758" s="135">
        <v>1995.39</v>
      </c>
      <c r="AQ758" s="51">
        <v>2128.8799999999997</v>
      </c>
      <c r="AR758" s="51">
        <v>2184.2299999999996</v>
      </c>
      <c r="AS758" s="51">
        <v>3102.1</v>
      </c>
      <c r="AT758" s="51">
        <v>2981.43</v>
      </c>
      <c r="AU758" s="51">
        <v>3070.8399999999997</v>
      </c>
      <c r="AV758" s="51">
        <v>2786.0699999999997</v>
      </c>
      <c r="AW758" s="51">
        <v>2230.2099999999996</v>
      </c>
      <c r="AX758" s="51">
        <v>1923.2</v>
      </c>
      <c r="AY758" s="51">
        <v>1813.95</v>
      </c>
      <c r="AZ758" s="51">
        <v>1742.6200000000001</v>
      </c>
      <c r="BA758" s="51">
        <v>1616.83</v>
      </c>
      <c r="BB758" s="51">
        <v>2001.6200000000001</v>
      </c>
      <c r="BC758" s="51">
        <v>2258.37</v>
      </c>
      <c r="BD758" s="51">
        <v>2605.02</v>
      </c>
      <c r="BE758" s="51">
        <v>3897.1699999999996</v>
      </c>
      <c r="BF758" s="51">
        <v>3181.6499999999996</v>
      </c>
      <c r="BG758" s="51">
        <v>2993.4199999999996</v>
      </c>
      <c r="BH758" s="51">
        <v>2796.6</v>
      </c>
      <c r="BI758" s="51">
        <v>2214.0499999999997</v>
      </c>
      <c r="BJ758" s="51">
        <v>1957.47</v>
      </c>
      <c r="BK758" s="51">
        <v>1464.11</v>
      </c>
      <c r="BL758" s="51">
        <v>1553.95</v>
      </c>
      <c r="BM758" s="51"/>
      <c r="BN758" s="9"/>
      <c r="BO758" s="62">
        <v>1419</v>
      </c>
      <c r="BP758" s="62">
        <v>4524.12</v>
      </c>
      <c r="BQ758" s="62">
        <f t="shared" si="33"/>
        <v>2971.56</v>
      </c>
      <c r="BR758" s="64" t="str">
        <f t="shared" si="34"/>
        <v>YES</v>
      </c>
      <c r="BS758" s="9" t="e">
        <f t="shared" si="35"/>
        <v>#N/A</v>
      </c>
    </row>
    <row r="759" spans="1:71" x14ac:dyDescent="0.25">
      <c r="A759">
        <v>756</v>
      </c>
      <c r="B759" s="52" t="s">
        <v>331</v>
      </c>
      <c r="C759" s="48" t="s">
        <v>331</v>
      </c>
      <c r="D759" s="80">
        <v>404.62</v>
      </c>
      <c r="E759" s="98" t="s">
        <v>4988</v>
      </c>
      <c r="F759" s="84" t="s">
        <v>2</v>
      </c>
      <c r="G759" s="84">
        <v>106814475</v>
      </c>
      <c r="H759" s="87">
        <v>4008358</v>
      </c>
      <c r="I759" s="196">
        <v>6212038</v>
      </c>
      <c r="J759" s="87">
        <v>6212038</v>
      </c>
      <c r="K759" s="47" t="s">
        <v>1</v>
      </c>
      <c r="L759" s="47" t="s">
        <v>330</v>
      </c>
      <c r="M759" s="38"/>
      <c r="N759" s="38"/>
      <c r="O759" s="50">
        <v>169.99</v>
      </c>
      <c r="P759" s="50">
        <v>303.05</v>
      </c>
      <c r="Q759" s="50">
        <v>212.63</v>
      </c>
      <c r="R759" s="50">
        <v>252.87</v>
      </c>
      <c r="S759" s="50">
        <v>416.58</v>
      </c>
      <c r="T759" s="50">
        <v>507.1</v>
      </c>
      <c r="U759" s="50">
        <v>432.56</v>
      </c>
      <c r="V759" s="51">
        <v>454.32</v>
      </c>
      <c r="W759" s="51">
        <v>503.25</v>
      </c>
      <c r="X759" s="51">
        <v>434.33</v>
      </c>
      <c r="Y759" s="51">
        <v>316.71000000000004</v>
      </c>
      <c r="Z759" s="51">
        <v>207.88</v>
      </c>
      <c r="AA759" s="51">
        <v>207.56</v>
      </c>
      <c r="AB759" s="51">
        <v>285.02</v>
      </c>
      <c r="AC759" s="51">
        <v>235.95000000000002</v>
      </c>
      <c r="AD759" s="51">
        <v>244.37</v>
      </c>
      <c r="AE759" s="51">
        <v>340.92</v>
      </c>
      <c r="AF759" s="51">
        <v>404.62</v>
      </c>
      <c r="AG759" s="51">
        <v>461.34</v>
      </c>
      <c r="AH759" s="51">
        <v>505.54</v>
      </c>
      <c r="AI759" s="51">
        <v>455.24</v>
      </c>
      <c r="AJ759" s="51">
        <v>475.05</v>
      </c>
      <c r="AK759" s="51">
        <v>349.69</v>
      </c>
      <c r="AL759" s="51">
        <v>233.06</v>
      </c>
      <c r="AM759" s="51">
        <v>214.87</v>
      </c>
      <c r="AN759" s="51">
        <v>251.25</v>
      </c>
      <c r="AO759" s="51">
        <v>268.15000000000003</v>
      </c>
      <c r="AP759" s="135">
        <v>319.98</v>
      </c>
      <c r="AQ759" s="51">
        <v>254.82000000000002</v>
      </c>
      <c r="AR759" s="51">
        <v>331.33</v>
      </c>
      <c r="AS759" s="51">
        <v>632.23</v>
      </c>
      <c r="AT759" s="51">
        <v>463.36</v>
      </c>
      <c r="AU759" s="51">
        <v>638.02</v>
      </c>
      <c r="AV759" s="51">
        <v>496.82</v>
      </c>
      <c r="AW759" s="51">
        <v>368.74</v>
      </c>
      <c r="AX759" s="51">
        <v>253.47</v>
      </c>
      <c r="AY759" s="51">
        <v>280.99</v>
      </c>
      <c r="AZ759" s="51">
        <v>273.97000000000003</v>
      </c>
      <c r="BA759" s="51">
        <v>207.58</v>
      </c>
      <c r="BB759" s="51">
        <v>202.78</v>
      </c>
      <c r="BC759" s="51">
        <v>206.79000000000002</v>
      </c>
      <c r="BD759" s="51">
        <v>285.26</v>
      </c>
      <c r="BE759" s="51">
        <v>666.21</v>
      </c>
      <c r="BF759" s="51">
        <v>455.18</v>
      </c>
      <c r="BG759" s="51">
        <v>496.32</v>
      </c>
      <c r="BH759" s="51">
        <v>554.39</v>
      </c>
      <c r="BI759" s="51">
        <v>364.18</v>
      </c>
      <c r="BJ759" s="51">
        <v>187.69</v>
      </c>
      <c r="BK759" s="51">
        <v>157.88</v>
      </c>
      <c r="BL759" s="51">
        <v>198.22</v>
      </c>
      <c r="BM759" s="51"/>
      <c r="BN759" s="9"/>
      <c r="BO759" s="62">
        <v>34.247072243346011</v>
      </c>
      <c r="BP759" s="62">
        <v>510.34000000000003</v>
      </c>
      <c r="BQ759" s="62">
        <f t="shared" si="33"/>
        <v>272.29353612167301</v>
      </c>
      <c r="BR759" s="64" t="str">
        <f t="shared" si="34"/>
        <v>YES</v>
      </c>
      <c r="BS759" s="9" t="e">
        <f t="shared" si="35"/>
        <v>#N/A</v>
      </c>
    </row>
    <row r="760" spans="1:71" x14ac:dyDescent="0.25">
      <c r="A760">
        <v>757</v>
      </c>
      <c r="B760" s="52" t="s">
        <v>329</v>
      </c>
      <c r="C760" s="48" t="s">
        <v>329</v>
      </c>
      <c r="D760" s="80">
        <v>3133.27</v>
      </c>
      <c r="E760" s="98" t="s">
        <v>4988</v>
      </c>
      <c r="F760" s="84" t="s">
        <v>2</v>
      </c>
      <c r="G760" s="84">
        <v>106814475</v>
      </c>
      <c r="H760" s="87">
        <v>4375500</v>
      </c>
      <c r="I760" s="196">
        <v>6208030</v>
      </c>
      <c r="J760" s="87">
        <v>6208030</v>
      </c>
      <c r="K760" s="47" t="s">
        <v>1</v>
      </c>
      <c r="L760" s="47" t="s">
        <v>328</v>
      </c>
      <c r="M760" s="38"/>
      <c r="N760" s="38"/>
      <c r="O760" s="50">
        <v>1219.04</v>
      </c>
      <c r="P760" s="50">
        <v>1654.05</v>
      </c>
      <c r="Q760" s="50">
        <v>1523.19</v>
      </c>
      <c r="R760" s="50">
        <v>1611.36</v>
      </c>
      <c r="S760" s="50">
        <v>1503.39</v>
      </c>
      <c r="T760" s="50">
        <v>2074.79</v>
      </c>
      <c r="U760" s="50">
        <v>2508.9499999999998</v>
      </c>
      <c r="V760" s="51">
        <v>2623.89</v>
      </c>
      <c r="W760" s="51">
        <v>3198.29</v>
      </c>
      <c r="X760" s="51">
        <v>3804.0899999999997</v>
      </c>
      <c r="Y760" s="51">
        <v>3703.5899999999997</v>
      </c>
      <c r="Z760" s="51">
        <v>2571.14</v>
      </c>
      <c r="AA760" s="51">
        <v>1267.5999999999999</v>
      </c>
      <c r="AB760" s="51">
        <v>1639.39</v>
      </c>
      <c r="AC760" s="51">
        <v>1195.9100000000001</v>
      </c>
      <c r="AD760" s="51">
        <v>1032.99</v>
      </c>
      <c r="AE760" s="51">
        <v>1175.95</v>
      </c>
      <c r="AF760" s="51">
        <v>3133.27</v>
      </c>
      <c r="AG760" s="51">
        <v>4663.03</v>
      </c>
      <c r="AH760" s="51">
        <v>5147.2699999999995</v>
      </c>
      <c r="AI760" s="51">
        <v>5726.12</v>
      </c>
      <c r="AJ760" s="51">
        <v>3728.52</v>
      </c>
      <c r="AK760" s="51">
        <v>2750.64</v>
      </c>
      <c r="AL760" s="51">
        <v>2132.66</v>
      </c>
      <c r="AM760" s="51">
        <v>1279.57</v>
      </c>
      <c r="AN760" s="51">
        <v>999.65</v>
      </c>
      <c r="AO760" s="51">
        <v>1145.53</v>
      </c>
      <c r="AP760" s="135">
        <v>1567.7</v>
      </c>
      <c r="AQ760" s="51">
        <v>2471.9299999999998</v>
      </c>
      <c r="AR760" s="51">
        <v>2584.6799999999998</v>
      </c>
      <c r="AS760" s="51">
        <v>3130.1299999999997</v>
      </c>
      <c r="AT760" s="51">
        <v>2983.6699999999996</v>
      </c>
      <c r="AU760" s="51">
        <v>2882.25</v>
      </c>
      <c r="AV760" s="51">
        <v>3025.52</v>
      </c>
      <c r="AW760" s="51">
        <v>2221.79</v>
      </c>
      <c r="AX760" s="51">
        <v>1786.14</v>
      </c>
      <c r="AY760" s="51">
        <v>1567.75</v>
      </c>
      <c r="AZ760" s="51">
        <v>1396.61</v>
      </c>
      <c r="BA760" s="51">
        <v>1202.6099999999999</v>
      </c>
      <c r="BB760" s="51">
        <v>1234.06</v>
      </c>
      <c r="BC760" s="51">
        <v>1015.16</v>
      </c>
      <c r="BD760" s="51">
        <v>2002.58</v>
      </c>
      <c r="BE760" s="51">
        <v>3077.74</v>
      </c>
      <c r="BF760" s="51">
        <v>2723.66</v>
      </c>
      <c r="BG760" s="51">
        <v>2759.9399999999996</v>
      </c>
      <c r="BH760" s="51">
        <v>2587.8399999999997</v>
      </c>
      <c r="BI760" s="51">
        <v>1964.3</v>
      </c>
      <c r="BJ760" s="51">
        <v>1784.06</v>
      </c>
      <c r="BK760" s="51">
        <v>1356.02</v>
      </c>
      <c r="BL760" s="51">
        <v>1389.66</v>
      </c>
      <c r="BM760" s="51"/>
      <c r="BN760" s="9"/>
      <c r="BO760" s="62">
        <v>11.99</v>
      </c>
      <c r="BP760" s="62">
        <v>3804.0899999999997</v>
      </c>
      <c r="BQ760" s="62">
        <f t="shared" si="33"/>
        <v>1908.0399999999997</v>
      </c>
      <c r="BR760" s="64" t="str">
        <f t="shared" si="34"/>
        <v>YES</v>
      </c>
      <c r="BS760" s="9" t="e">
        <f t="shared" si="35"/>
        <v>#N/A</v>
      </c>
    </row>
    <row r="761" spans="1:71" x14ac:dyDescent="0.25">
      <c r="A761">
        <v>758</v>
      </c>
      <c r="B761" s="52" t="s">
        <v>327</v>
      </c>
      <c r="C761" s="48" t="s">
        <v>327</v>
      </c>
      <c r="D761" s="80">
        <v>124.5</v>
      </c>
      <c r="E761" s="98" t="s">
        <v>4988</v>
      </c>
      <c r="F761" s="84" t="s">
        <v>2</v>
      </c>
      <c r="G761" s="84">
        <v>106814475</v>
      </c>
      <c r="H761" s="87">
        <v>4060585</v>
      </c>
      <c r="I761" s="196">
        <v>6208029</v>
      </c>
      <c r="J761" s="87">
        <v>6208029</v>
      </c>
      <c r="K761" s="47" t="s">
        <v>1</v>
      </c>
      <c r="L761" s="47" t="s">
        <v>326</v>
      </c>
      <c r="M761" s="38"/>
      <c r="N761" s="38"/>
      <c r="O761" s="50">
        <v>78.27</v>
      </c>
      <c r="P761" s="50">
        <v>100.63</v>
      </c>
      <c r="Q761" s="50">
        <v>81.239999999999995</v>
      </c>
      <c r="R761" s="50">
        <v>84.82</v>
      </c>
      <c r="S761" s="50">
        <v>109.33</v>
      </c>
      <c r="T761" s="50">
        <v>114.55</v>
      </c>
      <c r="U761" s="50">
        <v>119.32</v>
      </c>
      <c r="V761" s="51">
        <v>122.8</v>
      </c>
      <c r="W761" s="51">
        <v>114.67</v>
      </c>
      <c r="X761" s="51">
        <v>117.94999999999999</v>
      </c>
      <c r="Y761" s="51">
        <v>111.07</v>
      </c>
      <c r="Z761" s="51">
        <v>100.71</v>
      </c>
      <c r="AA761" s="51">
        <v>100.39</v>
      </c>
      <c r="AB761" s="51">
        <v>107.44999999999999</v>
      </c>
      <c r="AC761" s="51">
        <v>81.949999999999989</v>
      </c>
      <c r="AD761" s="51">
        <v>81.14</v>
      </c>
      <c r="AE761" s="51">
        <v>88.38</v>
      </c>
      <c r="AF761" s="51">
        <v>124.5</v>
      </c>
      <c r="AG761" s="51">
        <v>133.79</v>
      </c>
      <c r="AH761" s="51">
        <v>114.35</v>
      </c>
      <c r="AI761" s="51">
        <v>107.14</v>
      </c>
      <c r="AJ761" s="51">
        <v>119.33</v>
      </c>
      <c r="AK761" s="51">
        <v>105.6</v>
      </c>
      <c r="AL761" s="51">
        <v>99.179999999999993</v>
      </c>
      <c r="AM761" s="51">
        <v>103.33</v>
      </c>
      <c r="AN761" s="51">
        <v>107.03999999999999</v>
      </c>
      <c r="AO761" s="51">
        <v>96.429999999999993</v>
      </c>
      <c r="AP761" s="135">
        <v>103.05</v>
      </c>
      <c r="AQ761" s="51">
        <v>108.78</v>
      </c>
      <c r="AR761" s="51">
        <v>111.94</v>
      </c>
      <c r="AS761" s="51">
        <v>131.14000000000001</v>
      </c>
      <c r="AT761" s="51">
        <v>114.41</v>
      </c>
      <c r="AU761" s="51">
        <v>105.78999999999999</v>
      </c>
      <c r="AV761" s="51">
        <v>122.86</v>
      </c>
      <c r="AW761" s="51">
        <v>102.42999999999999</v>
      </c>
      <c r="AX761" s="51">
        <v>95.899999999999991</v>
      </c>
      <c r="AY761" s="51">
        <v>90.82</v>
      </c>
      <c r="AZ761" s="51">
        <v>94.789999999999992</v>
      </c>
      <c r="BA761" s="51">
        <v>88.839999999999989</v>
      </c>
      <c r="BB761" s="51">
        <v>93.699999999999989</v>
      </c>
      <c r="BC761" s="51">
        <v>98.57</v>
      </c>
      <c r="BD761" s="51">
        <v>95.82</v>
      </c>
      <c r="BE761" s="51">
        <v>103.44</v>
      </c>
      <c r="BF761" s="51">
        <v>89.899999999999991</v>
      </c>
      <c r="BG761" s="51">
        <v>90.91</v>
      </c>
      <c r="BH761" s="51">
        <v>65.239999999999995</v>
      </c>
      <c r="BI761" s="51">
        <v>71.77</v>
      </c>
      <c r="BJ761" s="51">
        <v>83.96</v>
      </c>
      <c r="BK761" s="51">
        <v>81.41</v>
      </c>
      <c r="BL761" s="51">
        <v>98.53</v>
      </c>
      <c r="BM761" s="51"/>
      <c r="BN761" s="9"/>
      <c r="BO761" s="62">
        <v>80.22999999999999</v>
      </c>
      <c r="BP761" s="62">
        <v>182.26999999999998</v>
      </c>
      <c r="BQ761" s="62">
        <f t="shared" si="33"/>
        <v>131.25</v>
      </c>
      <c r="BR761" s="64" t="str">
        <f t="shared" si="34"/>
        <v>YES</v>
      </c>
      <c r="BS761" s="9" t="e">
        <f t="shared" si="35"/>
        <v>#N/A</v>
      </c>
    </row>
    <row r="762" spans="1:71" x14ac:dyDescent="0.25">
      <c r="A762">
        <v>759</v>
      </c>
      <c r="B762" s="52" t="s">
        <v>325</v>
      </c>
      <c r="C762" s="48" t="s">
        <v>325</v>
      </c>
      <c r="D762" s="80">
        <v>59.230000000000004</v>
      </c>
      <c r="E762" s="98" t="s">
        <v>4988</v>
      </c>
      <c r="F762" s="84" t="s">
        <v>2</v>
      </c>
      <c r="G762" s="84">
        <v>106814475</v>
      </c>
      <c r="H762" s="87">
        <v>4008790</v>
      </c>
      <c r="I762" s="196">
        <v>6209110</v>
      </c>
      <c r="J762" s="87">
        <v>6209110</v>
      </c>
      <c r="K762" s="47" t="s">
        <v>1</v>
      </c>
      <c r="L762" s="47" t="s">
        <v>324</v>
      </c>
      <c r="M762" s="38"/>
      <c r="N762" s="38"/>
      <c r="O762" s="50">
        <v>20.55</v>
      </c>
      <c r="P762" s="50">
        <v>23.78</v>
      </c>
      <c r="Q762" s="50">
        <v>20.51</v>
      </c>
      <c r="R762" s="50">
        <v>21.35</v>
      </c>
      <c r="S762" s="50">
        <v>34.44</v>
      </c>
      <c r="T762" s="50">
        <v>52.52</v>
      </c>
      <c r="U762" s="50">
        <v>104.3</v>
      </c>
      <c r="V762" s="51">
        <v>145.07000000000002</v>
      </c>
      <c r="W762" s="51">
        <v>179.29000000000002</v>
      </c>
      <c r="X762" s="51">
        <v>147.06</v>
      </c>
      <c r="Y762" s="51">
        <v>88.8</v>
      </c>
      <c r="Z762" s="51">
        <v>37.74</v>
      </c>
      <c r="AA762" s="51">
        <v>25.509999999999998</v>
      </c>
      <c r="AB762" s="51">
        <v>26.9</v>
      </c>
      <c r="AC762" s="51">
        <v>24.310000000000002</v>
      </c>
      <c r="AD762" s="51">
        <v>29.729999999999997</v>
      </c>
      <c r="AE762" s="51">
        <v>31.43</v>
      </c>
      <c r="AF762" s="51">
        <v>59.230000000000004</v>
      </c>
      <c r="AG762" s="51">
        <v>119.03</v>
      </c>
      <c r="AH762" s="51">
        <v>169.42000000000002</v>
      </c>
      <c r="AI762" s="51">
        <v>152.15</v>
      </c>
      <c r="AJ762" s="51">
        <v>150.28</v>
      </c>
      <c r="AK762" s="51">
        <v>84.91</v>
      </c>
      <c r="AL762" s="51">
        <v>44.31</v>
      </c>
      <c r="AM762" s="51">
        <v>26.35</v>
      </c>
      <c r="AN762" s="51">
        <v>26.75</v>
      </c>
      <c r="AO762" s="51">
        <v>26.009999999999998</v>
      </c>
      <c r="AP762" s="135">
        <v>28.939999999999998</v>
      </c>
      <c r="AQ762" s="51">
        <v>49.42</v>
      </c>
      <c r="AR762" s="51">
        <v>67.19</v>
      </c>
      <c r="AS762" s="51">
        <v>129.09</v>
      </c>
      <c r="AT762" s="51">
        <v>49.010000000000005</v>
      </c>
      <c r="AU762" s="51">
        <v>34.85</v>
      </c>
      <c r="AV762" s="51">
        <v>76.589999999999989</v>
      </c>
      <c r="AW762" s="51">
        <v>83.25</v>
      </c>
      <c r="AX762" s="51">
        <v>41.690000000000005</v>
      </c>
      <c r="AY762" s="51">
        <v>26.729999999999997</v>
      </c>
      <c r="AZ762" s="51">
        <v>27.11</v>
      </c>
      <c r="BA762" s="51">
        <v>25.43</v>
      </c>
      <c r="BB762" s="51">
        <v>28.33</v>
      </c>
      <c r="BC762" s="51">
        <v>39.480000000000004</v>
      </c>
      <c r="BD762" s="51">
        <v>70.399999999999991</v>
      </c>
      <c r="BE762" s="51">
        <v>150.81</v>
      </c>
      <c r="BF762" s="51">
        <v>32.65</v>
      </c>
      <c r="BG762" s="51">
        <v>49.27</v>
      </c>
      <c r="BH762" s="51">
        <v>46.800000000000004</v>
      </c>
      <c r="BI762" s="51">
        <v>29.119999999999997</v>
      </c>
      <c r="BJ762" s="51">
        <v>31.15</v>
      </c>
      <c r="BK762" s="51">
        <v>24.490000000000002</v>
      </c>
      <c r="BL762" s="51">
        <v>27.310000000000002</v>
      </c>
      <c r="BM762" s="51"/>
      <c r="BN762" s="9"/>
      <c r="BO762" s="62">
        <v>23.75</v>
      </c>
      <c r="BP762" s="62">
        <v>179.29000000000002</v>
      </c>
      <c r="BQ762" s="62">
        <f t="shared" si="33"/>
        <v>101.52000000000001</v>
      </c>
      <c r="BR762" s="64" t="str">
        <f t="shared" si="34"/>
        <v>YES</v>
      </c>
      <c r="BS762" s="9" t="e">
        <f t="shared" si="35"/>
        <v>#N/A</v>
      </c>
    </row>
    <row r="763" spans="1:71" x14ac:dyDescent="0.25">
      <c r="A763">
        <v>760</v>
      </c>
      <c r="B763" s="52" t="s">
        <v>323</v>
      </c>
      <c r="C763" s="48" t="s">
        <v>323</v>
      </c>
      <c r="D763" s="80">
        <v>491.28000000000003</v>
      </c>
      <c r="E763" s="98" t="s">
        <v>4988</v>
      </c>
      <c r="F763" s="84" t="s">
        <v>2</v>
      </c>
      <c r="G763" s="84">
        <v>106814475</v>
      </c>
      <c r="H763" s="87">
        <v>4060794</v>
      </c>
      <c r="I763" s="196">
        <v>6207432</v>
      </c>
      <c r="J763" s="87">
        <v>6207432</v>
      </c>
      <c r="K763" s="47" t="s">
        <v>1</v>
      </c>
      <c r="L763" s="47" t="s">
        <v>322</v>
      </c>
      <c r="M763" s="38"/>
      <c r="N763" s="38"/>
      <c r="O763" s="50">
        <v>372.41</v>
      </c>
      <c r="P763" s="50">
        <v>780.68</v>
      </c>
      <c r="Q763" s="50">
        <v>391.11</v>
      </c>
      <c r="R763" s="50">
        <v>618.29</v>
      </c>
      <c r="S763" s="50">
        <v>224.43</v>
      </c>
      <c r="T763" s="50">
        <v>342.42</v>
      </c>
      <c r="U763" s="50">
        <v>502.04</v>
      </c>
      <c r="V763" s="51">
        <v>525.47</v>
      </c>
      <c r="W763" s="51">
        <v>524.49</v>
      </c>
      <c r="X763" s="51">
        <v>505.90000000000003</v>
      </c>
      <c r="Y763" s="51">
        <v>312.83</v>
      </c>
      <c r="Z763" s="51">
        <v>220.12</v>
      </c>
      <c r="AA763" s="51">
        <v>478.02</v>
      </c>
      <c r="AB763" s="51">
        <v>691.74</v>
      </c>
      <c r="AC763" s="51">
        <v>491.24</v>
      </c>
      <c r="AD763" s="51">
        <v>377.55</v>
      </c>
      <c r="AE763" s="51">
        <v>343.79</v>
      </c>
      <c r="AF763" s="51">
        <v>491.28000000000003</v>
      </c>
      <c r="AG763" s="51">
        <v>709.23</v>
      </c>
      <c r="AH763" s="51">
        <v>776.41</v>
      </c>
      <c r="AI763" s="51">
        <v>758.8</v>
      </c>
      <c r="AJ763" s="51">
        <v>796.05</v>
      </c>
      <c r="AK763" s="51">
        <v>588.66999999999996</v>
      </c>
      <c r="AL763" s="51">
        <v>483.40000000000003</v>
      </c>
      <c r="AM763" s="51">
        <v>626.56000000000006</v>
      </c>
      <c r="AN763" s="51">
        <v>498.6</v>
      </c>
      <c r="AO763" s="51">
        <v>526.02</v>
      </c>
      <c r="AP763" s="135">
        <v>425.09000000000003</v>
      </c>
      <c r="AQ763" s="51">
        <v>546.76</v>
      </c>
      <c r="AR763" s="51">
        <v>610.24</v>
      </c>
      <c r="AS763" s="51">
        <v>746.63</v>
      </c>
      <c r="AT763" s="51">
        <v>807.56000000000006</v>
      </c>
      <c r="AU763" s="51">
        <v>825.2</v>
      </c>
      <c r="AV763" s="51">
        <v>781.04</v>
      </c>
      <c r="AW763" s="51">
        <v>488.95</v>
      </c>
      <c r="AX763" s="51">
        <v>404.18</v>
      </c>
      <c r="AY763" s="51">
        <v>413.99</v>
      </c>
      <c r="AZ763" s="51">
        <v>665.62</v>
      </c>
      <c r="BA763" s="51">
        <v>553.66999999999996</v>
      </c>
      <c r="BB763" s="51">
        <v>490.76</v>
      </c>
      <c r="BC763" s="51">
        <v>492.06</v>
      </c>
      <c r="BD763" s="51">
        <v>539.41999999999996</v>
      </c>
      <c r="BE763" s="51">
        <v>721.48</v>
      </c>
      <c r="BF763" s="51">
        <v>646.11</v>
      </c>
      <c r="BG763" s="51">
        <v>181.72</v>
      </c>
      <c r="BH763" s="51">
        <v>119.61999999999999</v>
      </c>
      <c r="BI763" s="51">
        <v>102.46</v>
      </c>
      <c r="BJ763" s="51">
        <v>88.28</v>
      </c>
      <c r="BK763" s="51">
        <v>81.41</v>
      </c>
      <c r="BL763" s="51">
        <v>94.33</v>
      </c>
      <c r="BM763" s="51"/>
      <c r="BN763" s="9"/>
      <c r="BO763" s="62">
        <v>220.12</v>
      </c>
      <c r="BP763" s="62">
        <v>1309.2</v>
      </c>
      <c r="BQ763" s="62">
        <f t="shared" si="33"/>
        <v>764.66000000000008</v>
      </c>
      <c r="BR763" s="64" t="str">
        <f t="shared" si="34"/>
        <v>NO</v>
      </c>
      <c r="BS763" s="9" t="e">
        <f t="shared" si="35"/>
        <v>#N/A</v>
      </c>
    </row>
    <row r="764" spans="1:71" x14ac:dyDescent="0.25">
      <c r="A764">
        <v>761</v>
      </c>
      <c r="B764" s="52" t="s">
        <v>321</v>
      </c>
      <c r="C764" s="48" t="s">
        <v>321</v>
      </c>
      <c r="D764" s="80">
        <v>1863.42</v>
      </c>
      <c r="E764" s="98" t="s">
        <v>4988</v>
      </c>
      <c r="F764" s="84" t="s">
        <v>2</v>
      </c>
      <c r="G764" s="84">
        <v>106814475</v>
      </c>
      <c r="H764" s="87">
        <v>4060647</v>
      </c>
      <c r="I764" s="196">
        <v>6208035</v>
      </c>
      <c r="J764" s="87">
        <v>6208035</v>
      </c>
      <c r="K764" s="47" t="s">
        <v>1</v>
      </c>
      <c r="L764" s="47" t="s">
        <v>320</v>
      </c>
      <c r="M764" s="38"/>
      <c r="N764" s="38"/>
      <c r="O764" s="50">
        <v>1337.14</v>
      </c>
      <c r="P764" s="50">
        <v>1305</v>
      </c>
      <c r="Q764" s="50">
        <v>1172.51</v>
      </c>
      <c r="R764" s="50">
        <v>1337.04</v>
      </c>
      <c r="S764" s="50">
        <v>1772.89</v>
      </c>
      <c r="T764" s="50">
        <v>1834.36</v>
      </c>
      <c r="U764" s="50">
        <v>2398.29</v>
      </c>
      <c r="V764" s="51">
        <v>2782.9599999999996</v>
      </c>
      <c r="W764" s="51">
        <v>2610.1699999999996</v>
      </c>
      <c r="X764" s="51">
        <v>2375.39</v>
      </c>
      <c r="Y764" s="51">
        <v>1846.64</v>
      </c>
      <c r="Z764" s="51">
        <v>1565.27</v>
      </c>
      <c r="AA764" s="51">
        <v>1473.42</v>
      </c>
      <c r="AB764" s="51">
        <v>1521.41</v>
      </c>
      <c r="AC764" s="51">
        <v>1627.98</v>
      </c>
      <c r="AD764" s="51">
        <v>1622.2</v>
      </c>
      <c r="AE764" s="51">
        <v>1789.77</v>
      </c>
      <c r="AF764" s="51">
        <v>1863.42</v>
      </c>
      <c r="AG764" s="51">
        <v>2348.4299999999998</v>
      </c>
      <c r="AH764" s="51">
        <v>2400.1899999999996</v>
      </c>
      <c r="AI764" s="51">
        <v>2358.4499999999998</v>
      </c>
      <c r="AJ764" s="51">
        <v>2550.56</v>
      </c>
      <c r="AK764" s="51">
        <v>1995.42</v>
      </c>
      <c r="AL764" s="51">
        <v>1683.95</v>
      </c>
      <c r="AM764" s="51">
        <v>1442.44</v>
      </c>
      <c r="AN764" s="51">
        <v>1388.92</v>
      </c>
      <c r="AO764" s="51">
        <v>1581.31</v>
      </c>
      <c r="AP764" s="135">
        <v>1421.38</v>
      </c>
      <c r="AQ764" s="51">
        <v>1572.27</v>
      </c>
      <c r="AR764" s="51">
        <v>1875.93</v>
      </c>
      <c r="AS764" s="51">
        <v>2442.9299999999998</v>
      </c>
      <c r="AT764" s="51">
        <v>2422.33</v>
      </c>
      <c r="AU764" s="51">
        <v>2342.2299999999996</v>
      </c>
      <c r="AV764" s="51">
        <v>2292.2999999999997</v>
      </c>
      <c r="AW764" s="51">
        <v>1788.94</v>
      </c>
      <c r="AX764" s="51">
        <v>1590.27</v>
      </c>
      <c r="AY764" s="51">
        <v>1541.68</v>
      </c>
      <c r="AZ764" s="51">
        <v>1624.01</v>
      </c>
      <c r="BA764" s="51">
        <v>1650.15</v>
      </c>
      <c r="BB764" s="51">
        <v>1797.58</v>
      </c>
      <c r="BC764" s="51">
        <v>1737.58</v>
      </c>
      <c r="BD764" s="51">
        <v>1914.28</v>
      </c>
      <c r="BE764" s="51">
        <v>2691.8199999999997</v>
      </c>
      <c r="BF764" s="51">
        <v>2349.7999999999997</v>
      </c>
      <c r="BG764" s="51">
        <v>2437.5499999999997</v>
      </c>
      <c r="BH764" s="51">
        <v>2347.7299999999996</v>
      </c>
      <c r="BI764" s="51">
        <v>1804.21</v>
      </c>
      <c r="BJ764" s="51">
        <v>1532.6200000000001</v>
      </c>
      <c r="BK764" s="51">
        <v>1387.45</v>
      </c>
      <c r="BL764" s="51">
        <v>1493.92</v>
      </c>
      <c r="BM764" s="51"/>
      <c r="BN764" s="9"/>
      <c r="BO764" s="62">
        <v>1175.75</v>
      </c>
      <c r="BP764" s="62">
        <v>4009.15</v>
      </c>
      <c r="BQ764" s="62">
        <f t="shared" si="33"/>
        <v>2592.4499999999998</v>
      </c>
      <c r="BR764" s="64" t="str">
        <f t="shared" si="34"/>
        <v>YES</v>
      </c>
      <c r="BS764" s="9" t="e">
        <f t="shared" si="35"/>
        <v>#N/A</v>
      </c>
    </row>
    <row r="765" spans="1:71" x14ac:dyDescent="0.25">
      <c r="A765">
        <v>762</v>
      </c>
      <c r="B765" s="52" t="s">
        <v>319</v>
      </c>
      <c r="C765" s="48" t="s">
        <v>319</v>
      </c>
      <c r="D765" s="80">
        <v>32.299999999999997</v>
      </c>
      <c r="E765" s="98" t="s">
        <v>4988</v>
      </c>
      <c r="F765" s="84" t="s">
        <v>2</v>
      </c>
      <c r="G765" s="84">
        <v>106814475</v>
      </c>
      <c r="H765" s="87">
        <v>4064831</v>
      </c>
      <c r="I765" s="196">
        <v>6137206</v>
      </c>
      <c r="J765" s="87">
        <v>6137206</v>
      </c>
      <c r="K765" s="47" t="s">
        <v>1</v>
      </c>
      <c r="L765" s="47" t="s">
        <v>318</v>
      </c>
      <c r="M765" s="38"/>
      <c r="N765" s="38"/>
      <c r="O765" s="50">
        <v>28.5</v>
      </c>
      <c r="P765" s="50">
        <v>32.92</v>
      </c>
      <c r="Q765" s="50">
        <v>27.96</v>
      </c>
      <c r="R765" s="50">
        <v>29.3</v>
      </c>
      <c r="S765" s="50">
        <v>32.51</v>
      </c>
      <c r="T765" s="50">
        <v>24.45</v>
      </c>
      <c r="U765" s="50">
        <v>15.47</v>
      </c>
      <c r="V765" s="51">
        <v>11.99</v>
      </c>
      <c r="W765" s="51">
        <v>11.99</v>
      </c>
      <c r="X765" s="51">
        <v>19.380000000000003</v>
      </c>
      <c r="Y765" s="51">
        <v>31.200000000000003</v>
      </c>
      <c r="Z765" s="51">
        <v>31.049999999999997</v>
      </c>
      <c r="AA765" s="51">
        <v>33</v>
      </c>
      <c r="AB765" s="51">
        <v>35.119999999999997</v>
      </c>
      <c r="AC765" s="51">
        <v>31.18</v>
      </c>
      <c r="AD765" s="51">
        <v>31.630000000000003</v>
      </c>
      <c r="AE765" s="51">
        <v>33.29</v>
      </c>
      <c r="AF765" s="51">
        <v>32.299999999999997</v>
      </c>
      <c r="AG765" s="51">
        <v>33.85</v>
      </c>
      <c r="AH765" s="51">
        <v>32.200000000000003</v>
      </c>
      <c r="AI765" s="51">
        <v>31.869999999999997</v>
      </c>
      <c r="AJ765" s="51">
        <v>35.03</v>
      </c>
      <c r="AK765" s="51">
        <v>32.14</v>
      </c>
      <c r="AL765" s="51">
        <v>30.79</v>
      </c>
      <c r="AM765" s="51">
        <v>33.020000000000003</v>
      </c>
      <c r="AN765" s="51">
        <v>35.330000000000005</v>
      </c>
      <c r="AO765" s="51">
        <v>36.21</v>
      </c>
      <c r="AP765" s="135">
        <v>37.770000000000003</v>
      </c>
      <c r="AQ765" s="51">
        <v>37.22</v>
      </c>
      <c r="AR765" s="51">
        <v>32.06</v>
      </c>
      <c r="AS765" s="51">
        <v>32.9</v>
      </c>
      <c r="AT765" s="51">
        <v>30.939999999999998</v>
      </c>
      <c r="AU765" s="51">
        <v>33.049999999999997</v>
      </c>
      <c r="AV765" s="51">
        <v>35.370000000000005</v>
      </c>
      <c r="AW765" s="51">
        <v>32.81</v>
      </c>
      <c r="AX765" s="51">
        <v>28.97</v>
      </c>
      <c r="AY765" s="51">
        <v>28.82</v>
      </c>
      <c r="AZ765" s="51">
        <v>30.939999999999998</v>
      </c>
      <c r="BA765" s="51">
        <v>29.009999999999998</v>
      </c>
      <c r="BB765" s="51">
        <v>29.6</v>
      </c>
      <c r="BC765" s="51">
        <v>29.549999999999997</v>
      </c>
      <c r="BD765" s="51">
        <v>29.479999999999997</v>
      </c>
      <c r="BE765" s="51">
        <v>31.189999999999998</v>
      </c>
      <c r="BF765" s="51">
        <v>28.61</v>
      </c>
      <c r="BG765" s="51">
        <v>29.33</v>
      </c>
      <c r="BH765" s="51">
        <v>28.630000000000003</v>
      </c>
      <c r="BI765" s="51">
        <v>27.83</v>
      </c>
      <c r="BJ765" s="51">
        <v>30.08</v>
      </c>
      <c r="BK765" s="51">
        <v>27.910000000000004</v>
      </c>
      <c r="BL765" s="51">
        <v>31.200000000000003</v>
      </c>
      <c r="BM765" s="51"/>
      <c r="BN765" s="9"/>
      <c r="BO765" s="62">
        <v>11.99</v>
      </c>
      <c r="BP765" s="62">
        <v>67.78</v>
      </c>
      <c r="BQ765" s="62">
        <f t="shared" si="33"/>
        <v>39.884999999999998</v>
      </c>
      <c r="BR765" s="64" t="str">
        <f t="shared" si="34"/>
        <v>YES</v>
      </c>
      <c r="BS765" s="9" t="e">
        <f t="shared" si="35"/>
        <v>#N/A</v>
      </c>
    </row>
    <row r="766" spans="1:71" x14ac:dyDescent="0.25">
      <c r="A766">
        <v>763</v>
      </c>
      <c r="B766" s="52" t="s">
        <v>317</v>
      </c>
      <c r="C766" s="48" t="s">
        <v>317</v>
      </c>
      <c r="D766" s="80">
        <v>366.06</v>
      </c>
      <c r="E766" s="98" t="s">
        <v>4988</v>
      </c>
      <c r="F766" s="84" t="s">
        <v>2</v>
      </c>
      <c r="G766" s="84">
        <v>106814475</v>
      </c>
      <c r="H766" s="87">
        <v>4088853</v>
      </c>
      <c r="I766" s="196">
        <v>6207320</v>
      </c>
      <c r="J766" s="87">
        <v>6207320</v>
      </c>
      <c r="K766" s="47" t="s">
        <v>1</v>
      </c>
      <c r="L766" s="47" t="s">
        <v>316</v>
      </c>
      <c r="M766" s="38"/>
      <c r="N766" s="38"/>
      <c r="O766" s="50">
        <v>340.15</v>
      </c>
      <c r="P766" s="50">
        <v>511.09</v>
      </c>
      <c r="Q766" s="50">
        <v>408.17</v>
      </c>
      <c r="R766" s="50">
        <v>413.11</v>
      </c>
      <c r="S766" s="50">
        <v>374.89</v>
      </c>
      <c r="T766" s="50">
        <v>362.02</v>
      </c>
      <c r="U766" s="50">
        <v>348.7</v>
      </c>
      <c r="V766" s="51">
        <v>391.88</v>
      </c>
      <c r="W766" s="51">
        <v>372.47</v>
      </c>
      <c r="X766" s="51">
        <v>377.03000000000003</v>
      </c>
      <c r="Y766" s="51">
        <v>342.7</v>
      </c>
      <c r="Z766" s="51">
        <v>312.21000000000004</v>
      </c>
      <c r="AA766" s="51">
        <v>358.49</v>
      </c>
      <c r="AB766" s="51">
        <v>406.18</v>
      </c>
      <c r="AC766" s="51">
        <v>351.99</v>
      </c>
      <c r="AD766" s="51">
        <v>350.76</v>
      </c>
      <c r="AE766" s="51">
        <v>350.96000000000004</v>
      </c>
      <c r="AF766" s="51">
        <v>366.06</v>
      </c>
      <c r="AG766" s="51">
        <v>431.56</v>
      </c>
      <c r="AH766" s="51">
        <v>501.65000000000003</v>
      </c>
      <c r="AI766" s="51">
        <v>436.05</v>
      </c>
      <c r="AJ766" s="51">
        <v>677.3</v>
      </c>
      <c r="AK766" s="51">
        <v>527.11</v>
      </c>
      <c r="AL766" s="51">
        <v>403.72</v>
      </c>
      <c r="AM766" s="51">
        <v>420.97</v>
      </c>
      <c r="AN766" s="51">
        <v>300.72000000000003</v>
      </c>
      <c r="AO766" s="51">
        <v>426.05</v>
      </c>
      <c r="AP766" s="135">
        <v>461.15000000000003</v>
      </c>
      <c r="AQ766" s="51">
        <v>412.16</v>
      </c>
      <c r="AR766" s="51">
        <v>458.61</v>
      </c>
      <c r="AS766" s="51">
        <v>678.18000000000006</v>
      </c>
      <c r="AT766" s="51">
        <v>611.95000000000005</v>
      </c>
      <c r="AU766" s="51">
        <v>221.07000000000002</v>
      </c>
      <c r="AV766" s="51">
        <v>325.87</v>
      </c>
      <c r="AW766" s="51">
        <v>365.95</v>
      </c>
      <c r="AX766" s="51">
        <v>202.94</v>
      </c>
      <c r="AY766" s="51">
        <v>321.42</v>
      </c>
      <c r="AZ766" s="51">
        <v>379.1</v>
      </c>
      <c r="BA766" s="51">
        <v>383.35</v>
      </c>
      <c r="BB766" s="51">
        <v>333.79</v>
      </c>
      <c r="BC766" s="51">
        <v>320.78000000000003</v>
      </c>
      <c r="BD766" s="51">
        <v>351.69</v>
      </c>
      <c r="BE766" s="51">
        <v>401.87</v>
      </c>
      <c r="BF766" s="51">
        <v>353.58</v>
      </c>
      <c r="BG766" s="51">
        <v>341.8</v>
      </c>
      <c r="BH766" s="51">
        <v>382.83</v>
      </c>
      <c r="BI766" s="51">
        <v>325.85000000000002</v>
      </c>
      <c r="BJ766" s="51">
        <v>347.53000000000003</v>
      </c>
      <c r="BK766" s="51">
        <v>289.10000000000002</v>
      </c>
      <c r="BL766" s="51">
        <v>343.44</v>
      </c>
      <c r="BM766" s="51"/>
      <c r="BN766" s="9"/>
      <c r="BO766" s="62">
        <v>211.71</v>
      </c>
      <c r="BP766" s="62">
        <v>791.01</v>
      </c>
      <c r="BQ766" s="62">
        <f t="shared" si="33"/>
        <v>501.36</v>
      </c>
      <c r="BR766" s="64" t="str">
        <f t="shared" si="34"/>
        <v>YES</v>
      </c>
      <c r="BS766" s="9" t="e">
        <f t="shared" si="35"/>
        <v>#N/A</v>
      </c>
    </row>
    <row r="767" spans="1:71" x14ac:dyDescent="0.25">
      <c r="A767">
        <v>764</v>
      </c>
      <c r="B767" s="52" t="s">
        <v>315</v>
      </c>
      <c r="C767" s="48" t="s">
        <v>315</v>
      </c>
      <c r="D767" s="80">
        <v>1258.78</v>
      </c>
      <c r="E767" s="98" t="s">
        <v>4988</v>
      </c>
      <c r="F767" s="84" t="s">
        <v>2</v>
      </c>
      <c r="G767" s="84">
        <v>106814475</v>
      </c>
      <c r="H767" s="87">
        <v>4088851</v>
      </c>
      <c r="I767" s="196">
        <v>6207319</v>
      </c>
      <c r="J767" s="87">
        <v>6207319</v>
      </c>
      <c r="K767" s="47" t="s">
        <v>1</v>
      </c>
      <c r="L767" s="47" t="s">
        <v>314</v>
      </c>
      <c r="M767" s="38"/>
      <c r="N767" s="38"/>
      <c r="O767" s="50">
        <v>587.04</v>
      </c>
      <c r="P767" s="50">
        <v>656.58</v>
      </c>
      <c r="Q767" s="50">
        <v>601.83000000000004</v>
      </c>
      <c r="R767" s="50">
        <v>696.25</v>
      </c>
      <c r="S767" s="50">
        <v>1004.6</v>
      </c>
      <c r="T767" s="50">
        <v>1099.1500000000001</v>
      </c>
      <c r="U767" s="50">
        <v>1319.68</v>
      </c>
      <c r="V767" s="51">
        <v>1552.46</v>
      </c>
      <c r="W767" s="51">
        <v>1874.93</v>
      </c>
      <c r="X767" s="51">
        <v>1624.81</v>
      </c>
      <c r="Y767" s="51">
        <v>1314.52</v>
      </c>
      <c r="Z767" s="51">
        <v>887.24</v>
      </c>
      <c r="AA767" s="51">
        <v>744.07</v>
      </c>
      <c r="AB767" s="51">
        <v>785.2</v>
      </c>
      <c r="AC767" s="51">
        <v>731.76</v>
      </c>
      <c r="AD767" s="51">
        <v>874.35</v>
      </c>
      <c r="AE767" s="51">
        <v>974.1</v>
      </c>
      <c r="AF767" s="51">
        <v>1258.78</v>
      </c>
      <c r="AG767" s="51">
        <v>1665.51</v>
      </c>
      <c r="AH767" s="51">
        <v>1900.1</v>
      </c>
      <c r="AI767" s="51">
        <v>1740.41</v>
      </c>
      <c r="AJ767" s="51">
        <v>1610.1200000000001</v>
      </c>
      <c r="AK767" s="51">
        <v>958.68000000000006</v>
      </c>
      <c r="AL767" s="51">
        <v>679.58</v>
      </c>
      <c r="AM767" s="51">
        <v>679.29</v>
      </c>
      <c r="AN767" s="51">
        <v>692.29</v>
      </c>
      <c r="AO767" s="51">
        <v>752.12</v>
      </c>
      <c r="AP767" s="135">
        <v>822.14</v>
      </c>
      <c r="AQ767" s="51">
        <v>926.65</v>
      </c>
      <c r="AR767" s="51">
        <v>941.84</v>
      </c>
      <c r="AS767" s="51">
        <v>1310.47</v>
      </c>
      <c r="AT767" s="51">
        <v>1471.69</v>
      </c>
      <c r="AU767" s="51">
        <v>1833.59</v>
      </c>
      <c r="AV767" s="51">
        <v>1790.91</v>
      </c>
      <c r="AW767" s="51">
        <v>1455.8700000000001</v>
      </c>
      <c r="AX767" s="51">
        <v>1072.1099999999999</v>
      </c>
      <c r="AY767" s="51">
        <v>793.71</v>
      </c>
      <c r="AZ767" s="51">
        <v>665.62</v>
      </c>
      <c r="BA767" s="51">
        <v>516.87</v>
      </c>
      <c r="BB767" s="51">
        <v>832.39</v>
      </c>
      <c r="BC767" s="51">
        <v>894.79</v>
      </c>
      <c r="BD767" s="51">
        <v>1151.3499999999999</v>
      </c>
      <c r="BE767" s="51">
        <v>1783.5</v>
      </c>
      <c r="BF767" s="51">
        <v>1498.85</v>
      </c>
      <c r="BG767" s="51">
        <v>1675.08</v>
      </c>
      <c r="BH767" s="51">
        <v>1606.73</v>
      </c>
      <c r="BI767" s="51">
        <v>1054.04</v>
      </c>
      <c r="BJ767" s="51">
        <v>495.42</v>
      </c>
      <c r="BK767" s="51">
        <v>299.29000000000002</v>
      </c>
      <c r="BL767" s="51">
        <v>359.32</v>
      </c>
      <c r="BM767" s="51"/>
      <c r="BN767" s="9"/>
      <c r="BO767" s="62">
        <v>590.28</v>
      </c>
      <c r="BP767" s="62">
        <v>2963.05</v>
      </c>
      <c r="BQ767" s="62">
        <f t="shared" si="33"/>
        <v>1776.665</v>
      </c>
      <c r="BR767" s="64" t="str">
        <f t="shared" si="34"/>
        <v>NO</v>
      </c>
      <c r="BS767" s="9" t="e">
        <f t="shared" si="35"/>
        <v>#N/A</v>
      </c>
    </row>
    <row r="768" spans="1:71" x14ac:dyDescent="0.25">
      <c r="A768">
        <v>765</v>
      </c>
      <c r="B768" s="52" t="s">
        <v>313</v>
      </c>
      <c r="C768" s="48" t="s">
        <v>313</v>
      </c>
      <c r="D768" s="80">
        <v>502.98</v>
      </c>
      <c r="E768" s="98" t="s">
        <v>4988</v>
      </c>
      <c r="F768" s="84" t="s">
        <v>2</v>
      </c>
      <c r="G768" s="84">
        <v>106814475</v>
      </c>
      <c r="H768" s="87">
        <v>4008863</v>
      </c>
      <c r="I768" s="196">
        <v>6208629</v>
      </c>
      <c r="J768" s="87">
        <v>6208629</v>
      </c>
      <c r="K768" s="47" t="s">
        <v>1</v>
      </c>
      <c r="L768" s="47" t="s">
        <v>312</v>
      </c>
      <c r="M768" s="38"/>
      <c r="N768" s="38"/>
      <c r="O768" s="50">
        <v>279.89</v>
      </c>
      <c r="P768" s="50">
        <v>462.2</v>
      </c>
      <c r="Q768" s="50">
        <v>371.09</v>
      </c>
      <c r="R768" s="50">
        <v>414.14</v>
      </c>
      <c r="S768" s="50">
        <v>603.13</v>
      </c>
      <c r="T768" s="50">
        <v>624.71</v>
      </c>
      <c r="U768" s="50">
        <v>825.35</v>
      </c>
      <c r="V768" s="51">
        <v>1056.24</v>
      </c>
      <c r="W768" s="51">
        <v>1022.77</v>
      </c>
      <c r="X768" s="51">
        <v>939.15</v>
      </c>
      <c r="Y768" s="51">
        <v>579.04999999999995</v>
      </c>
      <c r="Z768" s="51">
        <v>417.79</v>
      </c>
      <c r="AA768" s="51">
        <v>373.86</v>
      </c>
      <c r="AB768" s="51">
        <v>341.62</v>
      </c>
      <c r="AC768" s="51">
        <v>324.25</v>
      </c>
      <c r="AD768" s="51">
        <v>378.81</v>
      </c>
      <c r="AE768" s="51">
        <v>392.1</v>
      </c>
      <c r="AF768" s="51">
        <v>502.98</v>
      </c>
      <c r="AG768" s="51">
        <v>584.96</v>
      </c>
      <c r="AH768" s="51">
        <v>803.77</v>
      </c>
      <c r="AI768" s="51">
        <v>946.53</v>
      </c>
      <c r="AJ768" s="51">
        <v>978.68000000000006</v>
      </c>
      <c r="AK768" s="51">
        <v>677.74</v>
      </c>
      <c r="AL768" s="51">
        <v>380.7</v>
      </c>
      <c r="AM768" s="51">
        <v>337.78000000000003</v>
      </c>
      <c r="AN768" s="51">
        <v>329.66</v>
      </c>
      <c r="AO768" s="51">
        <v>327.73</v>
      </c>
      <c r="AP768" s="135">
        <v>357.49</v>
      </c>
      <c r="AQ768" s="51">
        <v>566.32000000000005</v>
      </c>
      <c r="AR768" s="51">
        <v>667.29</v>
      </c>
      <c r="AS768" s="51">
        <v>763.3</v>
      </c>
      <c r="AT768" s="51">
        <v>1027.26</v>
      </c>
      <c r="AU768" s="51">
        <v>1008.03</v>
      </c>
      <c r="AV768" s="51">
        <v>920.18000000000006</v>
      </c>
      <c r="AW768" s="51">
        <v>641.68000000000006</v>
      </c>
      <c r="AX768" s="51">
        <v>440.57</v>
      </c>
      <c r="AY768" s="51">
        <v>339.87</v>
      </c>
      <c r="AZ768" s="51">
        <v>391.41</v>
      </c>
      <c r="BA768" s="51">
        <v>391.67</v>
      </c>
      <c r="BB768" s="51">
        <v>447.59000000000003</v>
      </c>
      <c r="BC768" s="51">
        <v>470.41</v>
      </c>
      <c r="BD768" s="51">
        <v>611.16</v>
      </c>
      <c r="BE768" s="51">
        <v>1126.79</v>
      </c>
      <c r="BF768" s="51">
        <v>1207.8</v>
      </c>
      <c r="BG768" s="51">
        <v>938.97</v>
      </c>
      <c r="BH768" s="51">
        <v>879.06000000000006</v>
      </c>
      <c r="BI768" s="51">
        <v>704.06000000000006</v>
      </c>
      <c r="BJ768" s="51">
        <v>369.38</v>
      </c>
      <c r="BK768" s="51">
        <v>250.27</v>
      </c>
      <c r="BL768" s="51">
        <v>337.25</v>
      </c>
      <c r="BM768" s="51"/>
      <c r="BN768" s="9"/>
      <c r="BO768" s="62">
        <v>283.13</v>
      </c>
      <c r="BP768" s="62">
        <v>1544.64</v>
      </c>
      <c r="BQ768" s="62">
        <f t="shared" si="33"/>
        <v>913.88499999999999</v>
      </c>
      <c r="BR768" s="64" t="str">
        <f t="shared" si="34"/>
        <v>NO</v>
      </c>
      <c r="BS768" s="9" t="e">
        <f t="shared" si="35"/>
        <v>#N/A</v>
      </c>
    </row>
    <row r="769" spans="1:71" x14ac:dyDescent="0.25">
      <c r="A769">
        <v>766</v>
      </c>
      <c r="B769" s="52" t="s">
        <v>311</v>
      </c>
      <c r="C769" s="48" t="s">
        <v>311</v>
      </c>
      <c r="D769" s="80">
        <v>715.62</v>
      </c>
      <c r="E769" s="98" t="s">
        <v>4988</v>
      </c>
      <c r="F769" s="84" t="s">
        <v>2</v>
      </c>
      <c r="G769" s="84">
        <v>106814475</v>
      </c>
      <c r="H769" s="87">
        <v>4008882</v>
      </c>
      <c r="I769" s="196">
        <v>6208628</v>
      </c>
      <c r="J769" s="87">
        <v>6208628</v>
      </c>
      <c r="K769" s="47" t="s">
        <v>1</v>
      </c>
      <c r="L769" s="47" t="s">
        <v>310</v>
      </c>
      <c r="M769" s="38"/>
      <c r="N769" s="38"/>
      <c r="O769" s="50">
        <v>391.09</v>
      </c>
      <c r="P769" s="50">
        <v>421.09</v>
      </c>
      <c r="Q769" s="50">
        <v>401.96</v>
      </c>
      <c r="R769" s="50">
        <v>414.14</v>
      </c>
      <c r="S769" s="50">
        <v>852.95</v>
      </c>
      <c r="T769" s="50">
        <v>956.13</v>
      </c>
      <c r="U769" s="50">
        <v>1243.04</v>
      </c>
      <c r="V769" s="51">
        <v>1422.59</v>
      </c>
      <c r="W769" s="51">
        <v>1286.8599999999999</v>
      </c>
      <c r="X769" s="51">
        <v>1111.83</v>
      </c>
      <c r="Y769" s="51">
        <v>827.16</v>
      </c>
      <c r="Z769" s="51">
        <v>546.37</v>
      </c>
      <c r="AA769" s="51">
        <v>400.78000000000003</v>
      </c>
      <c r="AB769" s="51">
        <v>757.3</v>
      </c>
      <c r="AC769" s="51">
        <v>549.16</v>
      </c>
      <c r="AD769" s="51">
        <v>475.23</v>
      </c>
      <c r="AE769" s="51">
        <v>542.47</v>
      </c>
      <c r="AF769" s="51">
        <v>715.62</v>
      </c>
      <c r="AG769" s="51">
        <v>876.46</v>
      </c>
      <c r="AH769" s="51">
        <v>1003.4300000000001</v>
      </c>
      <c r="AI769" s="51">
        <v>843.39</v>
      </c>
      <c r="AJ769" s="51">
        <v>870.38</v>
      </c>
      <c r="AK769" s="51">
        <v>596.04999999999995</v>
      </c>
      <c r="AL769" s="51">
        <v>437.89</v>
      </c>
      <c r="AM769" s="51">
        <v>230.08</v>
      </c>
      <c r="AN769" s="51">
        <v>222.94</v>
      </c>
      <c r="AO769" s="51">
        <v>240.57000000000002</v>
      </c>
      <c r="AP769" s="135">
        <v>246.21</v>
      </c>
      <c r="AQ769" s="51">
        <v>315.15000000000003</v>
      </c>
      <c r="AR769" s="51">
        <v>370.39</v>
      </c>
      <c r="AS769" s="51">
        <v>640.26</v>
      </c>
      <c r="AT769" s="51">
        <v>717.72</v>
      </c>
      <c r="AU769" s="51">
        <v>873.8</v>
      </c>
      <c r="AV769" s="51">
        <v>882.51</v>
      </c>
      <c r="AW769" s="51">
        <v>580.85</v>
      </c>
      <c r="AX769" s="51">
        <v>397.54</v>
      </c>
      <c r="AY769" s="51">
        <v>355.41</v>
      </c>
      <c r="AZ769" s="51">
        <v>355.47</v>
      </c>
      <c r="BA769" s="51">
        <v>352.66</v>
      </c>
      <c r="BB769" s="51">
        <v>424.97</v>
      </c>
      <c r="BC769" s="51">
        <v>476.43</v>
      </c>
      <c r="BD769" s="51">
        <v>614.83000000000004</v>
      </c>
      <c r="BE769" s="51">
        <v>904.32</v>
      </c>
      <c r="BF769" s="51">
        <v>955.75</v>
      </c>
      <c r="BG769" s="51">
        <v>1109.21</v>
      </c>
      <c r="BH769" s="51">
        <v>964.21</v>
      </c>
      <c r="BI769" s="51">
        <v>699.12</v>
      </c>
      <c r="BJ769" s="51">
        <v>572.98</v>
      </c>
      <c r="BK769" s="51">
        <v>467.21000000000004</v>
      </c>
      <c r="BL769" s="51">
        <v>514.17999999999995</v>
      </c>
      <c r="BM769" s="51"/>
      <c r="BN769" s="9"/>
      <c r="BO769" s="62">
        <v>230.08</v>
      </c>
      <c r="BP769" s="62">
        <v>1659.93</v>
      </c>
      <c r="BQ769" s="62">
        <f t="shared" si="33"/>
        <v>945.005</v>
      </c>
      <c r="BR769" s="64" t="str">
        <f t="shared" si="34"/>
        <v>YES</v>
      </c>
      <c r="BS769" s="9" t="e">
        <f t="shared" si="35"/>
        <v>#N/A</v>
      </c>
    </row>
    <row r="770" spans="1:71" x14ac:dyDescent="0.25">
      <c r="A770">
        <v>767</v>
      </c>
      <c r="B770" s="52" t="s">
        <v>309</v>
      </c>
      <c r="C770" s="48" t="s">
        <v>309</v>
      </c>
      <c r="D770" s="80">
        <v>82.179999999999993</v>
      </c>
      <c r="E770" s="98" t="s">
        <v>4988</v>
      </c>
      <c r="F770" s="84" t="s">
        <v>2</v>
      </c>
      <c r="G770" s="84">
        <v>106814475</v>
      </c>
      <c r="H770" s="87">
        <v>4088825</v>
      </c>
      <c r="I770" s="196">
        <v>6207321</v>
      </c>
      <c r="J770" s="87">
        <v>6207321</v>
      </c>
      <c r="K770" s="47" t="s">
        <v>1</v>
      </c>
      <c r="L770" s="47" t="s">
        <v>308</v>
      </c>
      <c r="M770" s="38"/>
      <c r="N770" s="38"/>
      <c r="O770" s="50">
        <v>62.38</v>
      </c>
      <c r="P770" s="50">
        <v>73.22</v>
      </c>
      <c r="Q770" s="50">
        <v>85.38</v>
      </c>
      <c r="R770" s="50">
        <v>68.41</v>
      </c>
      <c r="S770" s="50">
        <v>79.489999999999995</v>
      </c>
      <c r="T770" s="50">
        <v>80.150000000000006</v>
      </c>
      <c r="U770" s="50">
        <v>81.17</v>
      </c>
      <c r="V770" s="51">
        <v>95.539999999999992</v>
      </c>
      <c r="W770" s="51">
        <v>100.92</v>
      </c>
      <c r="X770" s="51">
        <v>81.699999999999989</v>
      </c>
      <c r="Y770" s="51">
        <v>77.44</v>
      </c>
      <c r="Z770" s="51">
        <v>60.32</v>
      </c>
      <c r="AA770" s="51">
        <v>54.800000000000004</v>
      </c>
      <c r="AB770" s="51">
        <v>59.550000000000004</v>
      </c>
      <c r="AC770" s="51">
        <v>57.82</v>
      </c>
      <c r="AD770" s="51">
        <v>61.07</v>
      </c>
      <c r="AE770" s="51">
        <v>64.06</v>
      </c>
      <c r="AF770" s="51">
        <v>82.179999999999993</v>
      </c>
      <c r="AG770" s="51">
        <v>87.69</v>
      </c>
      <c r="AH770" s="51">
        <v>100.63</v>
      </c>
      <c r="AI770" s="51">
        <v>93.17</v>
      </c>
      <c r="AJ770" s="51">
        <v>114.74</v>
      </c>
      <c r="AK770" s="51">
        <v>79.599999999999994</v>
      </c>
      <c r="AL770" s="51">
        <v>73.77</v>
      </c>
      <c r="AM770" s="51">
        <v>66.83</v>
      </c>
      <c r="AN770" s="51">
        <v>61.53</v>
      </c>
      <c r="AO770" s="51">
        <v>57.330000000000005</v>
      </c>
      <c r="AP770" s="135">
        <v>48.09</v>
      </c>
      <c r="AQ770" s="51">
        <v>64.89</v>
      </c>
      <c r="AR770" s="51">
        <v>76.61999999999999</v>
      </c>
      <c r="AS770" s="51">
        <v>97.17</v>
      </c>
      <c r="AT770" s="51">
        <v>81.069999999999993</v>
      </c>
      <c r="AU770" s="51">
        <v>91.38</v>
      </c>
      <c r="AV770" s="51">
        <v>75.649999999999991</v>
      </c>
      <c r="AW770" s="51">
        <v>55.81</v>
      </c>
      <c r="AX770" s="51">
        <v>43.04</v>
      </c>
      <c r="AY770" s="51">
        <v>48.39</v>
      </c>
      <c r="AZ770" s="51">
        <v>54.1</v>
      </c>
      <c r="BA770" s="51">
        <v>58.230000000000004</v>
      </c>
      <c r="BB770" s="51">
        <v>49.940000000000005</v>
      </c>
      <c r="BC770" s="51">
        <v>58.52</v>
      </c>
      <c r="BD770" s="51">
        <v>65.179999999999993</v>
      </c>
      <c r="BE770" s="51">
        <v>88.69</v>
      </c>
      <c r="BF770" s="51">
        <v>85.19</v>
      </c>
      <c r="BG770" s="51">
        <v>90.91</v>
      </c>
      <c r="BH770" s="51">
        <v>78.239999999999995</v>
      </c>
      <c r="BI770" s="51">
        <v>67.77</v>
      </c>
      <c r="BJ770" s="51">
        <v>63.1</v>
      </c>
      <c r="BK770" s="51">
        <v>46.1</v>
      </c>
      <c r="BL770" s="51">
        <v>50.050000000000004</v>
      </c>
      <c r="BM770" s="51"/>
      <c r="BN770" s="9"/>
      <c r="BO770" s="62">
        <v>43.730000000000004</v>
      </c>
      <c r="BP770" s="62">
        <v>114.2</v>
      </c>
      <c r="BQ770" s="62">
        <f t="shared" si="33"/>
        <v>78.965000000000003</v>
      </c>
      <c r="BR770" s="64" t="str">
        <f t="shared" si="34"/>
        <v>YES</v>
      </c>
      <c r="BS770" s="9" t="e">
        <f t="shared" si="35"/>
        <v>#N/A</v>
      </c>
    </row>
    <row r="771" spans="1:71" x14ac:dyDescent="0.25">
      <c r="A771">
        <v>768</v>
      </c>
      <c r="B771" s="52" t="s">
        <v>307</v>
      </c>
      <c r="C771" s="48" t="s">
        <v>307</v>
      </c>
      <c r="D771" s="80">
        <v>527.93000000000006</v>
      </c>
      <c r="E771" s="98" t="s">
        <v>4988</v>
      </c>
      <c r="F771" s="84" t="s">
        <v>2</v>
      </c>
      <c r="G771" s="84">
        <v>106814475</v>
      </c>
      <c r="H771" s="87">
        <v>4088852</v>
      </c>
      <c r="I771" s="196">
        <v>6207298</v>
      </c>
      <c r="J771" s="87">
        <v>6207298</v>
      </c>
      <c r="K771" s="47" t="s">
        <v>1</v>
      </c>
      <c r="L771" s="47" t="s">
        <v>306</v>
      </c>
      <c r="M771" s="38"/>
      <c r="N771" s="38"/>
      <c r="O771" s="50">
        <v>320.73</v>
      </c>
      <c r="P771" s="50">
        <v>308.14</v>
      </c>
      <c r="Q771" s="50">
        <v>316.76</v>
      </c>
      <c r="R771" s="50">
        <v>294.11</v>
      </c>
      <c r="S771" s="50">
        <v>525.19000000000005</v>
      </c>
      <c r="T771" s="50">
        <v>570.47</v>
      </c>
      <c r="U771" s="50">
        <v>784.24</v>
      </c>
      <c r="V771" s="51">
        <v>887.53</v>
      </c>
      <c r="W771" s="51">
        <v>961.62</v>
      </c>
      <c r="X771" s="51">
        <v>872.75</v>
      </c>
      <c r="Y771" s="51">
        <v>621.66999999999996</v>
      </c>
      <c r="Z771" s="51">
        <v>356.02</v>
      </c>
      <c r="AA771" s="51">
        <v>357.86</v>
      </c>
      <c r="AB771" s="51">
        <v>403.72</v>
      </c>
      <c r="AC771" s="51">
        <v>339.34000000000003</v>
      </c>
      <c r="AD771" s="51">
        <v>423.47</v>
      </c>
      <c r="AE771" s="51">
        <v>450.91</v>
      </c>
      <c r="AF771" s="51">
        <v>527.93000000000006</v>
      </c>
      <c r="AG771" s="51">
        <v>721.31</v>
      </c>
      <c r="AH771" s="51">
        <v>908.98</v>
      </c>
      <c r="AI771" s="51">
        <v>861.32</v>
      </c>
      <c r="AJ771" s="51">
        <v>585.89</v>
      </c>
      <c r="AK771" s="51">
        <v>404.68</v>
      </c>
      <c r="AL771" s="51">
        <v>306.78000000000003</v>
      </c>
      <c r="AM771" s="51">
        <v>184.45000000000002</v>
      </c>
      <c r="AN771" s="51">
        <v>203.87</v>
      </c>
      <c r="AO771" s="51">
        <v>236.61</v>
      </c>
      <c r="AP771" s="135">
        <v>288.33</v>
      </c>
      <c r="AQ771" s="51">
        <v>394.63</v>
      </c>
      <c r="AR771" s="51">
        <v>424.21000000000004</v>
      </c>
      <c r="AS771" s="51">
        <v>626.34</v>
      </c>
      <c r="AT771" s="51">
        <v>663.97</v>
      </c>
      <c r="AU771" s="51">
        <v>907.39</v>
      </c>
      <c r="AV771" s="51">
        <v>844.5</v>
      </c>
      <c r="AW771" s="51">
        <v>610.11</v>
      </c>
      <c r="AX771" s="51">
        <v>365.64</v>
      </c>
      <c r="AY771" s="51">
        <v>207.97</v>
      </c>
      <c r="AZ771" s="51">
        <v>128.61000000000001</v>
      </c>
      <c r="BA771" s="51">
        <v>144.07000000000002</v>
      </c>
      <c r="BB771" s="51">
        <v>186.04000000000002</v>
      </c>
      <c r="BC771" s="51">
        <v>214.3</v>
      </c>
      <c r="BD771" s="51">
        <v>284.47000000000003</v>
      </c>
      <c r="BE771" s="51">
        <v>429.24</v>
      </c>
      <c r="BF771" s="51">
        <v>413.96000000000004</v>
      </c>
      <c r="BG771" s="51">
        <v>434.22</v>
      </c>
      <c r="BH771" s="51">
        <v>383.99</v>
      </c>
      <c r="BI771" s="51">
        <v>190.16</v>
      </c>
      <c r="BJ771" s="51">
        <v>63.1</v>
      </c>
      <c r="BK771" s="51">
        <v>148.45000000000002</v>
      </c>
      <c r="BL771" s="51">
        <v>106.94</v>
      </c>
      <c r="BM771" s="51"/>
      <c r="BN771" s="9"/>
      <c r="BO771" s="62">
        <v>184.45000000000002</v>
      </c>
      <c r="BP771" s="62">
        <v>1291.8700000000001</v>
      </c>
      <c r="BQ771" s="62">
        <f t="shared" si="33"/>
        <v>738.16000000000008</v>
      </c>
      <c r="BR771" s="64" t="str">
        <f t="shared" si="34"/>
        <v>NO</v>
      </c>
      <c r="BS771" s="9" t="e">
        <f t="shared" si="35"/>
        <v>#N/A</v>
      </c>
    </row>
    <row r="772" spans="1:71" x14ac:dyDescent="0.25">
      <c r="A772">
        <v>769</v>
      </c>
      <c r="B772" s="52" t="s">
        <v>305</v>
      </c>
      <c r="C772" s="48" t="s">
        <v>305</v>
      </c>
      <c r="D772" s="80">
        <v>62.480000000000004</v>
      </c>
      <c r="E772" s="98" t="s">
        <v>4988</v>
      </c>
      <c r="F772" s="84" t="s">
        <v>2</v>
      </c>
      <c r="G772" s="84">
        <v>106814475</v>
      </c>
      <c r="H772" s="87">
        <v>4365169</v>
      </c>
      <c r="I772" s="196">
        <v>6136117</v>
      </c>
      <c r="J772" s="87">
        <v>6136117</v>
      </c>
      <c r="K772" s="47" t="s">
        <v>1</v>
      </c>
      <c r="L772" s="47" t="s">
        <v>304</v>
      </c>
      <c r="M772" s="38"/>
      <c r="N772" s="38"/>
      <c r="O772" s="50">
        <v>106.39</v>
      </c>
      <c r="P772" s="50">
        <v>132.63</v>
      </c>
      <c r="Q772" s="50">
        <v>101.28</v>
      </c>
      <c r="R772" s="50">
        <v>107.49</v>
      </c>
      <c r="S772" s="50">
        <v>101.34</v>
      </c>
      <c r="T772" s="50">
        <v>86.69</v>
      </c>
      <c r="U772" s="50">
        <v>86.3</v>
      </c>
      <c r="V772" s="51">
        <v>88.72</v>
      </c>
      <c r="W772" s="51">
        <v>75.72</v>
      </c>
      <c r="X772" s="51">
        <v>107.97</v>
      </c>
      <c r="Y772" s="51">
        <v>127.25</v>
      </c>
      <c r="Z772" s="51">
        <v>68.789999999999992</v>
      </c>
      <c r="AA772" s="51">
        <v>51.78</v>
      </c>
      <c r="AB772" s="51">
        <v>89.49</v>
      </c>
      <c r="AC772" s="51">
        <v>70.649999999999991</v>
      </c>
      <c r="AD772" s="51">
        <v>69.959999999999994</v>
      </c>
      <c r="AE772" s="51">
        <v>68.92</v>
      </c>
      <c r="AF772" s="51">
        <v>62.480000000000004</v>
      </c>
      <c r="AG772" s="51">
        <v>64.489999999999995</v>
      </c>
      <c r="AH772" s="51">
        <v>57.52</v>
      </c>
      <c r="AI772" s="51">
        <v>60.160000000000004</v>
      </c>
      <c r="AJ772" s="51">
        <v>72.209999999999994</v>
      </c>
      <c r="AK772" s="51">
        <v>69.069999999999993</v>
      </c>
      <c r="AL772" s="51">
        <v>69.44</v>
      </c>
      <c r="AM772" s="51">
        <v>81.839999999999989</v>
      </c>
      <c r="AN772" s="51">
        <v>79.349999999999994</v>
      </c>
      <c r="AO772" s="51">
        <v>73.5</v>
      </c>
      <c r="AP772" s="135">
        <v>76.47</v>
      </c>
      <c r="AQ772" s="51">
        <v>70.69</v>
      </c>
      <c r="AR772" s="51">
        <v>63.38</v>
      </c>
      <c r="AS772" s="51">
        <v>68.33</v>
      </c>
      <c r="AT772" s="51">
        <v>60.620000000000005</v>
      </c>
      <c r="AU772" s="51">
        <v>61.13</v>
      </c>
      <c r="AV772" s="51">
        <v>69.16</v>
      </c>
      <c r="AW772" s="51">
        <v>68.259999999999991</v>
      </c>
      <c r="AX772" s="51">
        <v>70.319999999999993</v>
      </c>
      <c r="AY772" s="51">
        <v>75.38</v>
      </c>
      <c r="AZ772" s="51">
        <v>82.42</v>
      </c>
      <c r="BA772" s="51">
        <v>72.19</v>
      </c>
      <c r="BB772" s="51">
        <v>68.5</v>
      </c>
      <c r="BC772" s="51">
        <v>64.429999999999993</v>
      </c>
      <c r="BD772" s="51">
        <v>59.660000000000004</v>
      </c>
      <c r="BE772" s="51">
        <v>61.43</v>
      </c>
      <c r="BF772" s="51">
        <v>25.07</v>
      </c>
      <c r="BG772" s="51">
        <v>23.75</v>
      </c>
      <c r="BH772" s="51">
        <v>43.47</v>
      </c>
      <c r="BI772" s="51">
        <v>66.789999999999992</v>
      </c>
      <c r="BJ772" s="51">
        <v>67.91</v>
      </c>
      <c r="BK772" s="51">
        <v>11.99</v>
      </c>
      <c r="BL772" s="51">
        <v>11.99</v>
      </c>
      <c r="BM772" s="51"/>
      <c r="BN772" s="9"/>
      <c r="BO772" s="62">
        <v>51.78</v>
      </c>
      <c r="BP772" s="62">
        <v>169.17</v>
      </c>
      <c r="BQ772" s="62">
        <f t="shared" si="33"/>
        <v>110.47499999999999</v>
      </c>
      <c r="BR772" s="64" t="str">
        <f t="shared" si="34"/>
        <v>NO</v>
      </c>
      <c r="BS772" s="9" t="e">
        <f t="shared" si="35"/>
        <v>#N/A</v>
      </c>
    </row>
    <row r="773" spans="1:71" x14ac:dyDescent="0.25">
      <c r="A773">
        <v>770</v>
      </c>
      <c r="B773" s="52" t="s">
        <v>303</v>
      </c>
      <c r="C773" s="48" t="s">
        <v>303</v>
      </c>
      <c r="D773" s="80">
        <v>179.52</v>
      </c>
      <c r="E773" s="98" t="s">
        <v>4988</v>
      </c>
      <c r="F773" s="84" t="s">
        <v>2</v>
      </c>
      <c r="G773" s="84">
        <v>106814475</v>
      </c>
      <c r="H773" s="87">
        <v>4060796</v>
      </c>
      <c r="I773" s="196">
        <v>6208096</v>
      </c>
      <c r="J773" s="87">
        <v>6208096</v>
      </c>
      <c r="K773" s="47" t="s">
        <v>1</v>
      </c>
      <c r="L773" s="47" t="s">
        <v>302</v>
      </c>
      <c r="M773" s="38"/>
      <c r="N773" s="38"/>
      <c r="O773" s="50">
        <v>181.62</v>
      </c>
      <c r="P773" s="50">
        <v>737.63</v>
      </c>
      <c r="Q773" s="50">
        <v>424.17</v>
      </c>
      <c r="R773" s="50">
        <v>351.55</v>
      </c>
      <c r="S773" s="50">
        <v>130.63999999999999</v>
      </c>
      <c r="T773" s="50">
        <v>209.14</v>
      </c>
      <c r="U773" s="50">
        <v>262.37</v>
      </c>
      <c r="V773" s="51">
        <v>290.75</v>
      </c>
      <c r="W773" s="51">
        <v>323.91000000000003</v>
      </c>
      <c r="X773" s="51">
        <v>308.3</v>
      </c>
      <c r="Y773" s="51">
        <v>216.15</v>
      </c>
      <c r="Z773" s="51">
        <v>158.36000000000001</v>
      </c>
      <c r="AA773" s="51">
        <v>194.8</v>
      </c>
      <c r="AB773" s="51">
        <v>233.27</v>
      </c>
      <c r="AC773" s="51">
        <v>179</v>
      </c>
      <c r="AD773" s="51">
        <v>264.82</v>
      </c>
      <c r="AE773" s="51">
        <v>162.54000000000002</v>
      </c>
      <c r="AF773" s="51">
        <v>179.52</v>
      </c>
      <c r="AG773" s="51">
        <v>336.62</v>
      </c>
      <c r="AH773" s="51">
        <v>748.84</v>
      </c>
      <c r="AI773" s="51">
        <v>738.69</v>
      </c>
      <c r="AJ773" s="51">
        <v>704.64</v>
      </c>
      <c r="AK773" s="51">
        <v>523.11</v>
      </c>
      <c r="AL773" s="51">
        <v>311</v>
      </c>
      <c r="AM773" s="51">
        <v>530.54999999999995</v>
      </c>
      <c r="AN773" s="51">
        <v>435.44</v>
      </c>
      <c r="AO773" s="51">
        <v>354.18</v>
      </c>
      <c r="AP773" s="135">
        <v>204.51000000000002</v>
      </c>
      <c r="AQ773" s="51">
        <v>233.92000000000002</v>
      </c>
      <c r="AR773" s="51">
        <v>266.44</v>
      </c>
      <c r="AS773" s="51">
        <v>441.75</v>
      </c>
      <c r="AT773" s="51">
        <v>525.16</v>
      </c>
      <c r="AU773" s="51">
        <v>507.31</v>
      </c>
      <c r="AV773" s="51">
        <v>461.71000000000004</v>
      </c>
      <c r="AW773" s="51">
        <v>330.38</v>
      </c>
      <c r="AX773" s="51">
        <v>271.45</v>
      </c>
      <c r="AY773" s="51">
        <v>426.11</v>
      </c>
      <c r="AZ773" s="51">
        <v>739.13</v>
      </c>
      <c r="BA773" s="51">
        <v>521.46</v>
      </c>
      <c r="BB773" s="51">
        <v>347.63</v>
      </c>
      <c r="BC773" s="51">
        <v>260.60000000000002</v>
      </c>
      <c r="BD773" s="51">
        <v>311.42</v>
      </c>
      <c r="BE773" s="51">
        <v>600.06000000000006</v>
      </c>
      <c r="BF773" s="51">
        <v>492.19</v>
      </c>
      <c r="BG773" s="51">
        <v>529.73</v>
      </c>
      <c r="BH773" s="51">
        <v>455.06</v>
      </c>
      <c r="BI773" s="51">
        <v>369.97</v>
      </c>
      <c r="BJ773" s="51">
        <v>417.45</v>
      </c>
      <c r="BK773" s="51">
        <v>466.89</v>
      </c>
      <c r="BL773" s="51">
        <v>540.48</v>
      </c>
      <c r="BM773" s="51"/>
      <c r="BN773" s="9"/>
      <c r="BO773" s="62">
        <v>128.36684210526315</v>
      </c>
      <c r="BP773" s="62">
        <v>740.87</v>
      </c>
      <c r="BQ773" s="62">
        <f t="shared" ref="BQ773:BQ836" si="36">AVERAGE(BO773:BP773)</f>
        <v>434.61842105263156</v>
      </c>
      <c r="BR773" s="64" t="str">
        <f t="shared" ref="BR773:BR836" si="37">IF(AND(INDEX($A$5:$BL$967,MATCH(A773,$A$5:$A$967,0),MATCH($BR$1,$A$4:$BL$4,0))&gt;=BO773,INDEX($A$5:$BL$967,MATCH(A773,$A$5:$A$967,0),MATCH($BR$1,$A$4:$BL$4,0))&lt;=BP773),"YES","NO")</f>
        <v>YES</v>
      </c>
      <c r="BS773" s="9" t="e">
        <f t="shared" ref="BS773:BS836" si="38">IF(INDEX($A$5:$AO$967,MATCH(A773,$A$5:$A$967,0),MATCH($BR$1,$A$4:$AO$4,0))&lt;BO773,"Latest cost is lower than expected",IF(INDEX($A$5:$AO$967,MATCH(A773,$A$5:$A$967,0),MATCH($BR$1,$A$4:$AO$4,0))&gt;BP773,"Latest cost is higher than expected",""))</f>
        <v>#N/A</v>
      </c>
    </row>
    <row r="774" spans="1:71" x14ac:dyDescent="0.25">
      <c r="A774">
        <v>771</v>
      </c>
      <c r="B774" s="52" t="s">
        <v>301</v>
      </c>
      <c r="C774" s="48" t="s">
        <v>301</v>
      </c>
      <c r="D774" s="80">
        <v>91.27</v>
      </c>
      <c r="E774" s="98" t="s">
        <v>4988</v>
      </c>
      <c r="F774" s="84" t="s">
        <v>2</v>
      </c>
      <c r="G774" s="84">
        <v>106814475</v>
      </c>
      <c r="H774" s="87">
        <v>4008836</v>
      </c>
      <c r="I774" s="196">
        <v>6209109</v>
      </c>
      <c r="J774" s="87">
        <v>6209109</v>
      </c>
      <c r="K774" s="47" t="s">
        <v>1</v>
      </c>
      <c r="L774" s="47" t="s">
        <v>300</v>
      </c>
      <c r="M774" s="38"/>
      <c r="N774" s="38"/>
      <c r="O774" s="50">
        <v>138.69</v>
      </c>
      <c r="P774" s="50">
        <v>301.29000000000002</v>
      </c>
      <c r="Q774" s="50">
        <v>251.17</v>
      </c>
      <c r="R774" s="50">
        <v>312.48</v>
      </c>
      <c r="S774" s="50">
        <v>107.42</v>
      </c>
      <c r="T774" s="50">
        <v>137.65</v>
      </c>
      <c r="U774" s="50">
        <v>221.72</v>
      </c>
      <c r="V774" s="51">
        <v>266.38</v>
      </c>
      <c r="W774" s="51">
        <v>319.28000000000003</v>
      </c>
      <c r="X774" s="51">
        <v>240.77</v>
      </c>
      <c r="Y774" s="51">
        <v>148.59</v>
      </c>
      <c r="Z774" s="51">
        <v>89.38</v>
      </c>
      <c r="AA774" s="51">
        <v>176.13</v>
      </c>
      <c r="AB774" s="51">
        <v>215.5</v>
      </c>
      <c r="AC774" s="51">
        <v>143.02000000000001</v>
      </c>
      <c r="AD774" s="51">
        <v>97.72999999999999</v>
      </c>
      <c r="AE774" s="51">
        <v>81.36999999999999</v>
      </c>
      <c r="AF774" s="51">
        <v>91.27</v>
      </c>
      <c r="AG774" s="51">
        <v>205.92</v>
      </c>
      <c r="AH774" s="51">
        <v>284.40000000000003</v>
      </c>
      <c r="AI774" s="51">
        <v>245.12</v>
      </c>
      <c r="AJ774" s="51">
        <v>226.17000000000002</v>
      </c>
      <c r="AK774" s="51">
        <v>89.35</v>
      </c>
      <c r="AL774" s="51">
        <v>62.730000000000004</v>
      </c>
      <c r="AM774" s="51">
        <v>177.66</v>
      </c>
      <c r="AN774" s="51">
        <v>156.72</v>
      </c>
      <c r="AO774" s="51">
        <v>130</v>
      </c>
      <c r="AP774" s="135">
        <v>66.149999999999991</v>
      </c>
      <c r="AQ774" s="51">
        <v>66.42</v>
      </c>
      <c r="AR774" s="51">
        <v>86.66</v>
      </c>
      <c r="AS774" s="51">
        <v>186.96</v>
      </c>
      <c r="AT774" s="51">
        <v>237.32000000000002</v>
      </c>
      <c r="AU774" s="51">
        <v>253.24</v>
      </c>
      <c r="AV774" s="51">
        <v>191.8</v>
      </c>
      <c r="AW774" s="51">
        <v>134.75</v>
      </c>
      <c r="AX774" s="51">
        <v>94.52</v>
      </c>
      <c r="AY774" s="51">
        <v>141.32000000000002</v>
      </c>
      <c r="AZ774" s="51">
        <v>342.25</v>
      </c>
      <c r="BA774" s="51">
        <v>214.59</v>
      </c>
      <c r="BB774" s="51">
        <v>102.13</v>
      </c>
      <c r="BC774" s="51">
        <v>86.309999999999988</v>
      </c>
      <c r="BD774" s="51">
        <v>150.63</v>
      </c>
      <c r="BE774" s="51">
        <v>298.15000000000003</v>
      </c>
      <c r="BF774" s="51">
        <v>275.73</v>
      </c>
      <c r="BG774" s="51">
        <v>299.56</v>
      </c>
      <c r="BH774" s="51">
        <v>254.52</v>
      </c>
      <c r="BI774" s="51">
        <v>146.86000000000001</v>
      </c>
      <c r="BJ774" s="51">
        <v>167.54000000000002</v>
      </c>
      <c r="BK774" s="51">
        <v>181.87</v>
      </c>
      <c r="BL774" s="51">
        <v>232.3</v>
      </c>
      <c r="BM774" s="51"/>
      <c r="BN774" s="9"/>
      <c r="BO774" s="62">
        <v>62.73</v>
      </c>
      <c r="BP774" s="62">
        <v>420.98</v>
      </c>
      <c r="BQ774" s="62">
        <f t="shared" si="36"/>
        <v>241.85500000000002</v>
      </c>
      <c r="BR774" s="64" t="str">
        <f t="shared" si="37"/>
        <v>YES</v>
      </c>
      <c r="BS774" s="9" t="e">
        <f t="shared" si="38"/>
        <v>#N/A</v>
      </c>
    </row>
    <row r="775" spans="1:71" x14ac:dyDescent="0.25">
      <c r="A775">
        <v>772</v>
      </c>
      <c r="B775" s="52" t="s">
        <v>299</v>
      </c>
      <c r="C775" s="48" t="s">
        <v>299</v>
      </c>
      <c r="D775" s="80">
        <v>24.450000000000003</v>
      </c>
      <c r="E775" s="98" t="s">
        <v>4988</v>
      </c>
      <c r="F775" s="84" t="s">
        <v>2</v>
      </c>
      <c r="G775" s="84">
        <v>106814475</v>
      </c>
      <c r="H775" s="87">
        <v>4072388</v>
      </c>
      <c r="I775" s="196">
        <v>6131853</v>
      </c>
      <c r="J775" s="87">
        <v>6131853</v>
      </c>
      <c r="K775" s="47" t="s">
        <v>1</v>
      </c>
      <c r="L775" s="47" t="s">
        <v>298</v>
      </c>
      <c r="M775" s="38"/>
      <c r="N775" s="38"/>
      <c r="O775" s="50">
        <v>22.78</v>
      </c>
      <c r="P775" s="50">
        <v>26.32</v>
      </c>
      <c r="Q775" s="50">
        <v>21.81</v>
      </c>
      <c r="R775" s="50">
        <v>22.27</v>
      </c>
      <c r="S775" s="50">
        <v>22.85</v>
      </c>
      <c r="T775" s="50">
        <v>20.85</v>
      </c>
      <c r="U775" s="50">
        <v>23.520000000000003</v>
      </c>
      <c r="V775" s="51">
        <v>23.990000000000002</v>
      </c>
      <c r="W775" s="51">
        <v>23.64</v>
      </c>
      <c r="X775" s="51">
        <v>25.450000000000003</v>
      </c>
      <c r="Y775" s="51">
        <v>25.4</v>
      </c>
      <c r="Z775" s="51">
        <v>26.03</v>
      </c>
      <c r="AA775" s="51">
        <v>28.240000000000002</v>
      </c>
      <c r="AB775" s="51">
        <v>29.729999999999997</v>
      </c>
      <c r="AC775" s="51">
        <v>26.119999999999997</v>
      </c>
      <c r="AD775" s="51">
        <v>25.770000000000003</v>
      </c>
      <c r="AE775" s="51">
        <v>25.840000000000003</v>
      </c>
      <c r="AF775" s="51">
        <v>24.450000000000003</v>
      </c>
      <c r="AG775" s="51">
        <v>24.4</v>
      </c>
      <c r="AH775" s="51">
        <v>23.229999999999997</v>
      </c>
      <c r="AI775" s="51">
        <v>23.58</v>
      </c>
      <c r="AJ775" s="51">
        <v>26.310000000000002</v>
      </c>
      <c r="AK775" s="51">
        <v>25.64</v>
      </c>
      <c r="AL775" s="51">
        <v>26.18</v>
      </c>
      <c r="AM775" s="51">
        <v>28.72</v>
      </c>
      <c r="AN775" s="51">
        <v>28.560000000000002</v>
      </c>
      <c r="AO775" s="51">
        <v>27.549999999999997</v>
      </c>
      <c r="AP775" s="135">
        <v>27.64</v>
      </c>
      <c r="AQ775" s="51">
        <v>26.439999999999998</v>
      </c>
      <c r="AR775" s="51">
        <v>24.729999999999997</v>
      </c>
      <c r="AS775" s="51">
        <v>26.1</v>
      </c>
      <c r="AT775" s="51">
        <v>24.200000000000003</v>
      </c>
      <c r="AU775" s="51">
        <v>24.53</v>
      </c>
      <c r="AV775" s="51">
        <v>26.729999999999997</v>
      </c>
      <c r="AW775" s="51">
        <v>26.53</v>
      </c>
      <c r="AX775" s="51">
        <v>27.32</v>
      </c>
      <c r="AY775" s="51">
        <v>28.549999999999997</v>
      </c>
      <c r="AZ775" s="51">
        <v>26.060000000000002</v>
      </c>
      <c r="BA775" s="51">
        <v>24.380000000000003</v>
      </c>
      <c r="BB775" s="51">
        <v>24.22</v>
      </c>
      <c r="BC775" s="51">
        <v>22.25</v>
      </c>
      <c r="BD775" s="51">
        <v>21.509999999999998</v>
      </c>
      <c r="BE775" s="51">
        <v>21.9</v>
      </c>
      <c r="BF775" s="51">
        <v>22.72</v>
      </c>
      <c r="BG775" s="51">
        <v>25.950000000000003</v>
      </c>
      <c r="BH775" s="51">
        <v>26.64</v>
      </c>
      <c r="BI775" s="51">
        <v>26.630000000000003</v>
      </c>
      <c r="BJ775" s="51">
        <v>29.880000000000003</v>
      </c>
      <c r="BK775" s="51">
        <v>28.57</v>
      </c>
      <c r="BL775" s="51">
        <v>32.26</v>
      </c>
      <c r="BM775" s="51"/>
      <c r="BN775" s="9"/>
      <c r="BO775" s="62">
        <v>22.68611111111111</v>
      </c>
      <c r="BP775" s="62">
        <v>47.66</v>
      </c>
      <c r="BQ775" s="62">
        <f t="shared" si="36"/>
        <v>35.17305555555555</v>
      </c>
      <c r="BR775" s="64" t="str">
        <f t="shared" si="37"/>
        <v>YES</v>
      </c>
      <c r="BS775" s="9" t="e">
        <f t="shared" si="38"/>
        <v>#N/A</v>
      </c>
    </row>
    <row r="776" spans="1:71" x14ac:dyDescent="0.25">
      <c r="A776">
        <v>773</v>
      </c>
      <c r="B776" s="52" t="s">
        <v>1842</v>
      </c>
      <c r="C776" s="48" t="s">
        <v>1842</v>
      </c>
      <c r="D776" s="80">
        <v>1525.31</v>
      </c>
      <c r="E776" s="98" t="s">
        <v>4988</v>
      </c>
      <c r="F776" s="84" t="s">
        <v>2</v>
      </c>
      <c r="G776" s="84">
        <v>106814475</v>
      </c>
      <c r="H776" s="87">
        <v>4374285</v>
      </c>
      <c r="I776" s="196">
        <v>6207768</v>
      </c>
      <c r="J776" s="87">
        <v>6207768</v>
      </c>
      <c r="K776" s="47" t="s">
        <v>1</v>
      </c>
      <c r="L776" s="47" t="s">
        <v>1843</v>
      </c>
      <c r="M776" s="38"/>
      <c r="N776" s="38"/>
      <c r="O776" s="50">
        <v>264.75</v>
      </c>
      <c r="P776" s="50">
        <v>264.75</v>
      </c>
      <c r="Q776" s="50">
        <v>264.75</v>
      </c>
      <c r="R776" s="50">
        <v>194.76</v>
      </c>
      <c r="S776" s="50">
        <v>256.24</v>
      </c>
      <c r="T776" s="50">
        <v>191.93</v>
      </c>
      <c r="U776" s="50">
        <v>267.14</v>
      </c>
      <c r="V776" s="51">
        <v>277.77</v>
      </c>
      <c r="W776" s="51">
        <v>293.38</v>
      </c>
      <c r="X776" s="51">
        <v>2069.4399999999996</v>
      </c>
      <c r="Y776" s="51">
        <v>1576.13</v>
      </c>
      <c r="Z776" s="51">
        <v>1569.99</v>
      </c>
      <c r="AA776" s="51">
        <v>1304.42</v>
      </c>
      <c r="AB776" s="51">
        <v>1528.73</v>
      </c>
      <c r="AC776" s="51">
        <v>1247.1500000000001</v>
      </c>
      <c r="AD776" s="51">
        <v>1258.19</v>
      </c>
      <c r="AE776" s="51">
        <v>1352.02</v>
      </c>
      <c r="AF776" s="51">
        <v>1525.31</v>
      </c>
      <c r="AG776" s="51">
        <v>2245.33</v>
      </c>
      <c r="AH776" s="51">
        <v>2497.6799999999998</v>
      </c>
      <c r="AI776" s="51">
        <v>2372.81</v>
      </c>
      <c r="AJ776" s="51">
        <v>2387.7399999999998</v>
      </c>
      <c r="AK776" s="51">
        <v>1710.89</v>
      </c>
      <c r="AL776" s="51">
        <v>2096.89</v>
      </c>
      <c r="AM776" s="51">
        <v>2413.91</v>
      </c>
      <c r="AN776" s="51">
        <v>2228.89</v>
      </c>
      <c r="AO776" s="51">
        <v>2628.75</v>
      </c>
      <c r="AP776" s="135">
        <v>2809.74</v>
      </c>
      <c r="AQ776" s="51">
        <v>2892.74</v>
      </c>
      <c r="AR776" s="51">
        <v>2796.2099999999996</v>
      </c>
      <c r="AS776" s="51">
        <v>3857.9399999999996</v>
      </c>
      <c r="AT776" s="51">
        <v>3577.1899999999996</v>
      </c>
      <c r="AU776" s="51">
        <v>3581.6699999999996</v>
      </c>
      <c r="AV776" s="51">
        <v>3893.6</v>
      </c>
      <c r="AW776" s="51">
        <v>2882.47</v>
      </c>
      <c r="AX776" s="51">
        <v>2767.7099999999996</v>
      </c>
      <c r="AY776" s="51">
        <v>2353.62</v>
      </c>
      <c r="AZ776" s="51">
        <v>2006.46</v>
      </c>
      <c r="BA776" s="51">
        <v>2169.91</v>
      </c>
      <c r="BB776" s="51">
        <v>2669.04</v>
      </c>
      <c r="BC776" s="51">
        <v>2625.1099999999997</v>
      </c>
      <c r="BD776" s="51">
        <v>2934.7099999999996</v>
      </c>
      <c r="BE776" s="51">
        <v>4230.66</v>
      </c>
      <c r="BF776" s="51">
        <v>3854.31</v>
      </c>
      <c r="BG776" s="51">
        <v>3643.41</v>
      </c>
      <c r="BH776" s="51">
        <v>3251.75</v>
      </c>
      <c r="BI776" s="51">
        <v>2563.7999999999997</v>
      </c>
      <c r="BJ776" s="51">
        <v>2439.31</v>
      </c>
      <c r="BK776" s="51">
        <v>2224.3799999999997</v>
      </c>
      <c r="BL776" s="51">
        <v>2244.4699999999998</v>
      </c>
      <c r="BM776" s="51"/>
      <c r="BN776" s="9"/>
      <c r="BO776" s="62">
        <v>11.99</v>
      </c>
      <c r="BP776" s="62">
        <v>3535.6</v>
      </c>
      <c r="BQ776" s="62">
        <f t="shared" si="36"/>
        <v>1773.7949999999998</v>
      </c>
      <c r="BR776" s="64" t="str">
        <f t="shared" si="37"/>
        <v>YES</v>
      </c>
      <c r="BS776" s="9" t="e">
        <f t="shared" si="38"/>
        <v>#N/A</v>
      </c>
    </row>
    <row r="777" spans="1:71" x14ac:dyDescent="0.25">
      <c r="A777">
        <v>774</v>
      </c>
      <c r="B777" s="52" t="s">
        <v>297</v>
      </c>
      <c r="C777" s="48" t="s">
        <v>297</v>
      </c>
      <c r="D777" s="80">
        <v>131.80000000000001</v>
      </c>
      <c r="E777" s="98" t="s">
        <v>4988</v>
      </c>
      <c r="F777" s="84" t="s">
        <v>2</v>
      </c>
      <c r="G777" s="84">
        <v>106814475</v>
      </c>
      <c r="H777" s="87">
        <v>4009145</v>
      </c>
      <c r="I777" s="196">
        <v>6091367</v>
      </c>
      <c r="J777" s="87">
        <v>6091367</v>
      </c>
      <c r="K777" s="47" t="s">
        <v>1</v>
      </c>
      <c r="L777" s="47" t="s">
        <v>296</v>
      </c>
      <c r="M777" s="38"/>
      <c r="N777" s="38"/>
      <c r="O777" s="50">
        <v>159.66</v>
      </c>
      <c r="P777" s="50">
        <v>198.87</v>
      </c>
      <c r="Q777" s="50">
        <v>150.24</v>
      </c>
      <c r="R777" s="50">
        <v>152.22</v>
      </c>
      <c r="S777" s="50">
        <v>155.80000000000001</v>
      </c>
      <c r="T777" s="50">
        <v>130.99</v>
      </c>
      <c r="U777" s="50">
        <v>142.44</v>
      </c>
      <c r="V777" s="51">
        <v>143.95000000000002</v>
      </c>
      <c r="W777" s="51">
        <v>135.29000000000002</v>
      </c>
      <c r="X777" s="51">
        <v>153.75</v>
      </c>
      <c r="Y777" s="51">
        <v>140.28</v>
      </c>
      <c r="Z777" s="51">
        <v>149.41</v>
      </c>
      <c r="AA777" s="51">
        <v>179.76000000000002</v>
      </c>
      <c r="AB777" s="51">
        <v>186.58</v>
      </c>
      <c r="AC777" s="51">
        <v>157.05000000000001</v>
      </c>
      <c r="AD777" s="51">
        <v>152.21</v>
      </c>
      <c r="AE777" s="51">
        <v>153.27000000000001</v>
      </c>
      <c r="AF777" s="51">
        <v>131.80000000000001</v>
      </c>
      <c r="AG777" s="51">
        <v>140.35</v>
      </c>
      <c r="AH777" s="51">
        <v>127.71</v>
      </c>
      <c r="AI777" s="51">
        <v>132.02000000000001</v>
      </c>
      <c r="AJ777" s="51">
        <v>161.74</v>
      </c>
      <c r="AK777" s="51">
        <v>145.33000000000001</v>
      </c>
      <c r="AL777" s="51">
        <v>148.55000000000001</v>
      </c>
      <c r="AM777" s="51">
        <v>170.36</v>
      </c>
      <c r="AN777" s="51">
        <v>174.8</v>
      </c>
      <c r="AO777" s="51">
        <v>156.24</v>
      </c>
      <c r="AP777" s="135">
        <v>157.41</v>
      </c>
      <c r="AQ777" s="51">
        <v>146.21</v>
      </c>
      <c r="AR777" s="51">
        <v>129.81</v>
      </c>
      <c r="AS777" s="51">
        <v>142.32000000000002</v>
      </c>
      <c r="AT777" s="51">
        <v>125.13</v>
      </c>
      <c r="AU777" s="51">
        <v>127.28</v>
      </c>
      <c r="AV777" s="51">
        <v>151.66</v>
      </c>
      <c r="AW777" s="51">
        <v>139.69</v>
      </c>
      <c r="AX777" s="51">
        <v>145.79000000000002</v>
      </c>
      <c r="AY777" s="51">
        <v>157.88</v>
      </c>
      <c r="AZ777" s="51">
        <v>175.13</v>
      </c>
      <c r="BA777" s="51">
        <v>152.81</v>
      </c>
      <c r="BB777" s="51">
        <v>148.41</v>
      </c>
      <c r="BC777" s="51">
        <v>137.11000000000001</v>
      </c>
      <c r="BD777" s="51">
        <v>130.07</v>
      </c>
      <c r="BE777" s="51">
        <v>141.32000000000002</v>
      </c>
      <c r="BF777" s="51">
        <v>123.69999999999999</v>
      </c>
      <c r="BG777" s="51">
        <v>133.57000000000002</v>
      </c>
      <c r="BH777" s="51">
        <v>140.19</v>
      </c>
      <c r="BI777" s="51">
        <v>135.58000000000001</v>
      </c>
      <c r="BJ777" s="51">
        <v>163.11000000000001</v>
      </c>
      <c r="BK777" s="51">
        <v>147.51000000000002</v>
      </c>
      <c r="BL777" s="51">
        <v>177.37</v>
      </c>
      <c r="BM777" s="51"/>
      <c r="BN777" s="9"/>
      <c r="BO777" s="62">
        <v>35.17</v>
      </c>
      <c r="BP777" s="62">
        <v>240.86999999999998</v>
      </c>
      <c r="BQ777" s="62">
        <f t="shared" si="36"/>
        <v>138.01999999999998</v>
      </c>
      <c r="BR777" s="64" t="str">
        <f t="shared" si="37"/>
        <v>YES</v>
      </c>
      <c r="BS777" s="9" t="e">
        <f t="shared" si="38"/>
        <v>#N/A</v>
      </c>
    </row>
    <row r="778" spans="1:71" x14ac:dyDescent="0.25">
      <c r="A778">
        <v>775</v>
      </c>
      <c r="B778" s="52" t="s">
        <v>295</v>
      </c>
      <c r="C778" s="48" t="s">
        <v>295</v>
      </c>
      <c r="D778" s="80">
        <v>2102.0099999999998</v>
      </c>
      <c r="E778" s="98" t="s">
        <v>4988</v>
      </c>
      <c r="F778" s="84" t="s">
        <v>2</v>
      </c>
      <c r="G778" s="84">
        <v>106814475</v>
      </c>
      <c r="H778" s="87">
        <v>4409182</v>
      </c>
      <c r="I778" s="196">
        <v>6207420</v>
      </c>
      <c r="J778" s="87">
        <v>6207420</v>
      </c>
      <c r="K778" s="47" t="s">
        <v>1</v>
      </c>
      <c r="L778" s="47" t="s">
        <v>294</v>
      </c>
      <c r="M778" s="38"/>
      <c r="N778" s="38"/>
      <c r="O778" s="50">
        <v>1642.89</v>
      </c>
      <c r="P778" s="50">
        <v>1866.43</v>
      </c>
      <c r="Q778" s="50">
        <v>1314.73</v>
      </c>
      <c r="R778" s="50">
        <v>1478.29</v>
      </c>
      <c r="S778" s="50">
        <v>1895.87</v>
      </c>
      <c r="T778" s="50">
        <v>1672.52</v>
      </c>
      <c r="U778" s="50">
        <v>2094.0299999999997</v>
      </c>
      <c r="V778" s="51">
        <v>2048.8599999999997</v>
      </c>
      <c r="W778" s="51">
        <v>1816.6200000000001</v>
      </c>
      <c r="X778" s="51">
        <v>1993.44</v>
      </c>
      <c r="Y778" s="51">
        <v>1412.13</v>
      </c>
      <c r="Z778" s="51">
        <v>1344.23</v>
      </c>
      <c r="AA778" s="51">
        <v>1481.06</v>
      </c>
      <c r="AB778" s="51">
        <v>1676.85</v>
      </c>
      <c r="AC778" s="51">
        <v>1048.23</v>
      </c>
      <c r="AD778" s="51">
        <v>1554.7</v>
      </c>
      <c r="AE778" s="51">
        <v>2026.01</v>
      </c>
      <c r="AF778" s="51">
        <v>2102.0099999999998</v>
      </c>
      <c r="AG778" s="51">
        <v>2440.27</v>
      </c>
      <c r="AH778" s="51">
        <v>1980.23</v>
      </c>
      <c r="AI778" s="51">
        <v>2012.66</v>
      </c>
      <c r="AJ778" s="51">
        <v>2432.81</v>
      </c>
      <c r="AK778" s="51">
        <v>1965.25</v>
      </c>
      <c r="AL778" s="51">
        <v>1714.47</v>
      </c>
      <c r="AM778" s="51">
        <v>2002.35</v>
      </c>
      <c r="AN778" s="51">
        <v>2257.1099999999997</v>
      </c>
      <c r="AO778" s="51">
        <v>2102.5099999999998</v>
      </c>
      <c r="AP778" s="135">
        <v>1929.66</v>
      </c>
      <c r="AQ778" s="51">
        <v>1877.54</v>
      </c>
      <c r="AR778" s="51">
        <v>1718.99</v>
      </c>
      <c r="AS778" s="51">
        <v>1953.61</v>
      </c>
      <c r="AT778" s="51">
        <v>1915.38</v>
      </c>
      <c r="AU778" s="51">
        <v>1939.24</v>
      </c>
      <c r="AV778" s="51">
        <v>2029.43</v>
      </c>
      <c r="AW778" s="51">
        <v>1715.38</v>
      </c>
      <c r="AX778" s="51">
        <v>1663.69</v>
      </c>
      <c r="AY778" s="51">
        <v>1620.02</v>
      </c>
      <c r="AZ778" s="51">
        <v>1951.48</v>
      </c>
      <c r="BA778" s="51">
        <v>1684.79</v>
      </c>
      <c r="BB778" s="51">
        <v>2070.4299999999998</v>
      </c>
      <c r="BC778" s="51">
        <v>2145.2799999999997</v>
      </c>
      <c r="BD778" s="51">
        <v>2450.6699999999996</v>
      </c>
      <c r="BE778" s="51">
        <v>2784.72</v>
      </c>
      <c r="BF778" s="51">
        <v>2574.29</v>
      </c>
      <c r="BG778" s="51">
        <v>2589.3599999999997</v>
      </c>
      <c r="BH778" s="51">
        <v>2471.77</v>
      </c>
      <c r="BI778" s="51">
        <v>1981.8700000000001</v>
      </c>
      <c r="BJ778" s="51">
        <v>2074.81</v>
      </c>
      <c r="BK778" s="51">
        <v>1552.65</v>
      </c>
      <c r="BL778" s="51">
        <v>1825.86</v>
      </c>
      <c r="BM778" s="51"/>
      <c r="BN778" s="9"/>
      <c r="BO778" s="62">
        <v>1048.23</v>
      </c>
      <c r="BP778" s="62">
        <v>2102.0099999999998</v>
      </c>
      <c r="BQ778" s="62">
        <f t="shared" si="36"/>
        <v>1575.12</v>
      </c>
      <c r="BR778" s="64" t="str">
        <f t="shared" si="37"/>
        <v>YES</v>
      </c>
      <c r="BS778" s="9" t="e">
        <f t="shared" si="38"/>
        <v>#N/A</v>
      </c>
    </row>
    <row r="779" spans="1:71" x14ac:dyDescent="0.25">
      <c r="A779">
        <v>776</v>
      </c>
      <c r="B779" s="52" t="s">
        <v>293</v>
      </c>
      <c r="C779" s="48" t="s">
        <v>293</v>
      </c>
      <c r="D779" s="80">
        <v>801.91</v>
      </c>
      <c r="E779" s="98" t="s">
        <v>4988</v>
      </c>
      <c r="F779" s="84" t="s">
        <v>2</v>
      </c>
      <c r="G779" s="84">
        <v>106814475</v>
      </c>
      <c r="H779" s="87">
        <v>4409184</v>
      </c>
      <c r="I779" s="196">
        <v>6207265</v>
      </c>
      <c r="J779" s="87">
        <v>6207265</v>
      </c>
      <c r="K779" s="47" t="s">
        <v>1</v>
      </c>
      <c r="L779" s="47" t="s">
        <v>292</v>
      </c>
      <c r="M779" s="38"/>
      <c r="N779" s="38"/>
      <c r="O779" s="50">
        <v>539.34</v>
      </c>
      <c r="P779" s="50">
        <v>602.32000000000005</v>
      </c>
      <c r="Q779" s="50">
        <v>560.51</v>
      </c>
      <c r="R779" s="50">
        <v>662.15</v>
      </c>
      <c r="S779" s="50">
        <v>746.49</v>
      </c>
      <c r="T779" s="50">
        <v>812.78</v>
      </c>
      <c r="U779" s="50">
        <v>1166.54</v>
      </c>
      <c r="V779" s="51">
        <v>775.16</v>
      </c>
      <c r="W779" s="51">
        <v>1036.58</v>
      </c>
      <c r="X779" s="51">
        <v>996.68000000000006</v>
      </c>
      <c r="Y779" s="51">
        <v>748.22</v>
      </c>
      <c r="Z779" s="51">
        <v>714.22</v>
      </c>
      <c r="AA779" s="51">
        <v>703.65</v>
      </c>
      <c r="AB779" s="51">
        <v>666.84</v>
      </c>
      <c r="AC779" s="51">
        <v>755.97</v>
      </c>
      <c r="AD779" s="51">
        <v>902.4</v>
      </c>
      <c r="AE779" s="51">
        <v>774.29</v>
      </c>
      <c r="AF779" s="51">
        <v>801.91</v>
      </c>
      <c r="AG779" s="51">
        <v>1173.75</v>
      </c>
      <c r="AH779" s="51">
        <v>1029.6300000000001</v>
      </c>
      <c r="AI779" s="51">
        <v>1093.93</v>
      </c>
      <c r="AJ779" s="51">
        <v>1250.07</v>
      </c>
      <c r="AK779" s="51">
        <v>851.1</v>
      </c>
      <c r="AL779" s="51">
        <v>772.51</v>
      </c>
      <c r="AM779" s="51">
        <v>768.2</v>
      </c>
      <c r="AN779" s="51">
        <v>729.65</v>
      </c>
      <c r="AO779" s="51">
        <v>922.82</v>
      </c>
      <c r="AP779" s="135">
        <v>925.45</v>
      </c>
      <c r="AQ779" s="51">
        <v>859.38</v>
      </c>
      <c r="AR779" s="51">
        <v>933.87</v>
      </c>
      <c r="AS779" s="51">
        <v>1288.93</v>
      </c>
      <c r="AT779" s="51">
        <v>1168.21</v>
      </c>
      <c r="AU779" s="51">
        <v>1270.03</v>
      </c>
      <c r="AV779" s="51">
        <v>973.66</v>
      </c>
      <c r="AW779" s="51">
        <v>823.04</v>
      </c>
      <c r="AX779" s="51">
        <v>732.75</v>
      </c>
      <c r="AY779" s="51">
        <v>719.52</v>
      </c>
      <c r="AZ779" s="51">
        <v>716.04</v>
      </c>
      <c r="BA779" s="51">
        <v>784.27</v>
      </c>
      <c r="BB779" s="51">
        <v>813.38</v>
      </c>
      <c r="BC779" s="51">
        <v>889.06000000000006</v>
      </c>
      <c r="BD779" s="51">
        <v>768.04</v>
      </c>
      <c r="BE779" s="51">
        <v>1059.24</v>
      </c>
      <c r="BF779" s="51">
        <v>975.37</v>
      </c>
      <c r="BG779" s="51">
        <v>1084.8700000000001</v>
      </c>
      <c r="BH779" s="51">
        <v>780.67</v>
      </c>
      <c r="BI779" s="51">
        <v>712.13</v>
      </c>
      <c r="BJ779" s="51">
        <v>778.57</v>
      </c>
      <c r="BK779" s="51">
        <v>621.18000000000006</v>
      </c>
      <c r="BL779" s="51">
        <v>605.99</v>
      </c>
      <c r="BM779" s="51"/>
      <c r="BN779" s="9"/>
      <c r="BO779" s="62">
        <v>12.135</v>
      </c>
      <c r="BP779" s="62">
        <v>1166.54</v>
      </c>
      <c r="BQ779" s="62">
        <f t="shared" si="36"/>
        <v>589.33749999999998</v>
      </c>
      <c r="BR779" s="64" t="str">
        <f t="shared" si="37"/>
        <v>YES</v>
      </c>
      <c r="BS779" s="9" t="e">
        <f t="shared" si="38"/>
        <v>#N/A</v>
      </c>
    </row>
    <row r="780" spans="1:71" x14ac:dyDescent="0.25">
      <c r="A780">
        <v>777</v>
      </c>
      <c r="B780" s="52" t="s">
        <v>291</v>
      </c>
      <c r="C780" s="48" t="s">
        <v>291</v>
      </c>
      <c r="D780" s="80">
        <v>541</v>
      </c>
      <c r="E780" s="98" t="s">
        <v>4988</v>
      </c>
      <c r="F780" s="84" t="s">
        <v>2</v>
      </c>
      <c r="G780" s="84">
        <v>106814475</v>
      </c>
      <c r="H780" s="87">
        <v>4026912</v>
      </c>
      <c r="I780" s="196">
        <v>6099298</v>
      </c>
      <c r="J780" s="87">
        <v>6099298</v>
      </c>
      <c r="K780" s="47" t="s">
        <v>1</v>
      </c>
      <c r="L780" s="47" t="s">
        <v>290</v>
      </c>
      <c r="M780" s="38"/>
      <c r="N780" s="38"/>
      <c r="O780" s="50">
        <v>368.93</v>
      </c>
      <c r="P780" s="50">
        <v>576.17999999999995</v>
      </c>
      <c r="Q780" s="50">
        <v>450.71</v>
      </c>
      <c r="R780" s="50">
        <v>500.11</v>
      </c>
      <c r="S780" s="50">
        <v>481.51</v>
      </c>
      <c r="T780" s="50">
        <v>605.86</v>
      </c>
      <c r="U780" s="50">
        <v>676.66</v>
      </c>
      <c r="V780" s="51">
        <v>801.48</v>
      </c>
      <c r="W780" s="51">
        <v>855.35</v>
      </c>
      <c r="X780" s="51">
        <v>731.18000000000006</v>
      </c>
      <c r="Y780" s="51">
        <v>583.59</v>
      </c>
      <c r="Z780" s="51">
        <v>435.09000000000003</v>
      </c>
      <c r="AA780" s="51">
        <v>487.15000000000003</v>
      </c>
      <c r="AB780" s="51">
        <v>590.76</v>
      </c>
      <c r="AC780" s="51">
        <v>434.6</v>
      </c>
      <c r="AD780" s="51">
        <v>378.69</v>
      </c>
      <c r="AE780" s="51">
        <v>424.33</v>
      </c>
      <c r="AF780" s="51">
        <v>541</v>
      </c>
      <c r="AG780" s="51">
        <v>745.43</v>
      </c>
      <c r="AH780" s="51">
        <v>846.13</v>
      </c>
      <c r="AI780" s="51">
        <v>813.99</v>
      </c>
      <c r="AJ780" s="51">
        <v>830.05</v>
      </c>
      <c r="AK780" s="51">
        <v>572.94000000000005</v>
      </c>
      <c r="AL780" s="51">
        <v>493.56</v>
      </c>
      <c r="AM780" s="51">
        <v>450.52</v>
      </c>
      <c r="AN780" s="51">
        <v>430.39</v>
      </c>
      <c r="AO780" s="51">
        <v>433.78000000000003</v>
      </c>
      <c r="AP780" s="135">
        <v>434.36</v>
      </c>
      <c r="AQ780" s="51">
        <v>485.33</v>
      </c>
      <c r="AR780" s="51">
        <v>546.9</v>
      </c>
      <c r="AS780" s="51">
        <v>820.68000000000006</v>
      </c>
      <c r="AT780" s="51">
        <v>934.82</v>
      </c>
      <c r="AU780" s="51">
        <v>935.72</v>
      </c>
      <c r="AV780" s="51">
        <v>930.85</v>
      </c>
      <c r="AW780" s="51">
        <v>695.87</v>
      </c>
      <c r="AX780" s="51">
        <v>472.15000000000003</v>
      </c>
      <c r="AY780" s="51">
        <v>447.72</v>
      </c>
      <c r="AZ780" s="51">
        <v>674.71</v>
      </c>
      <c r="BA780" s="51">
        <v>465.54</v>
      </c>
      <c r="BB780" s="51">
        <v>387.68</v>
      </c>
      <c r="BC780" s="51">
        <v>449.12</v>
      </c>
      <c r="BD780" s="51">
        <v>575.46</v>
      </c>
      <c r="BE780" s="51">
        <v>1086.17</v>
      </c>
      <c r="BF780" s="51">
        <v>931.06000000000006</v>
      </c>
      <c r="BG780" s="51">
        <v>966.35</v>
      </c>
      <c r="BH780" s="51">
        <v>932.69</v>
      </c>
      <c r="BI780" s="51">
        <v>667.62</v>
      </c>
      <c r="BJ780" s="51">
        <v>462.71000000000004</v>
      </c>
      <c r="BK780" s="51">
        <v>354.49</v>
      </c>
      <c r="BL780" s="51">
        <v>227.25</v>
      </c>
      <c r="BM780" s="51"/>
      <c r="BN780" s="9"/>
      <c r="BO780" s="62">
        <v>372.17</v>
      </c>
      <c r="BP780" s="62">
        <v>1362.44</v>
      </c>
      <c r="BQ780" s="62">
        <f t="shared" si="36"/>
        <v>867.30500000000006</v>
      </c>
      <c r="BR780" s="64" t="str">
        <f t="shared" si="37"/>
        <v>NO</v>
      </c>
      <c r="BS780" s="9" t="e">
        <f t="shared" si="38"/>
        <v>#N/A</v>
      </c>
    </row>
    <row r="781" spans="1:71" x14ac:dyDescent="0.25">
      <c r="A781">
        <v>778</v>
      </c>
      <c r="B781" s="52" t="s">
        <v>289</v>
      </c>
      <c r="C781" s="48" t="s">
        <v>289</v>
      </c>
      <c r="D781" s="80">
        <v>11.99</v>
      </c>
      <c r="E781" s="98" t="s">
        <v>4988</v>
      </c>
      <c r="F781" s="84" t="s">
        <v>2</v>
      </c>
      <c r="G781" s="84">
        <v>106814475</v>
      </c>
      <c r="H781" s="87">
        <v>4060612</v>
      </c>
      <c r="I781" s="196">
        <v>6207857</v>
      </c>
      <c r="J781" s="87">
        <v>6207857</v>
      </c>
      <c r="K781" s="47" t="s">
        <v>1</v>
      </c>
      <c r="L781" s="47" t="s">
        <v>288</v>
      </c>
      <c r="M781" s="38"/>
      <c r="N781" s="38"/>
      <c r="O781" s="50">
        <v>8.75</v>
      </c>
      <c r="P781" s="50">
        <v>8.75</v>
      </c>
      <c r="Q781" s="50">
        <v>8.75</v>
      </c>
      <c r="R781" s="50">
        <v>8.75</v>
      </c>
      <c r="S781" s="50">
        <v>8.75</v>
      </c>
      <c r="T781" s="50">
        <v>8.75</v>
      </c>
      <c r="U781" s="50">
        <v>11.99</v>
      </c>
      <c r="V781" s="51">
        <v>11.99</v>
      </c>
      <c r="W781" s="51">
        <v>11.99</v>
      </c>
      <c r="X781" s="51">
        <v>11.99</v>
      </c>
      <c r="Y781" s="51">
        <v>11.99</v>
      </c>
      <c r="Z781" s="51">
        <v>11.99</v>
      </c>
      <c r="AA781" s="51">
        <v>11.99</v>
      </c>
      <c r="AB781" s="51">
        <v>11.99</v>
      </c>
      <c r="AC781" s="51">
        <v>11.99</v>
      </c>
      <c r="AD781" s="51">
        <v>11.99</v>
      </c>
      <c r="AE781" s="51">
        <v>11.99</v>
      </c>
      <c r="AF781" s="51">
        <v>11.99</v>
      </c>
      <c r="AG781" s="51">
        <v>11.99</v>
      </c>
      <c r="AH781" s="51">
        <v>11.99</v>
      </c>
      <c r="AI781" s="51">
        <v>11.99</v>
      </c>
      <c r="AJ781" s="51">
        <v>11.99</v>
      </c>
      <c r="AK781" s="51">
        <v>11.99</v>
      </c>
      <c r="AL781" s="51">
        <v>50.35</v>
      </c>
      <c r="AM781" s="51">
        <v>11.99</v>
      </c>
      <c r="AN781" s="51">
        <v>11.99</v>
      </c>
      <c r="AO781" s="51">
        <v>11.99</v>
      </c>
      <c r="AP781" s="135">
        <v>11.99</v>
      </c>
      <c r="AQ781" s="51">
        <v>11.99</v>
      </c>
      <c r="AR781" s="51">
        <v>11.99</v>
      </c>
      <c r="AS781" s="51">
        <v>11.99</v>
      </c>
      <c r="AT781" s="51">
        <v>11.99</v>
      </c>
      <c r="AU781" s="51">
        <v>11.99</v>
      </c>
      <c r="AV781" s="51">
        <v>11.99</v>
      </c>
      <c r="AW781" s="51">
        <v>11.99</v>
      </c>
      <c r="AX781" s="51">
        <v>11.99</v>
      </c>
      <c r="AY781" s="51">
        <v>11.99</v>
      </c>
      <c r="AZ781" s="51">
        <v>11.99</v>
      </c>
      <c r="BA781" s="51">
        <v>11.99</v>
      </c>
      <c r="BB781" s="51">
        <v>11.99</v>
      </c>
      <c r="BC781" s="51">
        <v>11.99</v>
      </c>
      <c r="BD781" s="51">
        <v>11.99</v>
      </c>
      <c r="BE781" s="51">
        <v>11.99</v>
      </c>
      <c r="BF781" s="51">
        <v>11.99</v>
      </c>
      <c r="BG781" s="51">
        <v>11.99</v>
      </c>
      <c r="BH781" s="51">
        <v>11.99</v>
      </c>
      <c r="BI781" s="51">
        <v>11.99</v>
      </c>
      <c r="BJ781" s="51">
        <v>11.99</v>
      </c>
      <c r="BK781" s="51">
        <v>11.99</v>
      </c>
      <c r="BL781" s="51">
        <v>11.99</v>
      </c>
      <c r="BM781" s="51"/>
      <c r="BN781" s="9"/>
      <c r="BO781" s="62">
        <v>11.99</v>
      </c>
      <c r="BP781" s="62">
        <v>50.35</v>
      </c>
      <c r="BQ781" s="62">
        <f t="shared" si="36"/>
        <v>31.17</v>
      </c>
      <c r="BR781" s="64" t="str">
        <f t="shared" si="37"/>
        <v>YES</v>
      </c>
      <c r="BS781" s="9" t="e">
        <f t="shared" si="38"/>
        <v>#N/A</v>
      </c>
    </row>
    <row r="782" spans="1:71" x14ac:dyDescent="0.25">
      <c r="A782">
        <v>779</v>
      </c>
      <c r="B782" s="52" t="s">
        <v>287</v>
      </c>
      <c r="C782" s="48" t="s">
        <v>287</v>
      </c>
      <c r="D782" s="80">
        <v>132.96</v>
      </c>
      <c r="E782" s="98" t="s">
        <v>4988</v>
      </c>
      <c r="F782" s="84" t="s">
        <v>2</v>
      </c>
      <c r="G782" s="84">
        <v>106814475</v>
      </c>
      <c r="H782" s="87">
        <v>4060605</v>
      </c>
      <c r="I782" s="196">
        <v>6207852</v>
      </c>
      <c r="J782" s="87">
        <v>6207852</v>
      </c>
      <c r="K782" s="47" t="s">
        <v>1</v>
      </c>
      <c r="L782" s="47" t="s">
        <v>286</v>
      </c>
      <c r="M782" s="38"/>
      <c r="N782" s="38"/>
      <c r="O782" s="50">
        <v>406.72</v>
      </c>
      <c r="P782" s="50">
        <v>517.63</v>
      </c>
      <c r="Q782" s="50">
        <v>426.32</v>
      </c>
      <c r="R782" s="50">
        <v>448.37</v>
      </c>
      <c r="S782" s="50">
        <v>359.41</v>
      </c>
      <c r="T782" s="50">
        <v>47.74</v>
      </c>
      <c r="U782" s="50">
        <v>31.869999999999997</v>
      </c>
      <c r="V782" s="51">
        <v>49.510000000000005</v>
      </c>
      <c r="W782" s="51">
        <v>30.939999999999998</v>
      </c>
      <c r="X782" s="51">
        <v>136.07000000000002</v>
      </c>
      <c r="Y782" s="51">
        <v>50.02</v>
      </c>
      <c r="Z782" s="51">
        <v>286.51</v>
      </c>
      <c r="AA782" s="51">
        <v>545.52</v>
      </c>
      <c r="AB782" s="51">
        <v>541.12</v>
      </c>
      <c r="AC782" s="51">
        <v>280.26</v>
      </c>
      <c r="AD782" s="51">
        <v>288.14</v>
      </c>
      <c r="AE782" s="51">
        <v>30.590000000000003</v>
      </c>
      <c r="AF782" s="51">
        <v>132.96</v>
      </c>
      <c r="AG782" s="51">
        <v>50.17</v>
      </c>
      <c r="AH782" s="51">
        <v>30.880000000000003</v>
      </c>
      <c r="AI782" s="51">
        <v>31.299999999999997</v>
      </c>
      <c r="AJ782" s="51">
        <v>49.92</v>
      </c>
      <c r="AK782" s="51">
        <v>31.64</v>
      </c>
      <c r="AL782" s="51">
        <v>31.17</v>
      </c>
      <c r="AM782" s="51">
        <v>269.63</v>
      </c>
      <c r="AN782" s="51">
        <v>487.09000000000003</v>
      </c>
      <c r="AO782" s="51">
        <v>329.66</v>
      </c>
      <c r="AP782" s="135">
        <v>455.66</v>
      </c>
      <c r="AQ782" s="51">
        <v>140.07000000000002</v>
      </c>
      <c r="AR782" s="51">
        <v>72.209999999999994</v>
      </c>
      <c r="AS782" s="51">
        <v>97.17</v>
      </c>
      <c r="AT782" s="51">
        <v>142.98000000000002</v>
      </c>
      <c r="AU782" s="51">
        <v>120.19999999999999</v>
      </c>
      <c r="AV782" s="51">
        <v>165.35000000000002</v>
      </c>
      <c r="AW782" s="51">
        <v>137.5</v>
      </c>
      <c r="AX782" s="51">
        <v>113.03</v>
      </c>
      <c r="AY782" s="51">
        <v>187.77</v>
      </c>
      <c r="AZ782" s="51">
        <v>405.04</v>
      </c>
      <c r="BA782" s="51">
        <v>358.29</v>
      </c>
      <c r="BB782" s="51">
        <v>367.18</v>
      </c>
      <c r="BC782" s="51">
        <v>368.36</v>
      </c>
      <c r="BD782" s="51">
        <v>384.73</v>
      </c>
      <c r="BE782" s="51">
        <v>457.6</v>
      </c>
      <c r="BF782" s="51">
        <v>355.79</v>
      </c>
      <c r="BG782" s="51">
        <v>376.73</v>
      </c>
      <c r="BH782" s="51">
        <v>405.09000000000003</v>
      </c>
      <c r="BI782" s="51">
        <v>345.18</v>
      </c>
      <c r="BJ782" s="51">
        <v>214.81</v>
      </c>
      <c r="BK782" s="51">
        <v>194.54000000000002</v>
      </c>
      <c r="BL782" s="51">
        <v>381.37</v>
      </c>
      <c r="BM782" s="51"/>
      <c r="BN782" s="9"/>
      <c r="BO782" s="62">
        <v>29.619999999999997</v>
      </c>
      <c r="BP782" s="62">
        <v>984.81000000000006</v>
      </c>
      <c r="BQ782" s="62">
        <f t="shared" si="36"/>
        <v>507.21500000000003</v>
      </c>
      <c r="BR782" s="64" t="str">
        <f t="shared" si="37"/>
        <v>YES</v>
      </c>
      <c r="BS782" s="9" t="e">
        <f t="shared" si="38"/>
        <v>#N/A</v>
      </c>
    </row>
    <row r="783" spans="1:71" x14ac:dyDescent="0.25">
      <c r="A783">
        <v>780</v>
      </c>
      <c r="B783" s="52" t="s">
        <v>285</v>
      </c>
      <c r="C783" s="48" t="s">
        <v>285</v>
      </c>
      <c r="D783" s="80">
        <v>15.72</v>
      </c>
      <c r="E783" s="98" t="s">
        <v>4988</v>
      </c>
      <c r="F783" s="84" t="s">
        <v>2</v>
      </c>
      <c r="G783" s="84">
        <v>106814475</v>
      </c>
      <c r="H783" s="87">
        <v>4058068</v>
      </c>
      <c r="I783" s="196">
        <v>6137938</v>
      </c>
      <c r="J783" s="87">
        <v>6137938</v>
      </c>
      <c r="K783" s="47" t="s">
        <v>1</v>
      </c>
      <c r="L783" s="47" t="s">
        <v>284</v>
      </c>
      <c r="M783" s="38"/>
      <c r="N783" s="38"/>
      <c r="O783" s="50">
        <v>12.86</v>
      </c>
      <c r="P783" s="50">
        <v>13.85</v>
      </c>
      <c r="Q783" s="50">
        <v>12.67</v>
      </c>
      <c r="R783" s="50">
        <v>12.73</v>
      </c>
      <c r="S783" s="50">
        <v>12.99</v>
      </c>
      <c r="T783" s="50">
        <v>12.45</v>
      </c>
      <c r="U783" s="50">
        <v>15.27</v>
      </c>
      <c r="V783" s="51">
        <v>15.55</v>
      </c>
      <c r="W783" s="51">
        <v>15.59</v>
      </c>
      <c r="X783" s="51">
        <v>16.009999999999998</v>
      </c>
      <c r="Y783" s="51">
        <v>16.079999999999998</v>
      </c>
      <c r="Z783" s="51">
        <v>16.27</v>
      </c>
      <c r="AA783" s="51">
        <v>16.86</v>
      </c>
      <c r="AB783" s="51">
        <v>17.21</v>
      </c>
      <c r="AC783" s="51">
        <v>16.189999999999998</v>
      </c>
      <c r="AD783" s="51">
        <v>16.14</v>
      </c>
      <c r="AE783" s="51">
        <v>16.18</v>
      </c>
      <c r="AF783" s="51">
        <v>15.72</v>
      </c>
      <c r="AG783" s="51">
        <v>15.7</v>
      </c>
      <c r="AH783" s="51">
        <v>15.39</v>
      </c>
      <c r="AI783" s="51">
        <v>15.56</v>
      </c>
      <c r="AJ783" s="51">
        <v>16.36</v>
      </c>
      <c r="AK783" s="51">
        <v>16.21</v>
      </c>
      <c r="AL783" s="51">
        <v>16.21</v>
      </c>
      <c r="AM783" s="51">
        <v>17.009999999999998</v>
      </c>
      <c r="AN783" s="51">
        <v>16.850000000000001</v>
      </c>
      <c r="AO783" s="51">
        <v>16.52</v>
      </c>
      <c r="AP783" s="135">
        <v>16.700000000000003</v>
      </c>
      <c r="AQ783" s="51">
        <v>16.259999999999998</v>
      </c>
      <c r="AR783" s="51">
        <v>15.700000000000001</v>
      </c>
      <c r="AS783" s="51">
        <v>16.759999999999998</v>
      </c>
      <c r="AT783" s="51">
        <v>15.56</v>
      </c>
      <c r="AU783" s="51">
        <v>15.700000000000001</v>
      </c>
      <c r="AV783" s="51">
        <v>16.420000000000002</v>
      </c>
      <c r="AW783" s="51">
        <v>16.27</v>
      </c>
      <c r="AX783" s="51">
        <v>16.450000000000003</v>
      </c>
      <c r="AY783" s="51">
        <v>16.810000000000002</v>
      </c>
      <c r="AZ783" s="51">
        <v>17.25</v>
      </c>
      <c r="BA783" s="51">
        <v>16.72</v>
      </c>
      <c r="BB783" s="51">
        <v>16.52</v>
      </c>
      <c r="BC783" s="51">
        <v>16.32</v>
      </c>
      <c r="BD783" s="51">
        <v>16.079999999999998</v>
      </c>
      <c r="BE783" s="51">
        <v>16.12</v>
      </c>
      <c r="BF783" s="51">
        <v>15.63</v>
      </c>
      <c r="BG783" s="51">
        <v>15.77</v>
      </c>
      <c r="BH783" s="51">
        <v>16.079999999999998</v>
      </c>
      <c r="BI783" s="51">
        <v>16.07</v>
      </c>
      <c r="BJ783" s="51">
        <v>17.009999999999998</v>
      </c>
      <c r="BK783" s="51">
        <v>16.54</v>
      </c>
      <c r="BL783" s="51">
        <v>17.509999999999998</v>
      </c>
      <c r="BM783" s="51"/>
      <c r="BN783" s="9"/>
      <c r="BO783" s="62">
        <v>14.364800000000001</v>
      </c>
      <c r="BP783" s="62">
        <v>31.02</v>
      </c>
      <c r="BQ783" s="62">
        <f t="shared" si="36"/>
        <v>22.692399999999999</v>
      </c>
      <c r="BR783" s="64" t="str">
        <f t="shared" si="37"/>
        <v>YES</v>
      </c>
      <c r="BS783" s="9" t="e">
        <f t="shared" si="38"/>
        <v>#N/A</v>
      </c>
    </row>
    <row r="784" spans="1:71" x14ac:dyDescent="0.25">
      <c r="A784">
        <v>781</v>
      </c>
      <c r="B784" s="52" t="s">
        <v>283</v>
      </c>
      <c r="C784" s="48" t="s">
        <v>283</v>
      </c>
      <c r="D784" s="80">
        <v>1075.0999999999999</v>
      </c>
      <c r="E784" s="98" t="s">
        <v>4988</v>
      </c>
      <c r="F784" s="84" t="s">
        <v>2</v>
      </c>
      <c r="G784" s="84">
        <v>106814475</v>
      </c>
      <c r="H784" s="87">
        <v>4060613</v>
      </c>
      <c r="I784" s="196">
        <v>6207894</v>
      </c>
      <c r="J784" s="87">
        <v>6207894</v>
      </c>
      <c r="K784" s="47" t="s">
        <v>1</v>
      </c>
      <c r="L784" s="47" t="s">
        <v>282</v>
      </c>
      <c r="M784" s="38"/>
      <c r="N784" s="38"/>
      <c r="O784" s="50">
        <v>637.01</v>
      </c>
      <c r="P784" s="50">
        <v>872.63</v>
      </c>
      <c r="Q784" s="50">
        <v>746.57</v>
      </c>
      <c r="R784" s="50">
        <v>781.48</v>
      </c>
      <c r="S784" s="50">
        <v>788.97</v>
      </c>
      <c r="T784" s="50">
        <v>750.35</v>
      </c>
      <c r="U784" s="50">
        <v>973.57</v>
      </c>
      <c r="V784" s="51">
        <v>1415.14</v>
      </c>
      <c r="W784" s="51">
        <v>1574.13</v>
      </c>
      <c r="X784" s="51">
        <v>1341.71</v>
      </c>
      <c r="Y784" s="51">
        <v>1074.1300000000001</v>
      </c>
      <c r="Z784" s="51">
        <v>960.45</v>
      </c>
      <c r="AA784" s="51">
        <v>955.15</v>
      </c>
      <c r="AB784" s="51">
        <v>1111.6099999999999</v>
      </c>
      <c r="AC784" s="51">
        <v>903.97</v>
      </c>
      <c r="AD784" s="51">
        <v>944.8</v>
      </c>
      <c r="AE784" s="51">
        <v>958.21</v>
      </c>
      <c r="AF784" s="51">
        <v>1075.0999999999999</v>
      </c>
      <c r="AG784" s="51">
        <v>1463.24</v>
      </c>
      <c r="AH784" s="51">
        <v>1533.67</v>
      </c>
      <c r="AI784" s="51">
        <v>1395.13</v>
      </c>
      <c r="AJ784" s="51">
        <v>1427.59</v>
      </c>
      <c r="AK784" s="51">
        <v>1294.29</v>
      </c>
      <c r="AL784" s="51">
        <v>1144.18</v>
      </c>
      <c r="AM784" s="51">
        <v>1383.13</v>
      </c>
      <c r="AN784" s="51">
        <v>1349.84</v>
      </c>
      <c r="AO784" s="51">
        <v>1291.5999999999999</v>
      </c>
      <c r="AP784" s="135">
        <v>1314.05</v>
      </c>
      <c r="AQ784" s="51">
        <v>1280.19</v>
      </c>
      <c r="AR784" s="51">
        <v>1317.1</v>
      </c>
      <c r="AS784" s="51">
        <v>1721.91</v>
      </c>
      <c r="AT784" s="51">
        <v>1650.58</v>
      </c>
      <c r="AU784" s="51">
        <v>1639.16</v>
      </c>
      <c r="AV784" s="51">
        <v>1683.47</v>
      </c>
      <c r="AW784" s="51">
        <v>1322.7</v>
      </c>
      <c r="AX784" s="51">
        <v>1256.9100000000001</v>
      </c>
      <c r="AY784" s="51">
        <v>1293.46</v>
      </c>
      <c r="AZ784" s="51">
        <v>1180.78</v>
      </c>
      <c r="BA784" s="51">
        <v>920.54</v>
      </c>
      <c r="BB784" s="51">
        <v>752.01</v>
      </c>
      <c r="BC784" s="51">
        <v>894.48</v>
      </c>
      <c r="BD784" s="51">
        <v>716.5</v>
      </c>
      <c r="BE784" s="51">
        <v>0</v>
      </c>
      <c r="BF784" s="51">
        <v>0</v>
      </c>
      <c r="BG784" s="51">
        <v>0</v>
      </c>
      <c r="BH784" s="51">
        <v>0</v>
      </c>
      <c r="BI784" s="51">
        <v>0</v>
      </c>
      <c r="BJ784" s="51">
        <v>0</v>
      </c>
      <c r="BK784" s="51">
        <v>0</v>
      </c>
      <c r="BL784" s="51">
        <v>0</v>
      </c>
      <c r="BM784" s="51"/>
      <c r="BN784" s="9"/>
      <c r="BO784" s="62">
        <v>640.25</v>
      </c>
      <c r="BP784" s="62">
        <v>1982.97</v>
      </c>
      <c r="BQ784" s="62">
        <f t="shared" si="36"/>
        <v>1311.6100000000001</v>
      </c>
      <c r="BR784" s="64" t="str">
        <f t="shared" si="37"/>
        <v>NO</v>
      </c>
      <c r="BS784" s="9" t="e">
        <f t="shared" si="38"/>
        <v>#N/A</v>
      </c>
    </row>
    <row r="785" spans="1:71" x14ac:dyDescent="0.25">
      <c r="A785">
        <v>782</v>
      </c>
      <c r="B785" s="52" t="s">
        <v>281</v>
      </c>
      <c r="C785" s="48" t="s">
        <v>281</v>
      </c>
      <c r="D785" s="80">
        <v>547.74</v>
      </c>
      <c r="E785" s="98" t="s">
        <v>4988</v>
      </c>
      <c r="F785" s="84" t="s">
        <v>2</v>
      </c>
      <c r="G785" s="84">
        <v>106814475</v>
      </c>
      <c r="H785" s="87">
        <v>4326637</v>
      </c>
      <c r="I785" s="196">
        <v>6207855</v>
      </c>
      <c r="J785" s="87">
        <v>6207855</v>
      </c>
      <c r="K785" s="47" t="s">
        <v>1</v>
      </c>
      <c r="L785" s="47" t="s">
        <v>280</v>
      </c>
      <c r="M785" s="38"/>
      <c r="N785" s="38"/>
      <c r="O785" s="50">
        <v>404.21</v>
      </c>
      <c r="P785" s="50">
        <v>721.5</v>
      </c>
      <c r="Q785" s="50">
        <v>523.34</v>
      </c>
      <c r="R785" s="50">
        <v>679.85</v>
      </c>
      <c r="S785" s="50">
        <v>624.84</v>
      </c>
      <c r="T785" s="50">
        <v>664.71</v>
      </c>
      <c r="U785" s="50">
        <v>831.92</v>
      </c>
      <c r="V785" s="51">
        <v>922.73</v>
      </c>
      <c r="W785" s="51">
        <v>991.22</v>
      </c>
      <c r="X785" s="51">
        <v>891.22</v>
      </c>
      <c r="Y785" s="51">
        <v>647.99</v>
      </c>
      <c r="Z785" s="51">
        <v>487.8</v>
      </c>
      <c r="AA785" s="51">
        <v>503.77</v>
      </c>
      <c r="AB785" s="51">
        <v>568.72</v>
      </c>
      <c r="AC785" s="51">
        <v>487.02</v>
      </c>
      <c r="AD785" s="51">
        <v>477.75</v>
      </c>
      <c r="AE785" s="51">
        <v>525.06000000000006</v>
      </c>
      <c r="AF785" s="51">
        <v>547.74</v>
      </c>
      <c r="AG785" s="51">
        <v>746.15</v>
      </c>
      <c r="AH785" s="51">
        <v>891.97</v>
      </c>
      <c r="AI785" s="51">
        <v>854.93000000000006</v>
      </c>
      <c r="AJ785" s="51">
        <v>908.23</v>
      </c>
      <c r="AK785" s="51">
        <v>677.46</v>
      </c>
      <c r="AL785" s="51">
        <v>450.81</v>
      </c>
      <c r="AM785" s="51">
        <v>512.99</v>
      </c>
      <c r="AN785" s="51">
        <v>507.03000000000003</v>
      </c>
      <c r="AO785" s="51">
        <v>449.15000000000003</v>
      </c>
      <c r="AP785" s="135">
        <v>385.39</v>
      </c>
      <c r="AQ785" s="51">
        <v>461.85</v>
      </c>
      <c r="AR785" s="51">
        <v>553.38</v>
      </c>
      <c r="AS785" s="51">
        <v>758.8</v>
      </c>
      <c r="AT785" s="51">
        <v>790.18000000000006</v>
      </c>
      <c r="AU785" s="51">
        <v>779.62</v>
      </c>
      <c r="AV785" s="51">
        <v>474.78000000000003</v>
      </c>
      <c r="AW785" s="51">
        <v>361.06</v>
      </c>
      <c r="AX785" s="51">
        <v>232.91</v>
      </c>
      <c r="AY785" s="51">
        <v>244.33</v>
      </c>
      <c r="AZ785" s="51">
        <v>263.92</v>
      </c>
      <c r="BA785" s="51">
        <v>190.09</v>
      </c>
      <c r="BB785" s="51">
        <v>158.35000000000002</v>
      </c>
      <c r="BC785" s="51">
        <v>218.94</v>
      </c>
      <c r="BD785" s="51">
        <v>288.96000000000004</v>
      </c>
      <c r="BE785" s="51">
        <v>785.55</v>
      </c>
      <c r="BF785" s="51">
        <v>231.69</v>
      </c>
      <c r="BG785" s="51">
        <v>15.98</v>
      </c>
      <c r="BH785" s="51">
        <v>38.620000000000005</v>
      </c>
      <c r="BI785" s="51">
        <v>59.81</v>
      </c>
      <c r="BJ785" s="51">
        <v>47.99</v>
      </c>
      <c r="BK785" s="51">
        <v>47.99</v>
      </c>
      <c r="BL785" s="51">
        <v>90.11</v>
      </c>
      <c r="BM785" s="51"/>
      <c r="BN785" s="9"/>
      <c r="BO785" s="62">
        <v>407.45</v>
      </c>
      <c r="BP785" s="62">
        <v>1316.26</v>
      </c>
      <c r="BQ785" s="62">
        <f t="shared" si="36"/>
        <v>861.85500000000002</v>
      </c>
      <c r="BR785" s="64" t="str">
        <f t="shared" si="37"/>
        <v>NO</v>
      </c>
      <c r="BS785" s="9" t="e">
        <f t="shared" si="38"/>
        <v>#N/A</v>
      </c>
    </row>
    <row r="786" spans="1:71" x14ac:dyDescent="0.25">
      <c r="A786">
        <v>783</v>
      </c>
      <c r="B786" s="52" t="s">
        <v>279</v>
      </c>
      <c r="C786" s="48" t="s">
        <v>279</v>
      </c>
      <c r="D786" s="80">
        <v>316.62</v>
      </c>
      <c r="E786" s="98" t="s">
        <v>4988</v>
      </c>
      <c r="F786" s="84" t="s">
        <v>2</v>
      </c>
      <c r="G786" s="84">
        <v>106814475</v>
      </c>
      <c r="H786" s="87">
        <v>4060836</v>
      </c>
      <c r="I786" s="196">
        <v>6207365</v>
      </c>
      <c r="J786" s="87">
        <v>6207365</v>
      </c>
      <c r="K786" s="47" t="s">
        <v>1</v>
      </c>
      <c r="L786" s="47" t="s">
        <v>278</v>
      </c>
      <c r="M786" s="38"/>
      <c r="N786" s="38"/>
      <c r="O786" s="50">
        <v>175.66</v>
      </c>
      <c r="P786" s="50">
        <v>210.89</v>
      </c>
      <c r="Q786" s="50">
        <v>188.67</v>
      </c>
      <c r="R786" s="50">
        <v>198.92</v>
      </c>
      <c r="S786" s="50">
        <v>263.42</v>
      </c>
      <c r="T786" s="50">
        <v>294.77</v>
      </c>
      <c r="U786" s="50">
        <v>394.40000000000003</v>
      </c>
      <c r="V786" s="51">
        <v>404.37</v>
      </c>
      <c r="W786" s="51">
        <v>422.07</v>
      </c>
      <c r="X786" s="51">
        <v>434.38</v>
      </c>
      <c r="Y786" s="51">
        <v>318.15000000000003</v>
      </c>
      <c r="Z786" s="51">
        <v>253.03</v>
      </c>
      <c r="AA786" s="51">
        <v>211.97</v>
      </c>
      <c r="AB786" s="51">
        <v>214.98000000000002</v>
      </c>
      <c r="AC786" s="51">
        <v>183.21</v>
      </c>
      <c r="AD786" s="51">
        <v>260.56</v>
      </c>
      <c r="AE786" s="51">
        <v>260.83</v>
      </c>
      <c r="AF786" s="51">
        <v>316.62</v>
      </c>
      <c r="AG786" s="51">
        <v>420.49</v>
      </c>
      <c r="AH786" s="51">
        <v>443.31</v>
      </c>
      <c r="AI786" s="51">
        <v>446.98</v>
      </c>
      <c r="AJ786" s="51">
        <v>530.35</v>
      </c>
      <c r="AK786" s="51">
        <v>428.58</v>
      </c>
      <c r="AL786" s="51">
        <v>324.7</v>
      </c>
      <c r="AM786" s="51">
        <v>252.9</v>
      </c>
      <c r="AN786" s="51">
        <v>282.58</v>
      </c>
      <c r="AO786" s="51">
        <v>300.8</v>
      </c>
      <c r="AP786" s="135">
        <v>280.13</v>
      </c>
      <c r="AQ786" s="51">
        <v>310.22000000000003</v>
      </c>
      <c r="AR786" s="51">
        <v>331.91</v>
      </c>
      <c r="AS786" s="51">
        <v>442.21000000000004</v>
      </c>
      <c r="AT786" s="51">
        <v>422.76</v>
      </c>
      <c r="AU786" s="51">
        <v>427.09000000000003</v>
      </c>
      <c r="AV786" s="51">
        <v>432.71000000000004</v>
      </c>
      <c r="AW786" s="51">
        <v>349.05</v>
      </c>
      <c r="AX786" s="51">
        <v>279.29000000000002</v>
      </c>
      <c r="AY786" s="51">
        <v>342.07</v>
      </c>
      <c r="AZ786" s="51">
        <v>359.6</v>
      </c>
      <c r="BA786" s="51">
        <v>292.72000000000003</v>
      </c>
      <c r="BB786" s="51">
        <v>262.91000000000003</v>
      </c>
      <c r="BC786" s="51">
        <v>268.26</v>
      </c>
      <c r="BD786" s="51">
        <v>290.91000000000003</v>
      </c>
      <c r="BE786" s="51">
        <v>411.38</v>
      </c>
      <c r="BF786" s="51">
        <v>368.3</v>
      </c>
      <c r="BG786" s="51">
        <v>397.40000000000003</v>
      </c>
      <c r="BH786" s="51">
        <v>351.87</v>
      </c>
      <c r="BI786" s="51">
        <v>262.91000000000003</v>
      </c>
      <c r="BJ786" s="51">
        <v>217.59</v>
      </c>
      <c r="BK786" s="51">
        <v>175.68</v>
      </c>
      <c r="BL786" s="51">
        <v>207.24</v>
      </c>
      <c r="BM786" s="51"/>
      <c r="BN786" s="9"/>
      <c r="BO786" s="62">
        <v>178.9</v>
      </c>
      <c r="BP786" s="62">
        <v>614.51</v>
      </c>
      <c r="BQ786" s="62">
        <f t="shared" si="36"/>
        <v>396.70499999999998</v>
      </c>
      <c r="BR786" s="64" t="str">
        <f t="shared" si="37"/>
        <v>NO</v>
      </c>
      <c r="BS786" s="9" t="e">
        <f t="shared" si="38"/>
        <v>#N/A</v>
      </c>
    </row>
    <row r="787" spans="1:71" x14ac:dyDescent="0.25">
      <c r="A787">
        <v>784</v>
      </c>
      <c r="B787" s="52" t="s">
        <v>277</v>
      </c>
      <c r="C787" s="48" t="s">
        <v>277</v>
      </c>
      <c r="D787" s="80">
        <v>1479.81</v>
      </c>
      <c r="E787" s="98" t="s">
        <v>4988</v>
      </c>
      <c r="F787" s="84" t="s">
        <v>2</v>
      </c>
      <c r="G787" s="84">
        <v>106814475</v>
      </c>
      <c r="H787" s="87">
        <v>4374292</v>
      </c>
      <c r="I787" s="196">
        <v>6207323</v>
      </c>
      <c r="J787" s="87">
        <v>6207323</v>
      </c>
      <c r="K787" s="47" t="s">
        <v>1</v>
      </c>
      <c r="L787" s="47" t="s">
        <v>276</v>
      </c>
      <c r="M787" s="38"/>
      <c r="N787" s="38"/>
      <c r="O787" s="50">
        <v>1203.1099999999999</v>
      </c>
      <c r="P787" s="50">
        <v>1374.4</v>
      </c>
      <c r="Q787" s="50">
        <v>1208.92</v>
      </c>
      <c r="R787" s="50">
        <v>1278</v>
      </c>
      <c r="S787" s="50">
        <v>1473.77</v>
      </c>
      <c r="T787" s="50">
        <v>1376.01</v>
      </c>
      <c r="U787" s="50">
        <v>1599.74</v>
      </c>
      <c r="V787" s="51">
        <v>1623.14</v>
      </c>
      <c r="W787" s="51">
        <v>1496.29</v>
      </c>
      <c r="X787" s="51">
        <v>1536.8700000000001</v>
      </c>
      <c r="Y787" s="51">
        <v>1381.45</v>
      </c>
      <c r="Z787" s="51">
        <v>1307.43</v>
      </c>
      <c r="AA787" s="51">
        <v>1472.93</v>
      </c>
      <c r="AB787" s="51">
        <v>1534.61</v>
      </c>
      <c r="AC787" s="51">
        <v>1369.3</v>
      </c>
      <c r="AD787" s="51">
        <v>1382.91</v>
      </c>
      <c r="AE787" s="51">
        <v>1488.09</v>
      </c>
      <c r="AF787" s="51">
        <v>1479.81</v>
      </c>
      <c r="AG787" s="51">
        <v>1783.61</v>
      </c>
      <c r="AH787" s="51">
        <v>1662.27</v>
      </c>
      <c r="AI787" s="51">
        <v>1641.98</v>
      </c>
      <c r="AJ787" s="51">
        <v>1833.5</v>
      </c>
      <c r="AK787" s="51">
        <v>1465.58</v>
      </c>
      <c r="AL787" s="51">
        <v>1334.08</v>
      </c>
      <c r="AM787" s="51">
        <v>1372.24</v>
      </c>
      <c r="AN787" s="51">
        <v>1353.49</v>
      </c>
      <c r="AO787" s="51">
        <v>1341.54</v>
      </c>
      <c r="AP787" s="135">
        <v>1422.33</v>
      </c>
      <c r="AQ787" s="51">
        <v>1403.75</v>
      </c>
      <c r="AR787" s="51">
        <v>1327.42</v>
      </c>
      <c r="AS787" s="51">
        <v>1768.44</v>
      </c>
      <c r="AT787" s="51">
        <v>1543.91</v>
      </c>
      <c r="AU787" s="51">
        <v>1602.55</v>
      </c>
      <c r="AV787" s="51">
        <v>1834.24</v>
      </c>
      <c r="AW787" s="51">
        <v>1401.86</v>
      </c>
      <c r="AX787" s="51">
        <v>1274.2</v>
      </c>
      <c r="AY787" s="51">
        <v>1263.04</v>
      </c>
      <c r="AZ787" s="51">
        <v>1376.45</v>
      </c>
      <c r="BA787" s="51">
        <v>1412.93</v>
      </c>
      <c r="BB787" s="51">
        <v>1393.79</v>
      </c>
      <c r="BC787" s="51">
        <v>1370.64</v>
      </c>
      <c r="BD787" s="51">
        <v>1462.4</v>
      </c>
      <c r="BE787" s="51">
        <v>1870.52</v>
      </c>
      <c r="BF787" s="51">
        <v>1658</v>
      </c>
      <c r="BG787" s="51">
        <v>1770.28</v>
      </c>
      <c r="BH787" s="51">
        <v>1568.91</v>
      </c>
      <c r="BI787" s="51">
        <v>1331.28</v>
      </c>
      <c r="BJ787" s="51">
        <v>1346.51</v>
      </c>
      <c r="BK787" s="51">
        <v>1181.57</v>
      </c>
      <c r="BL787" s="51">
        <v>1384.19</v>
      </c>
      <c r="BM787" s="51"/>
      <c r="BN787" s="9"/>
      <c r="BO787" s="62">
        <v>1142.4100000000001</v>
      </c>
      <c r="BP787" s="62">
        <v>3484.01</v>
      </c>
      <c r="BQ787" s="62">
        <f t="shared" si="36"/>
        <v>2313.21</v>
      </c>
      <c r="BR787" s="64" t="str">
        <f t="shared" si="37"/>
        <v>YES</v>
      </c>
      <c r="BS787" s="9" t="e">
        <f t="shared" si="38"/>
        <v>#N/A</v>
      </c>
    </row>
    <row r="788" spans="1:71" x14ac:dyDescent="0.25">
      <c r="A788">
        <v>785</v>
      </c>
      <c r="B788" s="52" t="s">
        <v>275</v>
      </c>
      <c r="C788" s="48" t="s">
        <v>275</v>
      </c>
      <c r="D788" s="80">
        <v>84.5</v>
      </c>
      <c r="E788" s="98" t="s">
        <v>4988</v>
      </c>
      <c r="F788" s="84" t="s">
        <v>2</v>
      </c>
      <c r="G788" s="84">
        <v>106814475</v>
      </c>
      <c r="H788" s="87">
        <v>4085577</v>
      </c>
      <c r="I788" s="196">
        <v>6136461</v>
      </c>
      <c r="J788" s="87">
        <v>6136461</v>
      </c>
      <c r="K788" s="47" t="s">
        <v>1</v>
      </c>
      <c r="L788" s="47" t="s">
        <v>274</v>
      </c>
      <c r="M788" s="38"/>
      <c r="N788" s="38"/>
      <c r="O788" s="50">
        <v>87.51</v>
      </c>
      <c r="P788" s="50">
        <v>109.63</v>
      </c>
      <c r="Q788" s="50">
        <v>66.69</v>
      </c>
      <c r="R788" s="50">
        <v>72.510000000000005</v>
      </c>
      <c r="S788" s="50">
        <v>85.98</v>
      </c>
      <c r="T788" s="50">
        <v>78.540000000000006</v>
      </c>
      <c r="U788" s="50">
        <v>83.92</v>
      </c>
      <c r="V788" s="51">
        <v>87.47999999999999</v>
      </c>
      <c r="W788" s="51">
        <v>81.789999999999992</v>
      </c>
      <c r="X788" s="51">
        <v>92.559999999999988</v>
      </c>
      <c r="Y788" s="51">
        <v>82.28</v>
      </c>
      <c r="Z788" s="51">
        <v>81.55</v>
      </c>
      <c r="AA788" s="51">
        <v>91.71</v>
      </c>
      <c r="AB788" s="51">
        <v>101.55999999999999</v>
      </c>
      <c r="AC788" s="51">
        <v>84.27</v>
      </c>
      <c r="AD788" s="51">
        <v>83.22999999999999</v>
      </c>
      <c r="AE788" s="51">
        <v>88.07</v>
      </c>
      <c r="AF788" s="51">
        <v>84.5</v>
      </c>
      <c r="AG788" s="51">
        <v>91.84</v>
      </c>
      <c r="AH788" s="51">
        <v>82.47999999999999</v>
      </c>
      <c r="AI788" s="51">
        <v>82.13</v>
      </c>
      <c r="AJ788" s="51">
        <v>96.63</v>
      </c>
      <c r="AK788" s="51">
        <v>82.96</v>
      </c>
      <c r="AL788" s="51">
        <v>78.22999999999999</v>
      </c>
      <c r="AM788" s="51">
        <v>88.53</v>
      </c>
      <c r="AN788" s="51">
        <v>86.61999999999999</v>
      </c>
      <c r="AO788" s="51">
        <v>81.96</v>
      </c>
      <c r="AP788" s="135">
        <v>86.28</v>
      </c>
      <c r="AQ788" s="51">
        <v>82.41</v>
      </c>
      <c r="AR788" s="51">
        <v>70.19</v>
      </c>
      <c r="AS788" s="51">
        <v>68.75</v>
      </c>
      <c r="AT788" s="51">
        <v>63.010000000000005</v>
      </c>
      <c r="AU788" s="51">
        <v>60.13</v>
      </c>
      <c r="AV788" s="51">
        <v>63.27</v>
      </c>
      <c r="AW788" s="51">
        <v>54.32</v>
      </c>
      <c r="AX788" s="51">
        <v>50.42</v>
      </c>
      <c r="AY788" s="51">
        <v>55.67</v>
      </c>
      <c r="AZ788" s="51">
        <v>64.16</v>
      </c>
      <c r="BA788" s="51">
        <v>58.230000000000004</v>
      </c>
      <c r="BB788" s="51">
        <v>55.95</v>
      </c>
      <c r="BC788" s="51">
        <v>49.52</v>
      </c>
      <c r="BD788" s="51">
        <v>47.800000000000004</v>
      </c>
      <c r="BE788" s="51">
        <v>50.17</v>
      </c>
      <c r="BF788" s="51">
        <v>43.260000000000005</v>
      </c>
      <c r="BG788" s="51">
        <v>45.09</v>
      </c>
      <c r="BH788" s="51">
        <v>44.7</v>
      </c>
      <c r="BI788" s="51">
        <v>38.89</v>
      </c>
      <c r="BJ788" s="51">
        <v>43.050000000000004</v>
      </c>
      <c r="BK788" s="51">
        <v>40.03</v>
      </c>
      <c r="BL788" s="51">
        <v>46.910000000000004</v>
      </c>
      <c r="BM788" s="51"/>
      <c r="BN788" s="9"/>
      <c r="BO788" s="62">
        <v>69.929999999999993</v>
      </c>
      <c r="BP788" s="62">
        <v>211.39999999999998</v>
      </c>
      <c r="BQ788" s="62">
        <f t="shared" si="36"/>
        <v>140.66499999999999</v>
      </c>
      <c r="BR788" s="64" t="str">
        <f t="shared" si="37"/>
        <v>NO</v>
      </c>
      <c r="BS788" s="9" t="e">
        <f t="shared" si="38"/>
        <v>#N/A</v>
      </c>
    </row>
    <row r="789" spans="1:71" x14ac:dyDescent="0.25">
      <c r="A789">
        <v>786</v>
      </c>
      <c r="B789" s="52" t="s">
        <v>273</v>
      </c>
      <c r="C789" s="48" t="s">
        <v>273</v>
      </c>
      <c r="D789" s="80">
        <v>297.81</v>
      </c>
      <c r="E789" s="98" t="s">
        <v>4988</v>
      </c>
      <c r="F789" s="84" t="s">
        <v>2</v>
      </c>
      <c r="G789" s="84">
        <v>106814475</v>
      </c>
      <c r="H789" s="87">
        <v>4269661</v>
      </c>
      <c r="I789" s="196">
        <v>6098886</v>
      </c>
      <c r="J789" s="87" t="e">
        <v>#N/A</v>
      </c>
      <c r="K789" s="47" t="s">
        <v>1</v>
      </c>
      <c r="L789" s="47" t="s">
        <v>272</v>
      </c>
      <c r="M789" s="38"/>
      <c r="N789" s="38"/>
      <c r="O789" s="50">
        <v>345.15</v>
      </c>
      <c r="P789" s="50">
        <v>454.35</v>
      </c>
      <c r="Q789" s="50">
        <v>336.17</v>
      </c>
      <c r="R789" s="50">
        <v>415.37</v>
      </c>
      <c r="S789" s="50">
        <v>393.57</v>
      </c>
      <c r="T789" s="50">
        <v>479.11</v>
      </c>
      <c r="U789" s="50">
        <v>420.56</v>
      </c>
      <c r="V789" s="51">
        <v>419.22</v>
      </c>
      <c r="W789" s="51">
        <v>427.75</v>
      </c>
      <c r="X789" s="51">
        <v>522.93000000000006</v>
      </c>
      <c r="Y789" s="51">
        <v>446.71000000000004</v>
      </c>
      <c r="Z789" s="51">
        <v>406.35</v>
      </c>
      <c r="AA789" s="51">
        <v>380.41</v>
      </c>
      <c r="AB789" s="51">
        <v>390.42</v>
      </c>
      <c r="AC789" s="51">
        <v>306.42</v>
      </c>
      <c r="AD789" s="51">
        <v>325.57</v>
      </c>
      <c r="AE789" s="51">
        <v>293.03000000000003</v>
      </c>
      <c r="AF789" s="51">
        <v>297.81</v>
      </c>
      <c r="AG789" s="51">
        <v>256.85000000000002</v>
      </c>
      <c r="AH789" s="51">
        <v>265.26</v>
      </c>
      <c r="AI789" s="51">
        <v>324.78000000000003</v>
      </c>
      <c r="AJ789" s="51">
        <v>356.53000000000003</v>
      </c>
      <c r="AK789" s="51">
        <v>284.11</v>
      </c>
      <c r="AL789" s="51">
        <v>252.13</v>
      </c>
      <c r="AM789" s="51">
        <v>321.79000000000002</v>
      </c>
      <c r="AN789" s="51">
        <v>304.93</v>
      </c>
      <c r="AO789" s="51">
        <v>245.99</v>
      </c>
      <c r="AP789" s="135">
        <v>275.76</v>
      </c>
      <c r="AQ789" s="51">
        <v>284.29000000000002</v>
      </c>
      <c r="AR789" s="51">
        <v>263.14</v>
      </c>
      <c r="AS789" s="51">
        <v>174.82000000000002</v>
      </c>
      <c r="AT789" s="51">
        <v>0</v>
      </c>
      <c r="AU789" s="51">
        <v>0</v>
      </c>
      <c r="AV789" s="51">
        <v>0</v>
      </c>
      <c r="AW789" s="51">
        <v>0</v>
      </c>
      <c r="AX789" s="51">
        <v>0</v>
      </c>
      <c r="AY789" s="51">
        <v>0</v>
      </c>
      <c r="AZ789" s="51">
        <v>0</v>
      </c>
      <c r="BA789" s="51">
        <v>0</v>
      </c>
      <c r="BB789" s="51">
        <v>0</v>
      </c>
      <c r="BC789" s="51">
        <v>0</v>
      </c>
      <c r="BD789" s="51">
        <v>0</v>
      </c>
      <c r="BE789" s="51">
        <v>0</v>
      </c>
      <c r="BF789" s="51">
        <v>0</v>
      </c>
      <c r="BG789" s="51">
        <v>0</v>
      </c>
      <c r="BH789" s="51">
        <v>0</v>
      </c>
      <c r="BI789" s="51">
        <v>0</v>
      </c>
      <c r="BJ789" s="51">
        <v>0</v>
      </c>
      <c r="BK789" s="51">
        <v>0</v>
      </c>
      <c r="BL789" s="51">
        <v>0</v>
      </c>
      <c r="BM789" s="51"/>
      <c r="BN789" s="9"/>
      <c r="BO789" s="62">
        <v>248.09252413793101</v>
      </c>
      <c r="BP789" s="62">
        <v>577.54</v>
      </c>
      <c r="BQ789" s="62">
        <f t="shared" si="36"/>
        <v>412.8162620689655</v>
      </c>
      <c r="BR789" s="64" t="str">
        <f t="shared" si="37"/>
        <v>NO</v>
      </c>
      <c r="BS789" s="9" t="e">
        <f t="shared" si="38"/>
        <v>#N/A</v>
      </c>
    </row>
    <row r="790" spans="1:71" x14ac:dyDescent="0.25">
      <c r="A790">
        <v>787</v>
      </c>
      <c r="B790" s="52" t="s">
        <v>271</v>
      </c>
      <c r="C790" s="48" t="s">
        <v>271</v>
      </c>
      <c r="D790" s="80">
        <v>663.99</v>
      </c>
      <c r="E790" s="98" t="s">
        <v>4988</v>
      </c>
      <c r="F790" s="84" t="s">
        <v>2</v>
      </c>
      <c r="G790" s="84">
        <v>106814475</v>
      </c>
      <c r="H790" s="87">
        <v>4060826</v>
      </c>
      <c r="I790" s="196">
        <v>6207393</v>
      </c>
      <c r="J790" s="87">
        <v>6207393</v>
      </c>
      <c r="K790" s="47" t="s">
        <v>1</v>
      </c>
      <c r="L790" s="47" t="s">
        <v>270</v>
      </c>
      <c r="M790" s="38"/>
      <c r="N790" s="38"/>
      <c r="O790" s="50">
        <v>976.75</v>
      </c>
      <c r="P790" s="50">
        <v>976.75</v>
      </c>
      <c r="Q790" s="50">
        <v>976.75</v>
      </c>
      <c r="R790" s="50">
        <v>976.75</v>
      </c>
      <c r="S790" s="50">
        <v>976.75</v>
      </c>
      <c r="T790" s="50">
        <v>976.75</v>
      </c>
      <c r="U790" s="50">
        <v>435.99</v>
      </c>
      <c r="V790" s="51">
        <v>113.72</v>
      </c>
      <c r="W790" s="51">
        <v>659.99</v>
      </c>
      <c r="X790" s="51">
        <v>90.75</v>
      </c>
      <c r="Y790" s="51">
        <v>663.99</v>
      </c>
      <c r="Z790" s="51">
        <v>659.99</v>
      </c>
      <c r="AA790" s="51">
        <v>527.99</v>
      </c>
      <c r="AB790" s="51">
        <v>527.99</v>
      </c>
      <c r="AC790" s="51">
        <v>4148.07</v>
      </c>
      <c r="AD790" s="51">
        <v>663.99</v>
      </c>
      <c r="AE790" s="51">
        <v>1736.22</v>
      </c>
      <c r="AF790" s="51">
        <v>663.99</v>
      </c>
      <c r="AG790" s="51">
        <v>671.99</v>
      </c>
      <c r="AH790" s="51">
        <v>3747.18</v>
      </c>
      <c r="AI790" s="51">
        <v>3280.62</v>
      </c>
      <c r="AJ790" s="51">
        <v>1513.23</v>
      </c>
      <c r="AK790" s="51">
        <v>835.99</v>
      </c>
      <c r="AL790" s="51">
        <v>835.99</v>
      </c>
      <c r="AM790" s="51">
        <v>835.99</v>
      </c>
      <c r="AN790" s="51">
        <v>4630.9299999999994</v>
      </c>
      <c r="AO790" s="51">
        <v>7866.34</v>
      </c>
      <c r="AP790" s="135">
        <v>8261.85</v>
      </c>
      <c r="AQ790" s="51">
        <v>1860.71</v>
      </c>
      <c r="AR790" s="51">
        <v>2235.2599999999998</v>
      </c>
      <c r="AS790" s="51">
        <v>3470.1499999999996</v>
      </c>
      <c r="AT790" s="51">
        <v>4184.4699999999993</v>
      </c>
      <c r="AU790" s="51">
        <v>7737.1799999999994</v>
      </c>
      <c r="AV790" s="51">
        <v>3186.9199999999996</v>
      </c>
      <c r="AW790" s="51">
        <v>531.99</v>
      </c>
      <c r="AX790" s="51">
        <v>655.99</v>
      </c>
      <c r="AY790" s="51">
        <v>687.99</v>
      </c>
      <c r="AZ790" s="51">
        <v>639.99</v>
      </c>
      <c r="BA790" s="51">
        <v>903.45</v>
      </c>
      <c r="BB790" s="51">
        <v>744.68000000000006</v>
      </c>
      <c r="BC790" s="51">
        <v>599.99</v>
      </c>
      <c r="BD790" s="51">
        <v>663.99</v>
      </c>
      <c r="BE790" s="51">
        <v>2042.08</v>
      </c>
      <c r="BF790" s="51">
        <v>655.99</v>
      </c>
      <c r="BG790" s="51">
        <v>788.68000000000006</v>
      </c>
      <c r="BH790" s="51">
        <v>666.58</v>
      </c>
      <c r="BI790" s="51">
        <v>527.99</v>
      </c>
      <c r="BJ790" s="51">
        <v>659.99</v>
      </c>
      <c r="BK790" s="51">
        <v>667.99</v>
      </c>
      <c r="BL790" s="51">
        <v>659.99</v>
      </c>
      <c r="BM790" s="51"/>
      <c r="BN790" s="9"/>
      <c r="BO790" s="62">
        <v>90.75</v>
      </c>
      <c r="BP790" s="62">
        <v>3314.47</v>
      </c>
      <c r="BQ790" s="62">
        <f t="shared" si="36"/>
        <v>1702.61</v>
      </c>
      <c r="BR790" s="64" t="str">
        <f t="shared" si="37"/>
        <v>YES</v>
      </c>
      <c r="BS790" s="9" t="e">
        <f t="shared" si="38"/>
        <v>#N/A</v>
      </c>
    </row>
    <row r="791" spans="1:71" x14ac:dyDescent="0.25">
      <c r="A791">
        <v>788</v>
      </c>
      <c r="B791" s="52" t="s">
        <v>269</v>
      </c>
      <c r="C791" s="48" t="s">
        <v>269</v>
      </c>
      <c r="D791" s="80">
        <v>20.420000000000002</v>
      </c>
      <c r="E791" s="98" t="s">
        <v>4988</v>
      </c>
      <c r="F791" s="84" t="s">
        <v>2</v>
      </c>
      <c r="G791" s="84">
        <v>106814475</v>
      </c>
      <c r="H791" s="87">
        <v>4008837</v>
      </c>
      <c r="I791" s="196">
        <v>6208603</v>
      </c>
      <c r="J791" s="87">
        <v>6208603</v>
      </c>
      <c r="K791" s="47" t="s">
        <v>1</v>
      </c>
      <c r="L791" s="47" t="s">
        <v>268</v>
      </c>
      <c r="M791" s="38"/>
      <c r="N791" s="38"/>
      <c r="O791" s="50">
        <v>20.72</v>
      </c>
      <c r="P791" s="50">
        <v>23.52</v>
      </c>
      <c r="Q791" s="50">
        <v>19.66</v>
      </c>
      <c r="R791" s="50">
        <v>18.649999999999999</v>
      </c>
      <c r="S791" s="50">
        <v>20.239999999999998</v>
      </c>
      <c r="T791" s="50">
        <v>18.8</v>
      </c>
      <c r="U791" s="50">
        <v>21.83</v>
      </c>
      <c r="V791" s="51">
        <v>22.689999999999998</v>
      </c>
      <c r="W791" s="51">
        <v>21.759999999999998</v>
      </c>
      <c r="X791" s="51">
        <v>23.39</v>
      </c>
      <c r="Y791" s="51">
        <v>23.68</v>
      </c>
      <c r="Z791" s="51">
        <v>23.700000000000003</v>
      </c>
      <c r="AA791" s="51">
        <v>26.29</v>
      </c>
      <c r="AB791" s="51">
        <v>26.810000000000002</v>
      </c>
      <c r="AC791" s="51">
        <v>26.020000000000003</v>
      </c>
      <c r="AD791" s="51">
        <v>24.439999999999998</v>
      </c>
      <c r="AE791" s="51">
        <v>24.259999999999998</v>
      </c>
      <c r="AF791" s="51">
        <v>20.420000000000002</v>
      </c>
      <c r="AG791" s="51">
        <v>19.72</v>
      </c>
      <c r="AH791" s="51">
        <v>18.420000000000002</v>
      </c>
      <c r="AI791" s="51">
        <v>18.740000000000002</v>
      </c>
      <c r="AJ791" s="51">
        <v>20.43</v>
      </c>
      <c r="AK791" s="51">
        <v>20.149999999999999</v>
      </c>
      <c r="AL791" s="51">
        <v>20.240000000000002</v>
      </c>
      <c r="AM791" s="51">
        <v>15.200000000000001</v>
      </c>
      <c r="AN791" s="51">
        <v>11.99</v>
      </c>
      <c r="AO791" s="51">
        <v>11.99</v>
      </c>
      <c r="AP791" s="135">
        <v>11.99</v>
      </c>
      <c r="AQ791" s="51">
        <v>11.99</v>
      </c>
      <c r="AR791" s="51">
        <v>11.99</v>
      </c>
      <c r="AS791" s="51">
        <v>11.99</v>
      </c>
      <c r="AT791" s="51">
        <v>11.99</v>
      </c>
      <c r="AU791" s="51">
        <v>12.09</v>
      </c>
      <c r="AV791" s="51">
        <v>13.47</v>
      </c>
      <c r="AW791" s="51">
        <v>16.98</v>
      </c>
      <c r="AX791" s="51">
        <v>15.870000000000001</v>
      </c>
      <c r="AY791" s="51">
        <v>14.53</v>
      </c>
      <c r="AZ791" s="51">
        <v>11.99</v>
      </c>
      <c r="BA791" s="51">
        <v>11.99</v>
      </c>
      <c r="BB791" s="51">
        <v>32.549999999999997</v>
      </c>
      <c r="BC791" s="51">
        <v>41.81</v>
      </c>
      <c r="BD791" s="51">
        <v>13.01</v>
      </c>
      <c r="BE791" s="51">
        <v>11.99</v>
      </c>
      <c r="BF791" s="51">
        <v>11.99</v>
      </c>
      <c r="BG791" s="51">
        <v>11.99</v>
      </c>
      <c r="BH791" s="51">
        <v>11.99</v>
      </c>
      <c r="BI791" s="51">
        <v>11.99</v>
      </c>
      <c r="BJ791" s="51">
        <v>11.99</v>
      </c>
      <c r="BK791" s="51">
        <v>11.99</v>
      </c>
      <c r="BL791" s="51">
        <v>11.99</v>
      </c>
      <c r="BM791" s="51"/>
      <c r="BN791" s="9"/>
      <c r="BO791" s="62">
        <v>11.99</v>
      </c>
      <c r="BP791" s="62">
        <v>64.489999999999995</v>
      </c>
      <c r="BQ791" s="62">
        <f t="shared" si="36"/>
        <v>38.239999999999995</v>
      </c>
      <c r="BR791" s="64" t="str">
        <f t="shared" si="37"/>
        <v>YES</v>
      </c>
      <c r="BS791" s="9" t="e">
        <f t="shared" si="38"/>
        <v>#N/A</v>
      </c>
    </row>
    <row r="792" spans="1:71" x14ac:dyDescent="0.25">
      <c r="A792">
        <v>789</v>
      </c>
      <c r="B792" s="52" t="s">
        <v>267</v>
      </c>
      <c r="C792" s="48" t="s">
        <v>267</v>
      </c>
      <c r="D792" s="80">
        <v>16.59</v>
      </c>
      <c r="E792" s="98" t="s">
        <v>4988</v>
      </c>
      <c r="F792" s="84" t="s">
        <v>2</v>
      </c>
      <c r="G792" s="84">
        <v>106814475</v>
      </c>
      <c r="H792" s="87">
        <v>4242363</v>
      </c>
      <c r="I792" s="196">
        <v>6141844</v>
      </c>
      <c r="J792" s="87">
        <v>6141844</v>
      </c>
      <c r="K792" s="47" t="s">
        <v>1</v>
      </c>
      <c r="L792" s="47" t="s">
        <v>266</v>
      </c>
      <c r="M792" s="38"/>
      <c r="N792" s="38"/>
      <c r="O792" s="50">
        <v>8.75</v>
      </c>
      <c r="P792" s="50">
        <v>8.75</v>
      </c>
      <c r="Q792" s="50">
        <v>8.75</v>
      </c>
      <c r="R792" s="50">
        <v>8.84</v>
      </c>
      <c r="S792" s="50">
        <v>8.75</v>
      </c>
      <c r="T792" s="50">
        <v>8.75</v>
      </c>
      <c r="U792" s="50">
        <v>11.99</v>
      </c>
      <c r="V792" s="51">
        <v>11.99</v>
      </c>
      <c r="W792" s="51">
        <v>11.99</v>
      </c>
      <c r="X792" s="51">
        <v>11.99</v>
      </c>
      <c r="Y792" s="51">
        <v>11.99</v>
      </c>
      <c r="Z792" s="51">
        <v>11.99</v>
      </c>
      <c r="AA792" s="51">
        <v>11.99</v>
      </c>
      <c r="AB792" s="51">
        <v>11.99</v>
      </c>
      <c r="AC792" s="51">
        <v>11.99</v>
      </c>
      <c r="AD792" s="51">
        <v>11.99</v>
      </c>
      <c r="AE792" s="51">
        <v>11.99</v>
      </c>
      <c r="AF792" s="51">
        <v>16.59</v>
      </c>
      <c r="AG792" s="51">
        <v>16.29</v>
      </c>
      <c r="AH792" s="51">
        <v>12.370000000000001</v>
      </c>
      <c r="AI792" s="51">
        <v>12.48</v>
      </c>
      <c r="AJ792" s="51">
        <v>11.99</v>
      </c>
      <c r="AK792" s="51">
        <v>11.99</v>
      </c>
      <c r="AL792" s="51">
        <v>11.99</v>
      </c>
      <c r="AM792" s="51">
        <v>11.99</v>
      </c>
      <c r="AN792" s="51">
        <v>11.99</v>
      </c>
      <c r="AO792" s="51">
        <v>11.99</v>
      </c>
      <c r="AP792" s="135">
        <v>11.99</v>
      </c>
      <c r="AQ792" s="51">
        <v>11.99</v>
      </c>
      <c r="AR792" s="51">
        <v>11.99</v>
      </c>
      <c r="AS792" s="51">
        <v>11.99</v>
      </c>
      <c r="AT792" s="51">
        <v>11.99</v>
      </c>
      <c r="AU792" s="51">
        <v>11.99</v>
      </c>
      <c r="AV792" s="51">
        <v>11.99</v>
      </c>
      <c r="AW792" s="51">
        <v>11.99</v>
      </c>
      <c r="AX792" s="51">
        <v>11.99</v>
      </c>
      <c r="AY792" s="51">
        <v>11.99</v>
      </c>
      <c r="AZ792" s="51">
        <v>11.99</v>
      </c>
      <c r="BA792" s="51">
        <v>11.99</v>
      </c>
      <c r="BB792" s="51">
        <v>11.99</v>
      </c>
      <c r="BC792" s="51">
        <v>11.99</v>
      </c>
      <c r="BD792" s="51">
        <v>11.99</v>
      </c>
      <c r="BE792" s="51">
        <v>11.99</v>
      </c>
      <c r="BF792" s="51">
        <v>11.99</v>
      </c>
      <c r="BG792" s="51">
        <v>11.99</v>
      </c>
      <c r="BH792" s="51">
        <v>11.99</v>
      </c>
      <c r="BI792" s="51">
        <v>11.99</v>
      </c>
      <c r="BJ792" s="51">
        <v>11.99</v>
      </c>
      <c r="BK792" s="51">
        <v>11.99</v>
      </c>
      <c r="BL792" s="51">
        <v>11.99</v>
      </c>
      <c r="BM792" s="51"/>
      <c r="BN792" s="9"/>
      <c r="BO792" s="62">
        <v>11.99</v>
      </c>
      <c r="BP792" s="62">
        <v>24.27</v>
      </c>
      <c r="BQ792" s="62">
        <f t="shared" si="36"/>
        <v>18.13</v>
      </c>
      <c r="BR792" s="64" t="str">
        <f t="shared" si="37"/>
        <v>YES</v>
      </c>
      <c r="BS792" s="9" t="e">
        <f t="shared" si="38"/>
        <v>#N/A</v>
      </c>
    </row>
    <row r="793" spans="1:71" x14ac:dyDescent="0.25">
      <c r="A793">
        <v>790</v>
      </c>
      <c r="B793" s="52" t="s">
        <v>265</v>
      </c>
      <c r="C793" s="48" t="s">
        <v>265</v>
      </c>
      <c r="D793" s="80">
        <v>116.77</v>
      </c>
      <c r="E793" s="98" t="s">
        <v>4988</v>
      </c>
      <c r="F793" s="84" t="s">
        <v>2</v>
      </c>
      <c r="G793" s="84">
        <v>106814475</v>
      </c>
      <c r="H793" s="87">
        <v>4496753</v>
      </c>
      <c r="I793" s="196">
        <v>6134488</v>
      </c>
      <c r="J793" s="87">
        <v>6134488</v>
      </c>
      <c r="K793" s="47" t="s">
        <v>1</v>
      </c>
      <c r="L793" s="47" t="s">
        <v>264</v>
      </c>
      <c r="M793" s="38"/>
      <c r="N793" s="38"/>
      <c r="O793" s="50">
        <v>90.59</v>
      </c>
      <c r="P793" s="50">
        <v>112.97</v>
      </c>
      <c r="Q793" s="50">
        <v>85.38</v>
      </c>
      <c r="R793" s="50">
        <v>110.68</v>
      </c>
      <c r="S793" s="50">
        <v>115.3</v>
      </c>
      <c r="T793" s="50">
        <v>107.55</v>
      </c>
      <c r="U793" s="50">
        <v>116.33999999999999</v>
      </c>
      <c r="V793" s="51">
        <v>119.28999999999999</v>
      </c>
      <c r="W793" s="51">
        <v>107.44999999999999</v>
      </c>
      <c r="X793" s="51">
        <v>123.72</v>
      </c>
      <c r="Y793" s="51">
        <v>104.55999999999999</v>
      </c>
      <c r="Z793" s="51">
        <v>119.55</v>
      </c>
      <c r="AA793" s="51">
        <v>131.83000000000001</v>
      </c>
      <c r="AB793" s="51">
        <v>145.29000000000002</v>
      </c>
      <c r="AC793" s="51">
        <v>115.38</v>
      </c>
      <c r="AD793" s="51">
        <v>111.71</v>
      </c>
      <c r="AE793" s="51">
        <v>124.11999999999999</v>
      </c>
      <c r="AF793" s="51">
        <v>116.77</v>
      </c>
      <c r="AG793" s="51">
        <v>124.45</v>
      </c>
      <c r="AH793" s="51">
        <v>98.36</v>
      </c>
      <c r="AI793" s="51">
        <v>70.38</v>
      </c>
      <c r="AJ793" s="51">
        <v>98.35</v>
      </c>
      <c r="AK793" s="51">
        <v>88.16</v>
      </c>
      <c r="AL793" s="51">
        <v>87.11999999999999</v>
      </c>
      <c r="AM793" s="51">
        <v>102.82</v>
      </c>
      <c r="AN793" s="51">
        <v>92.089999999999989</v>
      </c>
      <c r="AO793" s="51">
        <v>83.66</v>
      </c>
      <c r="AP793" s="135">
        <v>87.83</v>
      </c>
      <c r="AQ793" s="51">
        <v>84.309999999999988</v>
      </c>
      <c r="AR793" s="51">
        <v>78.599999999999994</v>
      </c>
      <c r="AS793" s="51">
        <v>89.64</v>
      </c>
      <c r="AT793" s="51">
        <v>76.91</v>
      </c>
      <c r="AU793" s="51">
        <v>76.009999999999991</v>
      </c>
      <c r="AV793" s="51">
        <v>87.46</v>
      </c>
      <c r="AW793" s="51">
        <v>80.179999999999993</v>
      </c>
      <c r="AX793" s="51">
        <v>82.199999999999989</v>
      </c>
      <c r="AY793" s="51">
        <v>88.39</v>
      </c>
      <c r="AZ793" s="51">
        <v>97.11999999999999</v>
      </c>
      <c r="BA793" s="51">
        <v>85.85</v>
      </c>
      <c r="BB793" s="51">
        <v>85.289999999999992</v>
      </c>
      <c r="BC793" s="51">
        <v>82.14</v>
      </c>
      <c r="BD793" s="51">
        <v>79.66</v>
      </c>
      <c r="BE793" s="51">
        <v>86.22</v>
      </c>
      <c r="BF793" s="51">
        <v>75.36999999999999</v>
      </c>
      <c r="BG793" s="51">
        <v>82.199999999999989</v>
      </c>
      <c r="BH793" s="51">
        <v>84.57</v>
      </c>
      <c r="BI793" s="51">
        <v>81.849999999999994</v>
      </c>
      <c r="BJ793" s="51">
        <v>95.33</v>
      </c>
      <c r="BK793" s="51">
        <v>81.309999999999988</v>
      </c>
      <c r="BL793" s="51">
        <v>93.47999999999999</v>
      </c>
      <c r="BM793" s="51"/>
      <c r="BN793" s="9"/>
      <c r="BO793" s="62">
        <v>87.12</v>
      </c>
      <c r="BP793" s="62">
        <v>226.64999999999998</v>
      </c>
      <c r="BQ793" s="62">
        <f t="shared" si="36"/>
        <v>156.88499999999999</v>
      </c>
      <c r="BR793" s="64" t="str">
        <f t="shared" si="37"/>
        <v>NO</v>
      </c>
      <c r="BS793" s="9" t="e">
        <f t="shared" si="38"/>
        <v>#N/A</v>
      </c>
    </row>
    <row r="794" spans="1:71" x14ac:dyDescent="0.25">
      <c r="A794">
        <v>791</v>
      </c>
      <c r="B794" s="52" t="s">
        <v>263</v>
      </c>
      <c r="C794" s="48" t="s">
        <v>263</v>
      </c>
      <c r="D794" s="80">
        <v>86.52</v>
      </c>
      <c r="E794" s="98" t="s">
        <v>4988</v>
      </c>
      <c r="F794" s="84" t="s">
        <v>2</v>
      </c>
      <c r="G794" s="84">
        <v>106814475</v>
      </c>
      <c r="H794" s="87">
        <v>4494357</v>
      </c>
      <c r="I794" s="196">
        <v>6134491</v>
      </c>
      <c r="J794" s="87">
        <v>6134491</v>
      </c>
      <c r="K794" s="47" t="s">
        <v>1</v>
      </c>
      <c r="L794" s="47" t="s">
        <v>262</v>
      </c>
      <c r="M794" s="38"/>
      <c r="N794" s="38"/>
      <c r="O794" s="50">
        <v>94.08</v>
      </c>
      <c r="P794" s="50">
        <v>138.22</v>
      </c>
      <c r="Q794" s="50">
        <v>113.27</v>
      </c>
      <c r="R794" s="50">
        <v>106.88</v>
      </c>
      <c r="S794" s="50">
        <v>116.89</v>
      </c>
      <c r="T794" s="50">
        <v>78.739999999999995</v>
      </c>
      <c r="U794" s="50">
        <v>77.83</v>
      </c>
      <c r="V794" s="51">
        <v>113.83999999999999</v>
      </c>
      <c r="W794" s="51">
        <v>101.14999999999999</v>
      </c>
      <c r="X794" s="51">
        <v>114.32</v>
      </c>
      <c r="Y794" s="51">
        <v>97.63</v>
      </c>
      <c r="Z794" s="51">
        <v>96.07</v>
      </c>
      <c r="AA794" s="51">
        <v>98.47</v>
      </c>
      <c r="AB794" s="51">
        <v>106.83999999999999</v>
      </c>
      <c r="AC794" s="51">
        <v>86.16</v>
      </c>
      <c r="AD794" s="51">
        <v>86.67</v>
      </c>
      <c r="AE794" s="51">
        <v>91.88</v>
      </c>
      <c r="AF794" s="51">
        <v>86.52</v>
      </c>
      <c r="AG794" s="51">
        <v>88.84</v>
      </c>
      <c r="AH794" s="51">
        <v>78.94</v>
      </c>
      <c r="AI794" s="51">
        <v>81.19</v>
      </c>
      <c r="AJ794" s="51">
        <v>98.82</v>
      </c>
      <c r="AK794" s="51">
        <v>87.199999999999989</v>
      </c>
      <c r="AL794" s="51">
        <v>82.679999999999993</v>
      </c>
      <c r="AM794" s="51">
        <v>94.92</v>
      </c>
      <c r="AN794" s="51">
        <v>87.259999999999991</v>
      </c>
      <c r="AO794" s="51">
        <v>89.3</v>
      </c>
      <c r="AP794" s="135">
        <v>112.97</v>
      </c>
      <c r="AQ794" s="51">
        <v>112.14</v>
      </c>
      <c r="AR794" s="51">
        <v>103.55</v>
      </c>
      <c r="AS794" s="51">
        <v>118.88</v>
      </c>
      <c r="AT794" s="51">
        <v>101.78</v>
      </c>
      <c r="AU794" s="51">
        <v>100.02</v>
      </c>
      <c r="AV794" s="51">
        <v>81.78</v>
      </c>
      <c r="AW794" s="51">
        <v>79.64</v>
      </c>
      <c r="AX794" s="51">
        <v>93.13</v>
      </c>
      <c r="AY794" s="51">
        <v>114.14</v>
      </c>
      <c r="AZ794" s="51">
        <v>127.66</v>
      </c>
      <c r="BA794" s="51">
        <v>108.61999999999999</v>
      </c>
      <c r="BB794" s="51">
        <v>109.52</v>
      </c>
      <c r="BC794" s="51">
        <v>80.399999999999991</v>
      </c>
      <c r="BD794" s="51">
        <v>69.36999999999999</v>
      </c>
      <c r="BE794" s="51">
        <v>72.97999999999999</v>
      </c>
      <c r="BF794" s="51">
        <v>66.09</v>
      </c>
      <c r="BG794" s="51">
        <v>69.509999999999991</v>
      </c>
      <c r="BH794" s="51">
        <v>69.52</v>
      </c>
      <c r="BI794" s="51">
        <v>70.179999999999993</v>
      </c>
      <c r="BJ794" s="51">
        <v>76.47999999999999</v>
      </c>
      <c r="BK794" s="51">
        <v>66.38</v>
      </c>
      <c r="BL794" s="51">
        <v>79.069999999999993</v>
      </c>
      <c r="BM794" s="51"/>
      <c r="BN794" s="9"/>
      <c r="BO794" s="62">
        <v>44.521899109792287</v>
      </c>
      <c r="BP794" s="62">
        <v>141.46</v>
      </c>
      <c r="BQ794" s="62">
        <f t="shared" si="36"/>
        <v>92.990949554896147</v>
      </c>
      <c r="BR794" s="64" t="str">
        <f t="shared" si="37"/>
        <v>YES</v>
      </c>
      <c r="BS794" s="9" t="e">
        <f t="shared" si="38"/>
        <v>#N/A</v>
      </c>
    </row>
    <row r="795" spans="1:71" x14ac:dyDescent="0.25">
      <c r="A795">
        <v>792</v>
      </c>
      <c r="B795" s="52" t="s">
        <v>261</v>
      </c>
      <c r="C795" s="48" t="s">
        <v>261</v>
      </c>
      <c r="D795" s="80">
        <v>175.49</v>
      </c>
      <c r="E795" s="98" t="s">
        <v>4988</v>
      </c>
      <c r="F795" s="84" t="s">
        <v>2</v>
      </c>
      <c r="G795" s="84">
        <v>106814475</v>
      </c>
      <c r="H795" s="87">
        <v>4375286</v>
      </c>
      <c r="I795" s="196">
        <v>6088685</v>
      </c>
      <c r="J795" s="87">
        <v>6088685</v>
      </c>
      <c r="K795" s="47" t="s">
        <v>1</v>
      </c>
      <c r="L795" s="47" t="s">
        <v>260</v>
      </c>
      <c r="M795" s="38"/>
      <c r="N795" s="38"/>
      <c r="O795" s="50">
        <v>181.02</v>
      </c>
      <c r="P795" s="50">
        <v>202.31</v>
      </c>
      <c r="Q795" s="50">
        <v>168.73</v>
      </c>
      <c r="R795" s="50">
        <v>183.3</v>
      </c>
      <c r="S795" s="50">
        <v>158.25</v>
      </c>
      <c r="T795" s="50">
        <v>220.13</v>
      </c>
      <c r="U795" s="50">
        <v>366.22</v>
      </c>
      <c r="V795" s="51">
        <v>448.99</v>
      </c>
      <c r="W795" s="51">
        <v>404.23</v>
      </c>
      <c r="X795" s="51">
        <v>354.97</v>
      </c>
      <c r="Y795" s="51">
        <v>176.65</v>
      </c>
      <c r="Z795" s="51">
        <v>174.52</v>
      </c>
      <c r="AA795" s="51">
        <v>106.17999999999999</v>
      </c>
      <c r="AB795" s="51">
        <v>123.78999999999999</v>
      </c>
      <c r="AC795" s="51">
        <v>65.849999999999994</v>
      </c>
      <c r="AD795" s="51">
        <v>90.63</v>
      </c>
      <c r="AE795" s="51">
        <v>181.79000000000002</v>
      </c>
      <c r="AF795" s="51">
        <v>175.49</v>
      </c>
      <c r="AG795" s="51">
        <v>278.95</v>
      </c>
      <c r="AH795" s="51">
        <v>179.25</v>
      </c>
      <c r="AI795" s="51">
        <v>132.02000000000001</v>
      </c>
      <c r="AJ795" s="51">
        <v>282.08</v>
      </c>
      <c r="AK795" s="51">
        <v>176.06</v>
      </c>
      <c r="AL795" s="51">
        <v>178.94</v>
      </c>
      <c r="AM795" s="51">
        <v>178.47</v>
      </c>
      <c r="AN795" s="51">
        <v>167.77</v>
      </c>
      <c r="AO795" s="51">
        <v>139.95000000000002</v>
      </c>
      <c r="AP795" s="135">
        <v>164.48000000000002</v>
      </c>
      <c r="AQ795" s="51">
        <v>81.849999999999994</v>
      </c>
      <c r="AR795" s="51">
        <v>75.08</v>
      </c>
      <c r="AS795" s="51">
        <v>197.54000000000002</v>
      </c>
      <c r="AT795" s="51">
        <v>186.68</v>
      </c>
      <c r="AU795" s="51">
        <v>326.40000000000003</v>
      </c>
      <c r="AV795" s="51">
        <v>354.09000000000003</v>
      </c>
      <c r="AW795" s="51">
        <v>190.98000000000002</v>
      </c>
      <c r="AX795" s="51">
        <v>174.9</v>
      </c>
      <c r="AY795" s="51">
        <v>169.19</v>
      </c>
      <c r="AZ795" s="51">
        <v>177.94</v>
      </c>
      <c r="BA795" s="51">
        <v>163.85000000000002</v>
      </c>
      <c r="BB795" s="51">
        <v>169.89000000000001</v>
      </c>
      <c r="BC795" s="51">
        <v>253.89000000000001</v>
      </c>
      <c r="BD795" s="51">
        <v>293.76</v>
      </c>
      <c r="BE795" s="51">
        <v>436.01</v>
      </c>
      <c r="BF795" s="51">
        <v>209.35000000000002</v>
      </c>
      <c r="BG795" s="51">
        <v>86.259999999999991</v>
      </c>
      <c r="BH795" s="51">
        <v>187.16</v>
      </c>
      <c r="BI795" s="51">
        <v>107.39999999999999</v>
      </c>
      <c r="BJ795" s="51">
        <v>108.42999999999999</v>
      </c>
      <c r="BK795" s="51">
        <v>76.39</v>
      </c>
      <c r="BL795" s="51">
        <v>104.30999999999999</v>
      </c>
      <c r="BM795" s="51"/>
      <c r="BN795" s="9"/>
      <c r="BO795" s="62">
        <v>65.849999999999994</v>
      </c>
      <c r="BP795" s="62">
        <v>460.71000000000004</v>
      </c>
      <c r="BQ795" s="62">
        <f t="shared" si="36"/>
        <v>263.28000000000003</v>
      </c>
      <c r="BR795" s="64" t="str">
        <f t="shared" si="37"/>
        <v>YES</v>
      </c>
      <c r="BS795" s="9" t="e">
        <f t="shared" si="38"/>
        <v>#N/A</v>
      </c>
    </row>
    <row r="796" spans="1:71" x14ac:dyDescent="0.25">
      <c r="A796">
        <v>793</v>
      </c>
      <c r="B796" s="52" t="s">
        <v>259</v>
      </c>
      <c r="C796" s="48" t="s">
        <v>259</v>
      </c>
      <c r="D796" s="80">
        <v>597.54999999999995</v>
      </c>
      <c r="E796" s="98" t="s">
        <v>4988</v>
      </c>
      <c r="F796" s="84" t="s">
        <v>2</v>
      </c>
      <c r="G796" s="84">
        <v>106814475</v>
      </c>
      <c r="H796" s="87">
        <v>4008879</v>
      </c>
      <c r="I796" s="196">
        <v>6209086</v>
      </c>
      <c r="J796" s="87">
        <v>6209086</v>
      </c>
      <c r="K796" s="47" t="s">
        <v>1</v>
      </c>
      <c r="L796" s="47" t="s">
        <v>258</v>
      </c>
      <c r="M796" s="38"/>
      <c r="N796" s="38"/>
      <c r="O796" s="50">
        <v>451.27</v>
      </c>
      <c r="P796" s="50">
        <v>690.61</v>
      </c>
      <c r="Q796" s="50">
        <v>532.79999999999995</v>
      </c>
      <c r="R796" s="50">
        <v>603.33000000000004</v>
      </c>
      <c r="S796" s="50">
        <v>617.98</v>
      </c>
      <c r="T796" s="50">
        <v>629.91999999999996</v>
      </c>
      <c r="U796" s="50">
        <v>827.01</v>
      </c>
      <c r="V796" s="51">
        <v>896.59</v>
      </c>
      <c r="W796" s="51">
        <v>938.47</v>
      </c>
      <c r="X796" s="51">
        <v>897.25</v>
      </c>
      <c r="Y796" s="51">
        <v>680.35</v>
      </c>
      <c r="Z796" s="51">
        <v>564.63</v>
      </c>
      <c r="AA796" s="51">
        <v>594.13</v>
      </c>
      <c r="AB796" s="51">
        <v>611.20000000000005</v>
      </c>
      <c r="AC796" s="51">
        <v>494.87</v>
      </c>
      <c r="AD796" s="51">
        <v>541.08000000000004</v>
      </c>
      <c r="AE796" s="51">
        <v>568.11</v>
      </c>
      <c r="AF796" s="51">
        <v>597.54999999999995</v>
      </c>
      <c r="AG796" s="51">
        <v>810.41</v>
      </c>
      <c r="AH796" s="51">
        <v>840.33</v>
      </c>
      <c r="AI796" s="51">
        <v>829.96</v>
      </c>
      <c r="AJ796" s="51">
        <v>876.55</v>
      </c>
      <c r="AK796" s="51">
        <v>672.06000000000006</v>
      </c>
      <c r="AL796" s="51">
        <v>602.15</v>
      </c>
      <c r="AM796" s="51">
        <v>557.59</v>
      </c>
      <c r="AN796" s="51">
        <v>545.13</v>
      </c>
      <c r="AO796" s="51">
        <v>571.51</v>
      </c>
      <c r="AP796" s="135">
        <v>629.20000000000005</v>
      </c>
      <c r="AQ796" s="51">
        <v>688.65</v>
      </c>
      <c r="AR796" s="51">
        <v>702.47</v>
      </c>
      <c r="AS796" s="51">
        <v>951.44</v>
      </c>
      <c r="AT796" s="51">
        <v>888.67</v>
      </c>
      <c r="AU796" s="51">
        <v>893.11</v>
      </c>
      <c r="AV796" s="51">
        <v>865.47</v>
      </c>
      <c r="AW796" s="51">
        <v>657.87</v>
      </c>
      <c r="AX796" s="51">
        <v>535.49</v>
      </c>
      <c r="AY796" s="51">
        <v>463.18</v>
      </c>
      <c r="AZ796" s="51">
        <v>793.4</v>
      </c>
      <c r="BA796" s="51">
        <v>611.54999999999995</v>
      </c>
      <c r="BB796" s="51">
        <v>537.57000000000005</v>
      </c>
      <c r="BC796" s="51">
        <v>592.89</v>
      </c>
      <c r="BD796" s="51">
        <v>646.48</v>
      </c>
      <c r="BE796" s="51">
        <v>950.8</v>
      </c>
      <c r="BF796" s="51">
        <v>855.38</v>
      </c>
      <c r="BG796" s="51">
        <v>917.48</v>
      </c>
      <c r="BH796" s="51">
        <v>830.77</v>
      </c>
      <c r="BI796" s="51">
        <v>640.69000000000005</v>
      </c>
      <c r="BJ796" s="51">
        <v>542.78</v>
      </c>
      <c r="BK796" s="51">
        <v>420.39</v>
      </c>
      <c r="BL796" s="51">
        <v>480.64</v>
      </c>
      <c r="BM796" s="51"/>
      <c r="BN796" s="9"/>
      <c r="BO796" s="62">
        <v>454.51</v>
      </c>
      <c r="BP796" s="62">
        <v>1380.91</v>
      </c>
      <c r="BQ796" s="62">
        <f t="shared" si="36"/>
        <v>917.71</v>
      </c>
      <c r="BR796" s="64" t="str">
        <f t="shared" si="37"/>
        <v>NO</v>
      </c>
      <c r="BS796" s="9" t="e">
        <f t="shared" si="38"/>
        <v>#N/A</v>
      </c>
    </row>
    <row r="797" spans="1:71" x14ac:dyDescent="0.25">
      <c r="A797">
        <v>794</v>
      </c>
      <c r="B797" s="52" t="s">
        <v>257</v>
      </c>
      <c r="C797" s="48" t="s">
        <v>257</v>
      </c>
      <c r="D797" s="80">
        <v>158.77000000000001</v>
      </c>
      <c r="E797" s="98" t="s">
        <v>4988</v>
      </c>
      <c r="F797" s="84" t="s">
        <v>2</v>
      </c>
      <c r="G797" s="84">
        <v>106814475</v>
      </c>
      <c r="H797" s="87">
        <v>4009029</v>
      </c>
      <c r="I797" s="196">
        <v>6209118</v>
      </c>
      <c r="J797" s="87">
        <v>6209118</v>
      </c>
      <c r="K797" s="47" t="s">
        <v>1</v>
      </c>
      <c r="L797" s="47" t="s">
        <v>256</v>
      </c>
      <c r="M797" s="38"/>
      <c r="N797" s="38"/>
      <c r="O797" s="50">
        <v>112.25</v>
      </c>
      <c r="P797" s="50">
        <v>204.44</v>
      </c>
      <c r="Q797" s="50">
        <v>165.23</v>
      </c>
      <c r="R797" s="50">
        <v>183.2</v>
      </c>
      <c r="S797" s="50">
        <v>106.98</v>
      </c>
      <c r="T797" s="50">
        <v>167.42</v>
      </c>
      <c r="U797" s="50">
        <v>285.62</v>
      </c>
      <c r="V797" s="51">
        <v>286.38</v>
      </c>
      <c r="W797" s="51">
        <v>278.61</v>
      </c>
      <c r="X797" s="51">
        <v>280.90000000000003</v>
      </c>
      <c r="Y797" s="51">
        <v>273.47000000000003</v>
      </c>
      <c r="Z797" s="51">
        <v>265.54000000000002</v>
      </c>
      <c r="AA797" s="51">
        <v>248.88</v>
      </c>
      <c r="AB797" s="51">
        <v>194.56</v>
      </c>
      <c r="AC797" s="51">
        <v>170.14000000000001</v>
      </c>
      <c r="AD797" s="51">
        <v>162.86000000000001</v>
      </c>
      <c r="AE797" s="51">
        <v>161.31</v>
      </c>
      <c r="AF797" s="51">
        <v>158.77000000000001</v>
      </c>
      <c r="AG797" s="51">
        <v>195.44</v>
      </c>
      <c r="AH797" s="51">
        <v>181.52</v>
      </c>
      <c r="AI797" s="51">
        <v>192.13</v>
      </c>
      <c r="AJ797" s="51">
        <v>218.75</v>
      </c>
      <c r="AK797" s="51">
        <v>196.11</v>
      </c>
      <c r="AL797" s="51">
        <v>182.51000000000002</v>
      </c>
      <c r="AM797" s="51">
        <v>191.87</v>
      </c>
      <c r="AN797" s="51">
        <v>188.84</v>
      </c>
      <c r="AO797" s="51">
        <v>184.28</v>
      </c>
      <c r="AP797" s="135">
        <v>186.9</v>
      </c>
      <c r="AQ797" s="51">
        <v>176.71</v>
      </c>
      <c r="AR797" s="51">
        <v>160.05000000000001</v>
      </c>
      <c r="AS797" s="51">
        <v>186.59</v>
      </c>
      <c r="AT797" s="51">
        <v>215.84</v>
      </c>
      <c r="AU797" s="51">
        <v>228.48000000000002</v>
      </c>
      <c r="AV797" s="51">
        <v>231.95000000000002</v>
      </c>
      <c r="AW797" s="51">
        <v>192.82000000000002</v>
      </c>
      <c r="AX797" s="51">
        <v>183.62</v>
      </c>
      <c r="AY797" s="51">
        <v>181.53</v>
      </c>
      <c r="AZ797" s="51">
        <v>192.22</v>
      </c>
      <c r="BA797" s="51">
        <v>163.28</v>
      </c>
      <c r="BB797" s="51">
        <v>167.01000000000002</v>
      </c>
      <c r="BC797" s="51">
        <v>155.97</v>
      </c>
      <c r="BD797" s="51">
        <v>164.32000000000002</v>
      </c>
      <c r="BE797" s="51">
        <v>210.84</v>
      </c>
      <c r="BF797" s="51">
        <v>188.92000000000002</v>
      </c>
      <c r="BG797" s="51">
        <v>200.48000000000002</v>
      </c>
      <c r="BH797" s="51">
        <v>188.16</v>
      </c>
      <c r="BI797" s="51">
        <v>168.03</v>
      </c>
      <c r="BJ797" s="51">
        <v>173.71</v>
      </c>
      <c r="BK797" s="51">
        <v>156.09</v>
      </c>
      <c r="BL797" s="51">
        <v>182.22</v>
      </c>
      <c r="BM797" s="51"/>
      <c r="BN797" s="9"/>
      <c r="BO797" s="62">
        <v>110.22</v>
      </c>
      <c r="BP797" s="62">
        <v>412.75</v>
      </c>
      <c r="BQ797" s="62">
        <f t="shared" si="36"/>
        <v>261.48500000000001</v>
      </c>
      <c r="BR797" s="64" t="str">
        <f t="shared" si="37"/>
        <v>YES</v>
      </c>
      <c r="BS797" s="9" t="e">
        <f t="shared" si="38"/>
        <v>#N/A</v>
      </c>
    </row>
    <row r="798" spans="1:71" x14ac:dyDescent="0.25">
      <c r="A798">
        <v>795</v>
      </c>
      <c r="B798" s="52" t="s">
        <v>255</v>
      </c>
      <c r="C798" s="48" t="s">
        <v>255</v>
      </c>
      <c r="D798" s="80">
        <v>979.13</v>
      </c>
      <c r="E798" s="98" t="s">
        <v>4988</v>
      </c>
      <c r="F798" s="84" t="s">
        <v>2</v>
      </c>
      <c r="G798" s="84">
        <v>106814475</v>
      </c>
      <c r="H798" s="87">
        <v>4374268</v>
      </c>
      <c r="I798" s="196">
        <v>6207380</v>
      </c>
      <c r="J798" s="87">
        <v>6207380</v>
      </c>
      <c r="K798" s="47" t="s">
        <v>1</v>
      </c>
      <c r="L798" s="47" t="s">
        <v>254</v>
      </c>
      <c r="M798" s="38"/>
      <c r="N798" s="38"/>
      <c r="O798" s="50">
        <v>2122.4</v>
      </c>
      <c r="P798" s="50">
        <v>4697.1000000000004</v>
      </c>
      <c r="Q798" s="50">
        <v>4233.1899999999996</v>
      </c>
      <c r="R798" s="50">
        <v>4430.9799999999996</v>
      </c>
      <c r="S798" s="50">
        <v>1107.77</v>
      </c>
      <c r="T798" s="50">
        <v>838.59</v>
      </c>
      <c r="U798" s="50">
        <v>927.08</v>
      </c>
      <c r="V798" s="51">
        <v>890.63</v>
      </c>
      <c r="W798" s="51">
        <v>995.15</v>
      </c>
      <c r="X798" s="51">
        <v>1009.46</v>
      </c>
      <c r="Y798" s="51">
        <v>1095.46</v>
      </c>
      <c r="Z798" s="51">
        <v>918.36</v>
      </c>
      <c r="AA798" s="51">
        <v>3952.6899999999996</v>
      </c>
      <c r="AB798" s="51">
        <v>4682.4399999999996</v>
      </c>
      <c r="AC798" s="51">
        <v>3956.2799999999997</v>
      </c>
      <c r="AD798" s="51">
        <v>1592.55</v>
      </c>
      <c r="AE798" s="51">
        <v>992.83</v>
      </c>
      <c r="AF798" s="51">
        <v>979.13</v>
      </c>
      <c r="AG798" s="51">
        <v>1061.04</v>
      </c>
      <c r="AH798" s="51">
        <v>1059.5</v>
      </c>
      <c r="AI798" s="51">
        <v>1058.96</v>
      </c>
      <c r="AJ798" s="51">
        <v>1105.68</v>
      </c>
      <c r="AK798" s="51">
        <v>994.9</v>
      </c>
      <c r="AL798" s="51">
        <v>1055.03</v>
      </c>
      <c r="AM798" s="51">
        <v>3578.5099999999998</v>
      </c>
      <c r="AN798" s="51">
        <v>6414.26</v>
      </c>
      <c r="AO798" s="51">
        <v>5184.01</v>
      </c>
      <c r="AP798" s="135">
        <v>2171.66</v>
      </c>
      <c r="AQ798" s="51">
        <v>2515.89</v>
      </c>
      <c r="AR798" s="51">
        <v>2040.15</v>
      </c>
      <c r="AS798" s="51">
        <v>2061.7399999999998</v>
      </c>
      <c r="AT798" s="51">
        <v>1417.41</v>
      </c>
      <c r="AU798" s="51">
        <v>1245.2</v>
      </c>
      <c r="AV798" s="51">
        <v>1768.16</v>
      </c>
      <c r="AW798" s="51">
        <v>1952.31</v>
      </c>
      <c r="AX798" s="51">
        <v>2820.0499999999997</v>
      </c>
      <c r="AY798" s="51">
        <v>3593.33</v>
      </c>
      <c r="AZ798" s="51">
        <v>5033.8999999999996</v>
      </c>
      <c r="BA798" s="51">
        <v>4519.0199999999995</v>
      </c>
      <c r="BB798" s="51">
        <v>3515.83</v>
      </c>
      <c r="BC798" s="51">
        <v>3103.7099999999996</v>
      </c>
      <c r="BD798" s="51">
        <v>2455.6499999999996</v>
      </c>
      <c r="BE798" s="51">
        <v>1346.33</v>
      </c>
      <c r="BF798" s="51">
        <v>956.89</v>
      </c>
      <c r="BG798" s="51">
        <v>1069.73</v>
      </c>
      <c r="BH798" s="51">
        <v>1145.8700000000001</v>
      </c>
      <c r="BI798" s="51">
        <v>1311.02</v>
      </c>
      <c r="BJ798" s="51">
        <v>5062.7299999999996</v>
      </c>
      <c r="BK798" s="51">
        <v>4764.46</v>
      </c>
      <c r="BL798" s="51">
        <v>5663.75</v>
      </c>
      <c r="BM798" s="51"/>
      <c r="BN798" s="9"/>
      <c r="BO798" s="62">
        <v>841.83</v>
      </c>
      <c r="BP798" s="62">
        <v>4700.34</v>
      </c>
      <c r="BQ798" s="62">
        <f t="shared" si="36"/>
        <v>2771.085</v>
      </c>
      <c r="BR798" s="64" t="str">
        <f t="shared" si="37"/>
        <v>NO</v>
      </c>
      <c r="BS798" s="9" t="e">
        <f t="shared" si="38"/>
        <v>#N/A</v>
      </c>
    </row>
    <row r="799" spans="1:71" x14ac:dyDescent="0.25">
      <c r="A799">
        <v>796</v>
      </c>
      <c r="B799" s="52" t="s">
        <v>253</v>
      </c>
      <c r="C799" s="48" t="s">
        <v>253</v>
      </c>
      <c r="D799" s="80">
        <v>128.51</v>
      </c>
      <c r="E799" s="98" t="s">
        <v>4988</v>
      </c>
      <c r="F799" s="84" t="s">
        <v>2</v>
      </c>
      <c r="G799" s="84">
        <v>106814475</v>
      </c>
      <c r="H799" s="87">
        <v>4026881</v>
      </c>
      <c r="I799" s="196">
        <v>6098850</v>
      </c>
      <c r="J799" s="87">
        <v>6098850</v>
      </c>
      <c r="K799" s="47" t="s">
        <v>1</v>
      </c>
      <c r="L799" s="47" t="s">
        <v>252</v>
      </c>
      <c r="M799" s="38"/>
      <c r="N799" s="38"/>
      <c r="O799" s="50">
        <v>59.51</v>
      </c>
      <c r="P799" s="50">
        <v>67.75</v>
      </c>
      <c r="Q799" s="50">
        <v>51.3</v>
      </c>
      <c r="R799" s="50">
        <v>56.61</v>
      </c>
      <c r="S799" s="50">
        <v>61.87</v>
      </c>
      <c r="T799" s="50">
        <v>58.18</v>
      </c>
      <c r="U799" s="50">
        <v>73.309999999999988</v>
      </c>
      <c r="V799" s="51">
        <v>89.289999999999992</v>
      </c>
      <c r="W799" s="51">
        <v>108.25</v>
      </c>
      <c r="X799" s="51">
        <v>122.71</v>
      </c>
      <c r="Y799" s="51">
        <v>89.429999999999993</v>
      </c>
      <c r="Z799" s="51">
        <v>72.089999999999989</v>
      </c>
      <c r="AA799" s="51">
        <v>103.72</v>
      </c>
      <c r="AB799" s="51">
        <v>88.78</v>
      </c>
      <c r="AC799" s="51">
        <v>47.04</v>
      </c>
      <c r="AD799" s="51">
        <v>53.230000000000004</v>
      </c>
      <c r="AE799" s="51">
        <v>127.1</v>
      </c>
      <c r="AF799" s="51">
        <v>128.51</v>
      </c>
      <c r="AG799" s="51">
        <v>46.45</v>
      </c>
      <c r="AH799" s="51">
        <v>96.86999999999999</v>
      </c>
      <c r="AI799" s="51">
        <v>44.52</v>
      </c>
      <c r="AJ799" s="51">
        <v>131.48000000000002</v>
      </c>
      <c r="AK799" s="51">
        <v>107.64</v>
      </c>
      <c r="AL799" s="51">
        <v>97.71</v>
      </c>
      <c r="AM799" s="51">
        <v>98.47</v>
      </c>
      <c r="AN799" s="51">
        <v>97.36</v>
      </c>
      <c r="AO799" s="51">
        <v>93.039999999999992</v>
      </c>
      <c r="AP799" s="135">
        <v>99.949999999999989</v>
      </c>
      <c r="AQ799" s="51">
        <v>99.72999999999999</v>
      </c>
      <c r="AR799" s="51">
        <v>95.49</v>
      </c>
      <c r="AS799" s="51">
        <v>110.88</v>
      </c>
      <c r="AT799" s="51">
        <v>103.69</v>
      </c>
      <c r="AU799" s="51">
        <v>108.92</v>
      </c>
      <c r="AV799" s="51">
        <v>105.03</v>
      </c>
      <c r="AW799" s="51">
        <v>88.839999999999989</v>
      </c>
      <c r="AX799" s="51">
        <v>80.92</v>
      </c>
      <c r="AY799" s="51">
        <v>74.16</v>
      </c>
      <c r="AZ799" s="51">
        <v>71.959999999999994</v>
      </c>
      <c r="BA799" s="51">
        <v>61.46</v>
      </c>
      <c r="BB799" s="51">
        <v>61.96</v>
      </c>
      <c r="BC799" s="51">
        <v>57.660000000000004</v>
      </c>
      <c r="BD799" s="51">
        <v>58.63</v>
      </c>
      <c r="BE799" s="51">
        <v>71.75</v>
      </c>
      <c r="BF799" s="51">
        <v>57.03</v>
      </c>
      <c r="BG799" s="51">
        <v>55.36</v>
      </c>
      <c r="BH799" s="51">
        <v>52.980000000000004</v>
      </c>
      <c r="BI799" s="51">
        <v>49.940000000000005</v>
      </c>
      <c r="BJ799" s="51">
        <v>52.38</v>
      </c>
      <c r="BK799" s="51">
        <v>41.75</v>
      </c>
      <c r="BL799" s="51">
        <v>46.54</v>
      </c>
      <c r="BM799" s="51"/>
      <c r="BN799" s="9"/>
      <c r="BO799" s="62">
        <v>47.04</v>
      </c>
      <c r="BP799" s="62">
        <v>128.51</v>
      </c>
      <c r="BQ799" s="62">
        <f t="shared" si="36"/>
        <v>87.774999999999991</v>
      </c>
      <c r="BR799" s="64" t="str">
        <f t="shared" si="37"/>
        <v>NO</v>
      </c>
      <c r="BS799" s="9" t="e">
        <f t="shared" si="38"/>
        <v>#N/A</v>
      </c>
    </row>
    <row r="800" spans="1:71" x14ac:dyDescent="0.25">
      <c r="A800">
        <v>797</v>
      </c>
      <c r="B800" s="52" t="s">
        <v>251</v>
      </c>
      <c r="C800" s="48" t="s">
        <v>251</v>
      </c>
      <c r="D800" s="80">
        <v>698.79</v>
      </c>
      <c r="E800" s="98" t="s">
        <v>4988</v>
      </c>
      <c r="F800" s="84" t="s">
        <v>2</v>
      </c>
      <c r="G800" s="84">
        <v>106814475</v>
      </c>
      <c r="H800" s="87">
        <v>4273099</v>
      </c>
      <c r="I800" s="196">
        <v>6210523</v>
      </c>
      <c r="J800" s="87">
        <v>6210523</v>
      </c>
      <c r="K800" s="47" t="s">
        <v>1</v>
      </c>
      <c r="L800" s="47" t="s">
        <v>250</v>
      </c>
      <c r="M800" s="38"/>
      <c r="N800" s="38"/>
      <c r="O800" s="50">
        <v>233.29</v>
      </c>
      <c r="P800" s="50">
        <v>292.47000000000003</v>
      </c>
      <c r="Q800" s="50">
        <v>382.86</v>
      </c>
      <c r="R800" s="50">
        <v>372.08</v>
      </c>
      <c r="S800" s="50">
        <v>572.57000000000005</v>
      </c>
      <c r="T800" s="50">
        <v>594.54</v>
      </c>
      <c r="U800" s="50">
        <v>753.96</v>
      </c>
      <c r="V800" s="51">
        <v>882.78</v>
      </c>
      <c r="W800" s="51">
        <v>1148.7</v>
      </c>
      <c r="X800" s="51">
        <v>1011.22</v>
      </c>
      <c r="Y800" s="51">
        <v>806.4</v>
      </c>
      <c r="Z800" s="51">
        <v>574.71</v>
      </c>
      <c r="AA800" s="51">
        <v>682.3</v>
      </c>
      <c r="AB800" s="51">
        <v>736.71</v>
      </c>
      <c r="AC800" s="51">
        <v>621.6</v>
      </c>
      <c r="AD800" s="51">
        <v>572.5</v>
      </c>
      <c r="AE800" s="51">
        <v>755.01</v>
      </c>
      <c r="AF800" s="51">
        <v>698.79</v>
      </c>
      <c r="AG800" s="51">
        <v>923.89</v>
      </c>
      <c r="AH800" s="51">
        <v>935.97</v>
      </c>
      <c r="AI800" s="51">
        <v>855.07</v>
      </c>
      <c r="AJ800" s="51">
        <v>1030.8</v>
      </c>
      <c r="AK800" s="51">
        <v>550.07000000000005</v>
      </c>
      <c r="AL800" s="51">
        <v>438.1</v>
      </c>
      <c r="AM800" s="51">
        <v>530.11</v>
      </c>
      <c r="AN800" s="51">
        <v>594.02</v>
      </c>
      <c r="AO800" s="51">
        <v>618.21</v>
      </c>
      <c r="AP800" s="135">
        <v>665.09</v>
      </c>
      <c r="AQ800" s="51">
        <v>641.46</v>
      </c>
      <c r="AR800" s="51">
        <v>473.92</v>
      </c>
      <c r="AS800" s="51">
        <v>828.04</v>
      </c>
      <c r="AT800" s="51">
        <v>563.73</v>
      </c>
      <c r="AU800" s="51">
        <v>604.18000000000006</v>
      </c>
      <c r="AV800" s="51">
        <v>511.08</v>
      </c>
      <c r="AW800" s="51">
        <v>242.70000000000002</v>
      </c>
      <c r="AX800" s="51">
        <v>177.25</v>
      </c>
      <c r="AY800" s="51">
        <v>240.29000000000002</v>
      </c>
      <c r="AZ800" s="51">
        <v>361.18</v>
      </c>
      <c r="BA800" s="51">
        <v>383.38</v>
      </c>
      <c r="BB800" s="51">
        <v>393.8</v>
      </c>
      <c r="BC800" s="51">
        <v>445.69</v>
      </c>
      <c r="BD800" s="51">
        <v>408.38</v>
      </c>
      <c r="BE800" s="51">
        <v>832.6</v>
      </c>
      <c r="BF800" s="51">
        <v>472.15000000000003</v>
      </c>
      <c r="BG800" s="51">
        <v>674.53</v>
      </c>
      <c r="BH800" s="51">
        <v>439.34000000000003</v>
      </c>
      <c r="BI800" s="51">
        <v>444.51</v>
      </c>
      <c r="BJ800" s="51">
        <v>447.77</v>
      </c>
      <c r="BK800" s="51">
        <v>606.35</v>
      </c>
      <c r="BL800" s="51">
        <v>725.85</v>
      </c>
      <c r="BM800" s="51"/>
      <c r="BN800" s="9"/>
      <c r="BO800" s="62">
        <v>236.53</v>
      </c>
      <c r="BP800" s="62">
        <v>1148.7</v>
      </c>
      <c r="BQ800" s="62">
        <f t="shared" si="36"/>
        <v>692.61500000000001</v>
      </c>
      <c r="BR800" s="64" t="str">
        <f t="shared" si="37"/>
        <v>YES</v>
      </c>
      <c r="BS800" s="9" t="e">
        <f t="shared" si="38"/>
        <v>#N/A</v>
      </c>
    </row>
    <row r="801" spans="1:71" x14ac:dyDescent="0.25">
      <c r="A801">
        <v>798</v>
      </c>
      <c r="B801" s="52" t="s">
        <v>249</v>
      </c>
      <c r="C801" s="48" t="s">
        <v>249</v>
      </c>
      <c r="D801" s="80">
        <v>455.36</v>
      </c>
      <c r="E801" s="98" t="s">
        <v>4988</v>
      </c>
      <c r="F801" s="84" t="s">
        <v>2</v>
      </c>
      <c r="G801" s="84">
        <v>106814475</v>
      </c>
      <c r="H801" s="87" t="s">
        <v>2158</v>
      </c>
      <c r="I801" s="196">
        <v>6209112</v>
      </c>
      <c r="J801" s="87">
        <v>6209112</v>
      </c>
      <c r="K801" s="47" t="s">
        <v>1</v>
      </c>
      <c r="L801" s="47" t="s">
        <v>248</v>
      </c>
      <c r="M801" s="38"/>
      <c r="N801" s="38"/>
      <c r="O801" s="50">
        <v>427.46</v>
      </c>
      <c r="P801" s="50">
        <v>838.11</v>
      </c>
      <c r="Q801" s="50">
        <v>626.85</v>
      </c>
      <c r="R801" s="50">
        <v>738.52</v>
      </c>
      <c r="S801" s="50">
        <v>447.39</v>
      </c>
      <c r="T801" s="50">
        <v>395.29</v>
      </c>
      <c r="U801" s="50">
        <v>509.5</v>
      </c>
      <c r="V801" s="51">
        <v>685.97</v>
      </c>
      <c r="W801" s="51">
        <v>593.45000000000005</v>
      </c>
      <c r="X801" s="51">
        <v>619.13</v>
      </c>
      <c r="Y801" s="51">
        <v>465.13</v>
      </c>
      <c r="Z801" s="51">
        <v>400.81</v>
      </c>
      <c r="AA801" s="51">
        <v>587.86</v>
      </c>
      <c r="AB801" s="51">
        <v>547.46</v>
      </c>
      <c r="AC801" s="51">
        <v>505.23</v>
      </c>
      <c r="AD801" s="51">
        <v>338.63</v>
      </c>
      <c r="AE801" s="51">
        <v>434.46000000000004</v>
      </c>
      <c r="AF801" s="51">
        <v>455.36</v>
      </c>
      <c r="AG801" s="51">
        <v>510.18</v>
      </c>
      <c r="AH801" s="51">
        <v>647.47</v>
      </c>
      <c r="AI801" s="51">
        <v>638.82000000000005</v>
      </c>
      <c r="AJ801" s="51">
        <v>715.04</v>
      </c>
      <c r="AK801" s="51">
        <v>489.28000000000003</v>
      </c>
      <c r="AL801" s="51">
        <v>333.99</v>
      </c>
      <c r="AM801" s="51">
        <v>631.31000000000006</v>
      </c>
      <c r="AN801" s="51">
        <v>571.79</v>
      </c>
      <c r="AO801" s="51">
        <v>558.44000000000005</v>
      </c>
      <c r="AP801" s="135">
        <v>399.17</v>
      </c>
      <c r="AQ801" s="51">
        <v>346.89</v>
      </c>
      <c r="AR801" s="51">
        <v>486.63</v>
      </c>
      <c r="AS801" s="51">
        <v>583.76</v>
      </c>
      <c r="AT801" s="51">
        <v>500.27</v>
      </c>
      <c r="AU801" s="51">
        <v>554.35</v>
      </c>
      <c r="AV801" s="51">
        <v>451.39</v>
      </c>
      <c r="AW801" s="51">
        <v>327.3</v>
      </c>
      <c r="AX801" s="51">
        <v>187.22</v>
      </c>
      <c r="AY801" s="51">
        <v>217.76000000000002</v>
      </c>
      <c r="AZ801" s="51">
        <v>163.82000000000002</v>
      </c>
      <c r="BA801" s="51">
        <v>156.60000000000002</v>
      </c>
      <c r="BB801" s="51">
        <v>142.65</v>
      </c>
      <c r="BC801" s="51">
        <v>149.03</v>
      </c>
      <c r="BD801" s="51">
        <v>168.36</v>
      </c>
      <c r="BE801" s="51">
        <v>237.4</v>
      </c>
      <c r="BF801" s="51">
        <v>251.5</v>
      </c>
      <c r="BG801" s="51">
        <v>370.89</v>
      </c>
      <c r="BH801" s="51">
        <v>276.5</v>
      </c>
      <c r="BI801" s="51">
        <v>172.18</v>
      </c>
      <c r="BJ801" s="51">
        <v>104.08999999999999</v>
      </c>
      <c r="BK801" s="51">
        <v>159.87</v>
      </c>
      <c r="BL801" s="51">
        <v>205.48000000000002</v>
      </c>
      <c r="BM801" s="51"/>
      <c r="BN801" s="9"/>
      <c r="BO801" s="62">
        <v>333.99</v>
      </c>
      <c r="BP801" s="62">
        <v>1170.24</v>
      </c>
      <c r="BQ801" s="62">
        <f t="shared" si="36"/>
        <v>752.11500000000001</v>
      </c>
      <c r="BR801" s="64" t="str">
        <f t="shared" si="37"/>
        <v>NO</v>
      </c>
      <c r="BS801" s="9" t="e">
        <f t="shared" si="38"/>
        <v>#N/A</v>
      </c>
    </row>
    <row r="802" spans="1:71" x14ac:dyDescent="0.25">
      <c r="A802">
        <v>799</v>
      </c>
      <c r="B802" s="52" t="s">
        <v>245</v>
      </c>
      <c r="C802" s="48" t="s">
        <v>245</v>
      </c>
      <c r="D802" s="80">
        <v>11.99</v>
      </c>
      <c r="E802" s="98" t="s">
        <v>4988</v>
      </c>
      <c r="F802" s="84" t="s">
        <v>2</v>
      </c>
      <c r="G802" s="84">
        <v>106814475</v>
      </c>
      <c r="H802" s="87">
        <v>4060630</v>
      </c>
      <c r="I802" s="196">
        <v>6207308</v>
      </c>
      <c r="J802" s="87">
        <v>6207308</v>
      </c>
      <c r="K802" s="47" t="s">
        <v>1</v>
      </c>
      <c r="L802" s="47" t="s">
        <v>244</v>
      </c>
      <c r="M802" s="38"/>
      <c r="N802" s="38"/>
      <c r="O802" s="50">
        <v>15.9</v>
      </c>
      <c r="P802" s="50">
        <v>15.78</v>
      </c>
      <c r="Q802" s="50">
        <v>16.21</v>
      </c>
      <c r="R802" s="50">
        <v>16.149999999999999</v>
      </c>
      <c r="S802" s="50">
        <v>24.2</v>
      </c>
      <c r="T802" s="50">
        <v>16.54</v>
      </c>
      <c r="U802" s="50">
        <v>27.9</v>
      </c>
      <c r="V802" s="51">
        <v>19.490000000000002</v>
      </c>
      <c r="W802" s="51">
        <v>11.99</v>
      </c>
      <c r="X802" s="51">
        <v>19.47</v>
      </c>
      <c r="Y802" s="51">
        <v>19.590000000000003</v>
      </c>
      <c r="Z802" s="51">
        <v>19.420000000000002</v>
      </c>
      <c r="AA802" s="51">
        <v>19.770000000000003</v>
      </c>
      <c r="AB802" s="51">
        <v>19.299999999999997</v>
      </c>
      <c r="AC802" s="51">
        <v>34.910000000000004</v>
      </c>
      <c r="AD802" s="51">
        <v>19.53</v>
      </c>
      <c r="AE802" s="51">
        <v>19.420000000000002</v>
      </c>
      <c r="AF802" s="51">
        <v>11.99</v>
      </c>
      <c r="AG802" s="51">
        <v>19.62</v>
      </c>
      <c r="AH802" s="51">
        <v>19.54</v>
      </c>
      <c r="AI802" s="51">
        <v>19.71</v>
      </c>
      <c r="AJ802" s="51">
        <v>19.57</v>
      </c>
      <c r="AK802" s="51">
        <v>19.840000000000003</v>
      </c>
      <c r="AL802" s="51">
        <v>27.33</v>
      </c>
      <c r="AM802" s="51">
        <v>19.299999999999997</v>
      </c>
      <c r="AN802" s="51">
        <v>19.600000000000001</v>
      </c>
      <c r="AO802" s="51">
        <v>20.229999999999997</v>
      </c>
      <c r="AP802" s="135">
        <v>20.009999999999998</v>
      </c>
      <c r="AQ802" s="51">
        <v>20.130000000000003</v>
      </c>
      <c r="AR802" s="51">
        <v>20.020000000000003</v>
      </c>
      <c r="AS802" s="51">
        <v>20.11</v>
      </c>
      <c r="AT802" s="51">
        <v>19.93</v>
      </c>
      <c r="AU802" s="51">
        <v>28.04</v>
      </c>
      <c r="AV802" s="51">
        <v>19.850000000000001</v>
      </c>
      <c r="AW802" s="51">
        <v>19.96</v>
      </c>
      <c r="AX802" s="51">
        <v>19.75</v>
      </c>
      <c r="AY802" s="51">
        <v>19.270000000000003</v>
      </c>
      <c r="AZ802" s="51">
        <v>19.649999999999999</v>
      </c>
      <c r="BA802" s="51">
        <v>20.399999999999999</v>
      </c>
      <c r="BB802" s="51">
        <v>20.43</v>
      </c>
      <c r="BC802" s="51">
        <v>20.450000000000003</v>
      </c>
      <c r="BD802" s="51">
        <v>20.170000000000002</v>
      </c>
      <c r="BE802" s="51">
        <v>20.25</v>
      </c>
      <c r="BF802" s="51">
        <v>19.86</v>
      </c>
      <c r="BG802" s="51">
        <v>19.97</v>
      </c>
      <c r="BH802" s="51">
        <v>19.600000000000001</v>
      </c>
      <c r="BI802" s="51">
        <v>19.96</v>
      </c>
      <c r="BJ802" s="51">
        <v>35.580000000000005</v>
      </c>
      <c r="BK802" s="51">
        <v>156.84</v>
      </c>
      <c r="BL802" s="51">
        <v>81.709999999999994</v>
      </c>
      <c r="BM802" s="51"/>
      <c r="BN802" s="9"/>
      <c r="BO802" s="62">
        <v>11.99</v>
      </c>
      <c r="BP802" s="62">
        <v>169.39000000000001</v>
      </c>
      <c r="BQ802" s="62">
        <f t="shared" si="36"/>
        <v>90.690000000000012</v>
      </c>
      <c r="BR802" s="64" t="str">
        <f t="shared" si="37"/>
        <v>YES</v>
      </c>
      <c r="BS802" s="9" t="e">
        <f t="shared" si="38"/>
        <v>#N/A</v>
      </c>
    </row>
    <row r="803" spans="1:71" x14ac:dyDescent="0.25">
      <c r="A803">
        <v>800</v>
      </c>
      <c r="B803" s="52" t="s">
        <v>243</v>
      </c>
      <c r="C803" s="48" t="s">
        <v>243</v>
      </c>
      <c r="D803" s="80">
        <v>1033.26</v>
      </c>
      <c r="E803" s="98" t="s">
        <v>4988</v>
      </c>
      <c r="F803" s="84" t="s">
        <v>2</v>
      </c>
      <c r="G803" s="84">
        <v>106814475</v>
      </c>
      <c r="H803" s="87">
        <v>4060631</v>
      </c>
      <c r="I803" s="196">
        <v>6207258</v>
      </c>
      <c r="J803" s="87">
        <v>6207258</v>
      </c>
      <c r="K803" s="47" t="s">
        <v>1</v>
      </c>
      <c r="L803" s="47" t="s">
        <v>242</v>
      </c>
      <c r="M803" s="38"/>
      <c r="N803" s="38"/>
      <c r="O803" s="50">
        <v>100.75</v>
      </c>
      <c r="P803" s="50">
        <v>155.44</v>
      </c>
      <c r="Q803" s="50">
        <v>114.3</v>
      </c>
      <c r="R803" s="50">
        <v>144.32</v>
      </c>
      <c r="S803" s="50">
        <v>116.75</v>
      </c>
      <c r="T803" s="50">
        <v>100.75</v>
      </c>
      <c r="U803" s="50">
        <v>93.08</v>
      </c>
      <c r="V803" s="51">
        <v>184.17000000000002</v>
      </c>
      <c r="W803" s="51">
        <v>261.3</v>
      </c>
      <c r="X803" s="51">
        <v>312.81</v>
      </c>
      <c r="Y803" s="51">
        <v>661.69</v>
      </c>
      <c r="Z803" s="51">
        <v>1098.0899999999999</v>
      </c>
      <c r="AA803" s="51">
        <v>1288.3499999999999</v>
      </c>
      <c r="AB803" s="51">
        <v>1322.05</v>
      </c>
      <c r="AC803" s="51">
        <v>1128.54</v>
      </c>
      <c r="AD803" s="51">
        <v>1060.29</v>
      </c>
      <c r="AE803" s="51">
        <v>1117.93</v>
      </c>
      <c r="AF803" s="51">
        <v>1033.26</v>
      </c>
      <c r="AG803" s="51">
        <v>1299.71</v>
      </c>
      <c r="AH803" s="51">
        <v>1400.35</v>
      </c>
      <c r="AI803" s="51">
        <v>1092.42</v>
      </c>
      <c r="AJ803" s="51">
        <v>1069.21</v>
      </c>
      <c r="AK803" s="51">
        <v>839.19</v>
      </c>
      <c r="AL803" s="51">
        <v>786.62</v>
      </c>
      <c r="AM803" s="51">
        <v>829.47</v>
      </c>
      <c r="AN803" s="51">
        <v>840.23</v>
      </c>
      <c r="AO803" s="51">
        <v>765.77</v>
      </c>
      <c r="AP803" s="135">
        <v>930.64</v>
      </c>
      <c r="AQ803" s="51">
        <v>896.78</v>
      </c>
      <c r="AR803" s="51">
        <v>966.54</v>
      </c>
      <c r="AS803" s="51">
        <v>1016.25</v>
      </c>
      <c r="AT803" s="51">
        <v>842.76</v>
      </c>
      <c r="AU803" s="51">
        <v>756.03</v>
      </c>
      <c r="AV803" s="51">
        <v>794.54</v>
      </c>
      <c r="AW803" s="51">
        <v>649.58000000000004</v>
      </c>
      <c r="AX803" s="51">
        <v>645.52</v>
      </c>
      <c r="AY803" s="51">
        <v>633.82000000000005</v>
      </c>
      <c r="AZ803" s="51">
        <v>749.41</v>
      </c>
      <c r="BA803" s="51">
        <v>686.88</v>
      </c>
      <c r="BB803" s="51">
        <v>690.57</v>
      </c>
      <c r="BC803" s="51">
        <v>655.54</v>
      </c>
      <c r="BD803" s="51">
        <v>617.86</v>
      </c>
      <c r="BE803" s="51">
        <v>683.99</v>
      </c>
      <c r="BF803" s="51">
        <v>626.23</v>
      </c>
      <c r="BG803" s="51">
        <v>480.43</v>
      </c>
      <c r="BH803" s="51">
        <v>559.06000000000006</v>
      </c>
      <c r="BI803" s="51">
        <v>512.48</v>
      </c>
      <c r="BJ803" s="51">
        <v>478.07</v>
      </c>
      <c r="BK803" s="51">
        <v>481.6</v>
      </c>
      <c r="BL803" s="51">
        <v>547.12</v>
      </c>
      <c r="BM803" s="51"/>
      <c r="BN803" s="9"/>
      <c r="BO803" s="62">
        <v>84.309999999999988</v>
      </c>
      <c r="BP803" s="62">
        <v>1322.05</v>
      </c>
      <c r="BQ803" s="62">
        <f t="shared" si="36"/>
        <v>703.18</v>
      </c>
      <c r="BR803" s="64" t="str">
        <f t="shared" si="37"/>
        <v>YES</v>
      </c>
      <c r="BS803" s="9" t="e">
        <f t="shared" si="38"/>
        <v>#N/A</v>
      </c>
    </row>
    <row r="804" spans="1:71" x14ac:dyDescent="0.25">
      <c r="A804">
        <v>801</v>
      </c>
      <c r="B804" s="52" t="s">
        <v>241</v>
      </c>
      <c r="C804" s="48" t="s">
        <v>241</v>
      </c>
      <c r="D804" s="80">
        <v>255.75</v>
      </c>
      <c r="E804" s="98" t="s">
        <v>4988</v>
      </c>
      <c r="F804" s="84" t="s">
        <v>2</v>
      </c>
      <c r="G804" s="84">
        <v>106814475</v>
      </c>
      <c r="H804" s="87" t="s">
        <v>2159</v>
      </c>
      <c r="I804" s="196">
        <v>6137580</v>
      </c>
      <c r="J804" s="87">
        <v>6137580</v>
      </c>
      <c r="K804" s="47" t="s">
        <v>1</v>
      </c>
      <c r="L804" s="47" t="s">
        <v>240</v>
      </c>
      <c r="M804" s="38"/>
      <c r="N804" s="38"/>
      <c r="O804" s="50">
        <v>281.93</v>
      </c>
      <c r="P804" s="50">
        <v>350.75</v>
      </c>
      <c r="Q804" s="50">
        <v>275.23</v>
      </c>
      <c r="R804" s="50">
        <v>296.79000000000002</v>
      </c>
      <c r="S804" s="50">
        <v>318.33999999999997</v>
      </c>
      <c r="T804" s="50">
        <v>327.11</v>
      </c>
      <c r="U804" s="50">
        <v>352.36</v>
      </c>
      <c r="V804" s="51">
        <v>338.37</v>
      </c>
      <c r="W804" s="51">
        <v>272.55</v>
      </c>
      <c r="X804" s="51">
        <v>307.46000000000004</v>
      </c>
      <c r="Y804" s="51">
        <v>269.63</v>
      </c>
      <c r="Z804" s="51">
        <v>270.23</v>
      </c>
      <c r="AA804" s="51">
        <v>303.90000000000003</v>
      </c>
      <c r="AB804" s="51">
        <v>364.64</v>
      </c>
      <c r="AC804" s="51">
        <v>302.68</v>
      </c>
      <c r="AD804" s="51">
        <v>277.33</v>
      </c>
      <c r="AE804" s="51">
        <v>268.69</v>
      </c>
      <c r="AF804" s="51">
        <v>255.75</v>
      </c>
      <c r="AG804" s="51">
        <v>293.95</v>
      </c>
      <c r="AH804" s="51">
        <v>268.40000000000003</v>
      </c>
      <c r="AI804" s="51">
        <v>255.17000000000002</v>
      </c>
      <c r="AJ804" s="51">
        <v>293.85000000000002</v>
      </c>
      <c r="AK804" s="51">
        <v>256.20999999999998</v>
      </c>
      <c r="AL804" s="51">
        <v>254.82000000000002</v>
      </c>
      <c r="AM804" s="51">
        <v>325.17</v>
      </c>
      <c r="AN804" s="51">
        <v>331.08</v>
      </c>
      <c r="AO804" s="51">
        <v>333.42</v>
      </c>
      <c r="AP804" s="135">
        <v>298.51</v>
      </c>
      <c r="AQ804" s="51">
        <v>268.81</v>
      </c>
      <c r="AR804" s="51">
        <v>220.68</v>
      </c>
      <c r="AS804" s="51">
        <v>273.15000000000003</v>
      </c>
      <c r="AT804" s="51">
        <v>313.96000000000004</v>
      </c>
      <c r="AU804" s="51">
        <v>327.2</v>
      </c>
      <c r="AV804" s="51">
        <v>336.68</v>
      </c>
      <c r="AW804" s="51">
        <v>268.75</v>
      </c>
      <c r="AX804" s="51">
        <v>266.71000000000004</v>
      </c>
      <c r="AY804" s="51">
        <v>371.58</v>
      </c>
      <c r="AZ804" s="51">
        <v>509.57</v>
      </c>
      <c r="BA804" s="51">
        <v>383.35</v>
      </c>
      <c r="BB804" s="51">
        <v>266.16000000000003</v>
      </c>
      <c r="BC804" s="51">
        <v>123.46</v>
      </c>
      <c r="BD804" s="51">
        <v>11.99</v>
      </c>
      <c r="BE804" s="51">
        <v>11.99</v>
      </c>
      <c r="BF804" s="51">
        <v>11.99</v>
      </c>
      <c r="BG804" s="51">
        <v>11.99</v>
      </c>
      <c r="BH804" s="51">
        <v>11.99</v>
      </c>
      <c r="BI804" s="51">
        <v>11.99</v>
      </c>
      <c r="BJ804" s="51">
        <v>11.99</v>
      </c>
      <c r="BK804" s="51">
        <v>11.99</v>
      </c>
      <c r="BL804" s="51">
        <v>11.99</v>
      </c>
      <c r="BM804" s="51"/>
      <c r="BN804" s="9"/>
      <c r="BO804" s="62">
        <v>233.71</v>
      </c>
      <c r="BP804" s="62">
        <v>498.40000000000003</v>
      </c>
      <c r="BQ804" s="62">
        <f t="shared" si="36"/>
        <v>366.05500000000001</v>
      </c>
      <c r="BR804" s="64" t="str">
        <f t="shared" si="37"/>
        <v>NO</v>
      </c>
      <c r="BS804" s="9" t="e">
        <f t="shared" si="38"/>
        <v>#N/A</v>
      </c>
    </row>
    <row r="805" spans="1:71" x14ac:dyDescent="0.25">
      <c r="A805">
        <v>802</v>
      </c>
      <c r="B805" s="52" t="s">
        <v>239</v>
      </c>
      <c r="C805" s="48" t="s">
        <v>239</v>
      </c>
      <c r="D805" s="80">
        <v>19.259999999999998</v>
      </c>
      <c r="E805" s="98" t="s">
        <v>4988</v>
      </c>
      <c r="F805" s="84" t="s">
        <v>2</v>
      </c>
      <c r="G805" s="84">
        <v>106814475</v>
      </c>
      <c r="H805" s="87">
        <v>4072378</v>
      </c>
      <c r="I805" s="196">
        <v>6134490</v>
      </c>
      <c r="J805" s="87">
        <v>6134490</v>
      </c>
      <c r="K805" s="47" t="s">
        <v>1</v>
      </c>
      <c r="L805" s="47" t="s">
        <v>238</v>
      </c>
      <c r="M805" s="38"/>
      <c r="N805" s="38"/>
      <c r="O805" s="50">
        <v>14.3</v>
      </c>
      <c r="P805" s="50">
        <v>16.05</v>
      </c>
      <c r="Q805" s="50">
        <v>14.53</v>
      </c>
      <c r="R805" s="50">
        <v>14.96</v>
      </c>
      <c r="S805" s="50">
        <v>15.41</v>
      </c>
      <c r="T805" s="50">
        <v>14.99</v>
      </c>
      <c r="U805" s="50">
        <v>18.66</v>
      </c>
      <c r="V805" s="51">
        <v>18.37</v>
      </c>
      <c r="W805" s="51">
        <v>18.25</v>
      </c>
      <c r="X805" s="51">
        <v>18.259999999999998</v>
      </c>
      <c r="Y805" s="51">
        <v>19.310000000000002</v>
      </c>
      <c r="Z805" s="51">
        <v>18.96</v>
      </c>
      <c r="AA805" s="51">
        <v>19.479999999999997</v>
      </c>
      <c r="AB805" s="51">
        <v>20.22</v>
      </c>
      <c r="AC805" s="51">
        <v>18.77</v>
      </c>
      <c r="AD805" s="51">
        <v>19.07</v>
      </c>
      <c r="AE805" s="51">
        <v>19.619999999999997</v>
      </c>
      <c r="AF805" s="51">
        <v>19.259999999999998</v>
      </c>
      <c r="AG805" s="51">
        <v>19.05</v>
      </c>
      <c r="AH805" s="51">
        <v>19.16</v>
      </c>
      <c r="AI805" s="51">
        <v>17.68</v>
      </c>
      <c r="AJ805" s="51">
        <v>19.39</v>
      </c>
      <c r="AK805" s="51">
        <v>15.23</v>
      </c>
      <c r="AL805" s="51">
        <v>12.38</v>
      </c>
      <c r="AM805" s="51">
        <v>13.27</v>
      </c>
      <c r="AN805" s="51">
        <v>11.99</v>
      </c>
      <c r="AO805" s="51">
        <v>11.99</v>
      </c>
      <c r="AP805" s="135">
        <v>13.9</v>
      </c>
      <c r="AQ805" s="51">
        <v>15.65</v>
      </c>
      <c r="AR805" s="51">
        <v>12.99</v>
      </c>
      <c r="AS805" s="51">
        <v>16.36</v>
      </c>
      <c r="AT805" s="51">
        <v>16.47</v>
      </c>
      <c r="AU805" s="51">
        <v>14.790000000000001</v>
      </c>
      <c r="AV805" s="51">
        <v>13.75</v>
      </c>
      <c r="AW805" s="51">
        <v>15.68</v>
      </c>
      <c r="AX805" s="51">
        <v>16.37</v>
      </c>
      <c r="AY805" s="51">
        <v>16.36</v>
      </c>
      <c r="AZ805" s="51">
        <v>14.66</v>
      </c>
      <c r="BA805" s="51">
        <v>15.14</v>
      </c>
      <c r="BB805" s="51">
        <v>15.9</v>
      </c>
      <c r="BC805" s="51">
        <v>16.86</v>
      </c>
      <c r="BD805" s="51">
        <v>18.23</v>
      </c>
      <c r="BE805" s="51">
        <v>19.310000000000002</v>
      </c>
      <c r="BF805" s="51">
        <v>19.07</v>
      </c>
      <c r="BG805" s="51">
        <v>19.270000000000003</v>
      </c>
      <c r="BH805" s="51">
        <v>18.64</v>
      </c>
      <c r="BI805" s="51">
        <v>17.77</v>
      </c>
      <c r="BJ805" s="51">
        <v>18.380000000000003</v>
      </c>
      <c r="BK805" s="51">
        <v>17.77</v>
      </c>
      <c r="BL805" s="51">
        <v>18.84</v>
      </c>
      <c r="BM805" s="51"/>
      <c r="BN805" s="9"/>
      <c r="BO805" s="62">
        <v>12.38</v>
      </c>
      <c r="BP805" s="62">
        <v>33.950000000000003</v>
      </c>
      <c r="BQ805" s="62">
        <f t="shared" si="36"/>
        <v>23.165000000000003</v>
      </c>
      <c r="BR805" s="64" t="str">
        <f t="shared" si="37"/>
        <v>YES</v>
      </c>
      <c r="BS805" s="9" t="e">
        <f t="shared" si="38"/>
        <v>#N/A</v>
      </c>
    </row>
    <row r="806" spans="1:71" x14ac:dyDescent="0.25">
      <c r="A806">
        <v>803</v>
      </c>
      <c r="B806" s="52" t="s">
        <v>237</v>
      </c>
      <c r="C806" s="48" t="s">
        <v>237</v>
      </c>
      <c r="D806" s="80">
        <v>11.99</v>
      </c>
      <c r="E806" s="98" t="s">
        <v>4988</v>
      </c>
      <c r="F806" s="84" t="s">
        <v>2</v>
      </c>
      <c r="G806" s="84">
        <v>106814475</v>
      </c>
      <c r="H806" s="87">
        <v>4252667</v>
      </c>
      <c r="I806" s="196">
        <v>6209141</v>
      </c>
      <c r="J806" s="87">
        <v>6209141</v>
      </c>
      <c r="K806" s="47" t="s">
        <v>1</v>
      </c>
      <c r="L806" s="47" t="s">
        <v>236</v>
      </c>
      <c r="M806" s="38"/>
      <c r="N806" s="38"/>
      <c r="O806" s="50">
        <v>8.75</v>
      </c>
      <c r="P806" s="50">
        <v>8.75</v>
      </c>
      <c r="Q806" s="50">
        <v>8.75</v>
      </c>
      <c r="R806" s="50">
        <v>8.75</v>
      </c>
      <c r="S806" s="50">
        <v>8.75</v>
      </c>
      <c r="T806" s="50">
        <v>8.75</v>
      </c>
      <c r="U806" s="50">
        <v>11.99</v>
      </c>
      <c r="V806" s="51">
        <v>11.99</v>
      </c>
      <c r="W806" s="51">
        <v>11.99</v>
      </c>
      <c r="X806" s="51">
        <v>11.99</v>
      </c>
      <c r="Y806" s="51">
        <v>11.99</v>
      </c>
      <c r="Z806" s="51">
        <v>11.99</v>
      </c>
      <c r="AA806" s="51">
        <v>11.99</v>
      </c>
      <c r="AB806" s="51">
        <v>11.99</v>
      </c>
      <c r="AC806" s="51">
        <v>11.99</v>
      </c>
      <c r="AD806" s="51">
        <v>11.99</v>
      </c>
      <c r="AE806" s="51">
        <v>11.99</v>
      </c>
      <c r="AF806" s="51">
        <v>11.99</v>
      </c>
      <c r="AG806" s="51">
        <v>11.99</v>
      </c>
      <c r="AH806" s="51">
        <v>11.99</v>
      </c>
      <c r="AI806" s="51">
        <v>11.99</v>
      </c>
      <c r="AJ806" s="51">
        <v>11.99</v>
      </c>
      <c r="AK806" s="51">
        <v>11.99</v>
      </c>
      <c r="AL806" s="51">
        <v>11.99</v>
      </c>
      <c r="AM806" s="51">
        <v>11.99</v>
      </c>
      <c r="AN806" s="51">
        <v>11.99</v>
      </c>
      <c r="AO806" s="51">
        <v>11.99</v>
      </c>
      <c r="AP806" s="135">
        <v>11.99</v>
      </c>
      <c r="AQ806" s="51">
        <v>11.99</v>
      </c>
      <c r="AR806" s="51">
        <v>11.99</v>
      </c>
      <c r="AS806" s="51">
        <v>11.99</v>
      </c>
      <c r="AT806" s="51">
        <v>11.99</v>
      </c>
      <c r="AU806" s="51">
        <v>11.99</v>
      </c>
      <c r="AV806" s="51">
        <v>11.99</v>
      </c>
      <c r="AW806" s="51">
        <v>11.99</v>
      </c>
      <c r="AX806" s="51">
        <v>11.99</v>
      </c>
      <c r="AY806" s="51">
        <v>11.99</v>
      </c>
      <c r="AZ806" s="51">
        <v>11.99</v>
      </c>
      <c r="BA806" s="51">
        <v>11.99</v>
      </c>
      <c r="BB806" s="51">
        <v>11.99</v>
      </c>
      <c r="BC806" s="51">
        <v>11.99</v>
      </c>
      <c r="BD806" s="51">
        <v>11.99</v>
      </c>
      <c r="BE806" s="51">
        <v>11.99</v>
      </c>
      <c r="BF806" s="51">
        <v>11.99</v>
      </c>
      <c r="BG806" s="51">
        <v>11.99</v>
      </c>
      <c r="BH806" s="51">
        <v>11.99</v>
      </c>
      <c r="BI806" s="51">
        <v>11.99</v>
      </c>
      <c r="BJ806" s="51">
        <v>0</v>
      </c>
      <c r="BK806" s="51">
        <v>0</v>
      </c>
      <c r="BL806" s="51">
        <v>0</v>
      </c>
      <c r="BM806" s="51"/>
      <c r="BN806" s="9"/>
      <c r="BO806" s="62">
        <v>11.99</v>
      </c>
      <c r="BP806" s="62">
        <v>23.98</v>
      </c>
      <c r="BQ806" s="62">
        <f t="shared" si="36"/>
        <v>17.984999999999999</v>
      </c>
      <c r="BR806" s="64" t="str">
        <f t="shared" si="37"/>
        <v>NO</v>
      </c>
      <c r="BS806" s="9" t="e">
        <f t="shared" si="38"/>
        <v>#N/A</v>
      </c>
    </row>
    <row r="807" spans="1:71" x14ac:dyDescent="0.25">
      <c r="A807">
        <v>804</v>
      </c>
      <c r="B807" s="52" t="s">
        <v>235</v>
      </c>
      <c r="C807" s="48" t="s">
        <v>235</v>
      </c>
      <c r="D807" s="80">
        <v>218.77</v>
      </c>
      <c r="E807" s="98" t="s">
        <v>4988</v>
      </c>
      <c r="F807" s="84" t="s">
        <v>2</v>
      </c>
      <c r="G807" s="84">
        <v>106814475</v>
      </c>
      <c r="H807" s="87">
        <v>4327481</v>
      </c>
      <c r="I807" s="196">
        <v>6208627</v>
      </c>
      <c r="J807" s="87">
        <v>6208627</v>
      </c>
      <c r="K807" s="47" t="s">
        <v>1</v>
      </c>
      <c r="L807" s="47" t="s">
        <v>234</v>
      </c>
      <c r="M807" s="38"/>
      <c r="N807" s="38"/>
      <c r="O807" s="50">
        <v>317.14999999999998</v>
      </c>
      <c r="P807" s="50">
        <v>781.08</v>
      </c>
      <c r="Q807" s="50">
        <v>185.89</v>
      </c>
      <c r="R807" s="50">
        <v>300.98</v>
      </c>
      <c r="S807" s="50">
        <v>265.79000000000002</v>
      </c>
      <c r="T807" s="50">
        <v>336.07</v>
      </c>
      <c r="U807" s="50">
        <v>269.65000000000003</v>
      </c>
      <c r="V807" s="51">
        <v>283.11</v>
      </c>
      <c r="W807" s="51">
        <v>283.19</v>
      </c>
      <c r="X807" s="51">
        <v>302.73</v>
      </c>
      <c r="Y807" s="51">
        <v>240.43</v>
      </c>
      <c r="Z807" s="51">
        <v>444.35</v>
      </c>
      <c r="AA807" s="51">
        <v>370.2</v>
      </c>
      <c r="AB807" s="51">
        <v>370.04</v>
      </c>
      <c r="AC807" s="51">
        <v>250.63</v>
      </c>
      <c r="AD807" s="51">
        <v>261.91000000000003</v>
      </c>
      <c r="AE807" s="51">
        <v>200.02</v>
      </c>
      <c r="AF807" s="51">
        <v>218.77</v>
      </c>
      <c r="AG807" s="51">
        <v>135.18</v>
      </c>
      <c r="AH807" s="51">
        <v>152.73000000000002</v>
      </c>
      <c r="AI807" s="51">
        <v>147.51000000000002</v>
      </c>
      <c r="AJ807" s="51">
        <v>161.05000000000001</v>
      </c>
      <c r="AK807" s="51">
        <v>107.1</v>
      </c>
      <c r="AL807" s="51">
        <v>79.989999999999995</v>
      </c>
      <c r="AM807" s="51">
        <v>79.989999999999995</v>
      </c>
      <c r="AN807" s="51">
        <v>79.989999999999995</v>
      </c>
      <c r="AO807" s="51">
        <v>79.989999999999995</v>
      </c>
      <c r="AP807" s="135">
        <v>79.989999999999995</v>
      </c>
      <c r="AQ807" s="51">
        <v>79.989999999999995</v>
      </c>
      <c r="AR807" s="51">
        <v>140.95000000000002</v>
      </c>
      <c r="AS807" s="51">
        <v>221.06</v>
      </c>
      <c r="AT807" s="51">
        <v>275.98</v>
      </c>
      <c r="AU807" s="51">
        <v>396.64</v>
      </c>
      <c r="AV807" s="51">
        <v>324.22000000000003</v>
      </c>
      <c r="AW807" s="51">
        <v>424.40000000000003</v>
      </c>
      <c r="AX807" s="51">
        <v>244.91</v>
      </c>
      <c r="AY807" s="51">
        <v>297.04000000000002</v>
      </c>
      <c r="AZ807" s="51">
        <v>408.54</v>
      </c>
      <c r="BA807" s="51">
        <v>448.85</v>
      </c>
      <c r="BB807" s="51">
        <v>229.33</v>
      </c>
      <c r="BC807" s="51">
        <v>307.36</v>
      </c>
      <c r="BD807" s="51">
        <v>308.51</v>
      </c>
      <c r="BE807" s="51">
        <v>325.97000000000003</v>
      </c>
      <c r="BF807" s="51">
        <v>503.31</v>
      </c>
      <c r="BG807" s="51">
        <v>358.79</v>
      </c>
      <c r="BH807" s="51">
        <v>322.08</v>
      </c>
      <c r="BI807" s="51">
        <v>275.46000000000004</v>
      </c>
      <c r="BJ807" s="51">
        <v>240.09</v>
      </c>
      <c r="BK807" s="51">
        <v>423.52</v>
      </c>
      <c r="BL807" s="51">
        <v>488.57</v>
      </c>
      <c r="BM807" s="51"/>
      <c r="BN807" s="9"/>
      <c r="BO807" s="62">
        <v>79.989999999999995</v>
      </c>
      <c r="BP807" s="62">
        <v>784.32</v>
      </c>
      <c r="BQ807" s="62">
        <f t="shared" si="36"/>
        <v>432.15500000000003</v>
      </c>
      <c r="BR807" s="64" t="str">
        <f t="shared" si="37"/>
        <v>YES</v>
      </c>
      <c r="BS807" s="9" t="e">
        <f t="shared" si="38"/>
        <v>#N/A</v>
      </c>
    </row>
    <row r="808" spans="1:71" x14ac:dyDescent="0.25">
      <c r="A808">
        <v>805</v>
      </c>
      <c r="B808" s="52" t="s">
        <v>233</v>
      </c>
      <c r="C808" s="48" t="s">
        <v>233</v>
      </c>
      <c r="D808" s="80">
        <v>22.619999999999997</v>
      </c>
      <c r="E808" s="98" t="s">
        <v>4988</v>
      </c>
      <c r="F808" s="84" t="s">
        <v>2</v>
      </c>
      <c r="G808" s="84">
        <v>106814475</v>
      </c>
      <c r="H808" s="87">
        <v>4026883</v>
      </c>
      <c r="I808" s="196">
        <v>6099279</v>
      </c>
      <c r="J808" s="87">
        <v>6099279</v>
      </c>
      <c r="K808" s="47" t="s">
        <v>1</v>
      </c>
      <c r="L808" s="47" t="s">
        <v>232</v>
      </c>
      <c r="M808" s="38"/>
      <c r="N808" s="38"/>
      <c r="O808" s="50">
        <v>16.71</v>
      </c>
      <c r="P808" s="50">
        <v>13.85</v>
      </c>
      <c r="Q808" s="50">
        <v>12.85</v>
      </c>
      <c r="R808" s="50">
        <v>10.79</v>
      </c>
      <c r="S808" s="50">
        <v>16.09</v>
      </c>
      <c r="T808" s="50">
        <v>13.43</v>
      </c>
      <c r="U808" s="50">
        <v>26.200000000000003</v>
      </c>
      <c r="V808" s="51">
        <v>52.24</v>
      </c>
      <c r="W808" s="51">
        <v>48.47</v>
      </c>
      <c r="X808" s="51">
        <v>30.4</v>
      </c>
      <c r="Y808" s="51">
        <v>25.299999999999997</v>
      </c>
      <c r="Z808" s="51">
        <v>19.05</v>
      </c>
      <c r="AA808" s="51">
        <v>19</v>
      </c>
      <c r="AB808" s="51">
        <v>18.939999999999998</v>
      </c>
      <c r="AC808" s="51">
        <v>16.57</v>
      </c>
      <c r="AD808" s="51">
        <v>16.52</v>
      </c>
      <c r="AE808" s="51">
        <v>23.71</v>
      </c>
      <c r="AF808" s="51">
        <v>22.619999999999997</v>
      </c>
      <c r="AG808" s="51">
        <v>50.83</v>
      </c>
      <c r="AH808" s="51">
        <v>66.58</v>
      </c>
      <c r="AI808" s="51">
        <v>64.7</v>
      </c>
      <c r="AJ808" s="51">
        <v>65.2</v>
      </c>
      <c r="AK808" s="51">
        <v>49.92</v>
      </c>
      <c r="AL808" s="51">
        <v>56.010000000000005</v>
      </c>
      <c r="AM808" s="51">
        <v>48.550000000000004</v>
      </c>
      <c r="AN808" s="51">
        <v>27.810000000000002</v>
      </c>
      <c r="AO808" s="51">
        <v>20.340000000000003</v>
      </c>
      <c r="AP808" s="135">
        <v>22.32</v>
      </c>
      <c r="AQ808" s="51">
        <v>29.28</v>
      </c>
      <c r="AR808" s="51">
        <v>36.78</v>
      </c>
      <c r="AS808" s="51">
        <v>60.22</v>
      </c>
      <c r="AT808" s="51">
        <v>70.739999999999995</v>
      </c>
      <c r="AU808" s="51">
        <v>76.009999999999991</v>
      </c>
      <c r="AV808" s="51">
        <v>60.71</v>
      </c>
      <c r="AW808" s="51">
        <v>44.550000000000004</v>
      </c>
      <c r="AX808" s="51">
        <v>28.29</v>
      </c>
      <c r="AY808" s="51">
        <v>21</v>
      </c>
      <c r="AZ808" s="51">
        <v>23.28</v>
      </c>
      <c r="BA808" s="51">
        <v>19.04</v>
      </c>
      <c r="BB808" s="51">
        <v>21.58</v>
      </c>
      <c r="BC808" s="51">
        <v>24.68</v>
      </c>
      <c r="BD808" s="51">
        <v>35.92</v>
      </c>
      <c r="BE808" s="51">
        <v>71.75</v>
      </c>
      <c r="BF808" s="51">
        <v>69.22999999999999</v>
      </c>
      <c r="BG808" s="51">
        <v>75.61999999999999</v>
      </c>
      <c r="BH808" s="51">
        <v>62.97</v>
      </c>
      <c r="BI808" s="51">
        <v>42.57</v>
      </c>
      <c r="BJ808" s="51">
        <v>23.58</v>
      </c>
      <c r="BK808" s="51">
        <v>18.62</v>
      </c>
      <c r="BL808" s="51">
        <v>19.979999999999997</v>
      </c>
      <c r="BM808" s="51"/>
      <c r="BN808" s="9"/>
      <c r="BO808" s="62">
        <v>13.080789473684211</v>
      </c>
      <c r="BP808" s="62">
        <v>125.24</v>
      </c>
      <c r="BQ808" s="62">
        <f t="shared" si="36"/>
        <v>69.160394736842107</v>
      </c>
      <c r="BR808" s="64" t="str">
        <f t="shared" si="37"/>
        <v>YES</v>
      </c>
      <c r="BS808" s="9" t="e">
        <f t="shared" si="38"/>
        <v>#N/A</v>
      </c>
    </row>
    <row r="809" spans="1:71" x14ac:dyDescent="0.25">
      <c r="A809">
        <v>806</v>
      </c>
      <c r="B809" s="52" t="s">
        <v>231</v>
      </c>
      <c r="C809" s="48" t="s">
        <v>231</v>
      </c>
      <c r="D809" s="80">
        <v>144.5</v>
      </c>
      <c r="E809" s="98" t="s">
        <v>4988</v>
      </c>
      <c r="F809" s="84" t="s">
        <v>2</v>
      </c>
      <c r="G809" s="84">
        <v>106814475</v>
      </c>
      <c r="H809" s="87">
        <v>4058104</v>
      </c>
      <c r="I809" s="196">
        <v>6113812</v>
      </c>
      <c r="J809" s="87">
        <v>6113812</v>
      </c>
      <c r="K809" s="47" t="s">
        <v>1</v>
      </c>
      <c r="L809" s="47" t="s">
        <v>230</v>
      </c>
      <c r="M809" s="38"/>
      <c r="N809" s="38"/>
      <c r="O809" s="50">
        <v>176.31</v>
      </c>
      <c r="P809" s="50">
        <v>197.65</v>
      </c>
      <c r="Q809" s="50">
        <v>166.68</v>
      </c>
      <c r="R809" s="50">
        <v>164.74</v>
      </c>
      <c r="S809" s="50">
        <v>164.97</v>
      </c>
      <c r="T809" s="50">
        <v>130.77000000000001</v>
      </c>
      <c r="U809" s="50">
        <v>152.10000000000002</v>
      </c>
      <c r="V809" s="51">
        <v>156.21</v>
      </c>
      <c r="W809" s="51">
        <v>149.49</v>
      </c>
      <c r="X809" s="51">
        <v>171.20000000000002</v>
      </c>
      <c r="Y809" s="51">
        <v>162.77000000000001</v>
      </c>
      <c r="Z809" s="51">
        <v>165.87</v>
      </c>
      <c r="AA809" s="51">
        <v>185.05</v>
      </c>
      <c r="AB809" s="51">
        <v>193.05</v>
      </c>
      <c r="AC809" s="51">
        <v>164.43</v>
      </c>
      <c r="AD809" s="51">
        <v>162.65</v>
      </c>
      <c r="AE809" s="51">
        <v>164.09</v>
      </c>
      <c r="AF809" s="51">
        <v>144.5</v>
      </c>
      <c r="AG809" s="51">
        <v>155.80000000000001</v>
      </c>
      <c r="AH809" s="51">
        <v>140.85000000000002</v>
      </c>
      <c r="AI809" s="51">
        <v>147.51000000000002</v>
      </c>
      <c r="AJ809" s="51">
        <v>172.63</v>
      </c>
      <c r="AK809" s="51">
        <v>154.30000000000001</v>
      </c>
      <c r="AL809" s="51">
        <v>156.70000000000002</v>
      </c>
      <c r="AM809" s="51">
        <v>177.76000000000002</v>
      </c>
      <c r="AN809" s="51">
        <v>177.07000000000002</v>
      </c>
      <c r="AO809" s="51">
        <v>170.81</v>
      </c>
      <c r="AP809" s="135">
        <v>178.92000000000002</v>
      </c>
      <c r="AQ809" s="51">
        <v>163.64000000000001</v>
      </c>
      <c r="AR809" s="51">
        <v>145.48000000000002</v>
      </c>
      <c r="AS809" s="51">
        <v>157.84</v>
      </c>
      <c r="AT809" s="51">
        <v>134.76000000000002</v>
      </c>
      <c r="AU809" s="51">
        <v>139.66</v>
      </c>
      <c r="AV809" s="51">
        <v>165.59</v>
      </c>
      <c r="AW809" s="51">
        <v>153.94</v>
      </c>
      <c r="AX809" s="51">
        <v>160.45000000000002</v>
      </c>
      <c r="AY809" s="51">
        <v>169.51000000000002</v>
      </c>
      <c r="AZ809" s="51">
        <v>183.16</v>
      </c>
      <c r="BA809" s="51">
        <v>162.82000000000002</v>
      </c>
      <c r="BB809" s="51">
        <v>158.45000000000002</v>
      </c>
      <c r="BC809" s="51">
        <v>147.41</v>
      </c>
      <c r="BD809" s="51">
        <v>139.06</v>
      </c>
      <c r="BE809" s="51">
        <v>150.19</v>
      </c>
      <c r="BF809" s="51">
        <v>129.25</v>
      </c>
      <c r="BG809" s="51">
        <v>135.24</v>
      </c>
      <c r="BH809" s="51">
        <v>138.12</v>
      </c>
      <c r="BI809" s="51">
        <v>133.15</v>
      </c>
      <c r="BJ809" s="51">
        <v>158.46</v>
      </c>
      <c r="BK809" s="51">
        <v>143.74</v>
      </c>
      <c r="BL809" s="51">
        <v>169.83</v>
      </c>
      <c r="BM809" s="51"/>
      <c r="BN809" s="9"/>
      <c r="BO809" s="62">
        <v>30.83</v>
      </c>
      <c r="BP809" s="62">
        <v>279.89000000000004</v>
      </c>
      <c r="BQ809" s="62">
        <f t="shared" si="36"/>
        <v>155.36000000000001</v>
      </c>
      <c r="BR809" s="64" t="str">
        <f t="shared" si="37"/>
        <v>YES</v>
      </c>
      <c r="BS809" s="9" t="e">
        <f t="shared" si="38"/>
        <v>#N/A</v>
      </c>
    </row>
    <row r="810" spans="1:71" x14ac:dyDescent="0.25">
      <c r="A810">
        <v>807</v>
      </c>
      <c r="B810" s="52" t="s">
        <v>229</v>
      </c>
      <c r="C810" s="48" t="s">
        <v>229</v>
      </c>
      <c r="D810" s="80">
        <v>194.41</v>
      </c>
      <c r="E810" s="98" t="s">
        <v>4988</v>
      </c>
      <c r="F810" s="84" t="s">
        <v>2</v>
      </c>
      <c r="G810" s="84">
        <v>106814475</v>
      </c>
      <c r="H810" s="87">
        <v>4058103</v>
      </c>
      <c r="I810" s="196">
        <v>6131660</v>
      </c>
      <c r="J810" s="87">
        <v>6131660</v>
      </c>
      <c r="K810" s="47" t="s">
        <v>1</v>
      </c>
      <c r="L810" s="47" t="s">
        <v>228</v>
      </c>
      <c r="M810" s="38"/>
      <c r="N810" s="38"/>
      <c r="O810" s="50">
        <v>206.52</v>
      </c>
      <c r="P810" s="50">
        <v>222.09</v>
      </c>
      <c r="Q810" s="50">
        <v>180.68</v>
      </c>
      <c r="R810" s="50">
        <v>178.39</v>
      </c>
      <c r="S810" s="50">
        <v>196.22</v>
      </c>
      <c r="T810" s="50">
        <v>206.93</v>
      </c>
      <c r="U810" s="50">
        <v>224.66</v>
      </c>
      <c r="V810" s="51">
        <v>223.76000000000002</v>
      </c>
      <c r="W810" s="51">
        <v>217.16</v>
      </c>
      <c r="X810" s="51">
        <v>236.14000000000001</v>
      </c>
      <c r="Y810" s="51">
        <v>214.21</v>
      </c>
      <c r="Z810" s="51">
        <v>71.78</v>
      </c>
      <c r="AA810" s="51">
        <v>168.73000000000002</v>
      </c>
      <c r="AB810" s="51">
        <v>268.55</v>
      </c>
      <c r="AC810" s="51">
        <v>229.61</v>
      </c>
      <c r="AD810" s="51">
        <v>224.33</v>
      </c>
      <c r="AE810" s="51">
        <v>171.93</v>
      </c>
      <c r="AF810" s="51">
        <v>194.41</v>
      </c>
      <c r="AG810" s="51">
        <v>211.75</v>
      </c>
      <c r="AH810" s="51">
        <v>197.16</v>
      </c>
      <c r="AI810" s="51">
        <v>204.78</v>
      </c>
      <c r="AJ810" s="51">
        <v>77.03</v>
      </c>
      <c r="AK810" s="51">
        <v>194.23000000000002</v>
      </c>
      <c r="AL810" s="51">
        <v>178.54000000000002</v>
      </c>
      <c r="AM810" s="51">
        <v>152.62</v>
      </c>
      <c r="AN810" s="51">
        <v>180.46</v>
      </c>
      <c r="AO810" s="51">
        <v>254.16</v>
      </c>
      <c r="AP810" s="135">
        <v>239.66</v>
      </c>
      <c r="AQ810" s="51">
        <v>225.51000000000002</v>
      </c>
      <c r="AR810" s="51">
        <v>206.71</v>
      </c>
      <c r="AS810" s="51">
        <v>233.41</v>
      </c>
      <c r="AT810" s="51">
        <v>208.04000000000002</v>
      </c>
      <c r="AU810" s="51">
        <v>213.01000000000002</v>
      </c>
      <c r="AV810" s="51">
        <v>240.13</v>
      </c>
      <c r="AW810" s="51">
        <v>218.34</v>
      </c>
      <c r="AX810" s="51">
        <v>222.83</v>
      </c>
      <c r="AY810" s="51">
        <v>229.62</v>
      </c>
      <c r="AZ810" s="51">
        <v>250.78</v>
      </c>
      <c r="BA810" s="51">
        <v>228.73000000000002</v>
      </c>
      <c r="BB810" s="51">
        <v>223.8</v>
      </c>
      <c r="BC810" s="51">
        <v>212.96</v>
      </c>
      <c r="BD810" s="51">
        <v>201.47</v>
      </c>
      <c r="BE810" s="51">
        <v>219.10000000000002</v>
      </c>
      <c r="BF810" s="51">
        <v>193.20000000000002</v>
      </c>
      <c r="BG810" s="51">
        <v>206.07000000000002</v>
      </c>
      <c r="BH810" s="51">
        <v>210.79000000000002</v>
      </c>
      <c r="BI810" s="51">
        <v>201.76000000000002</v>
      </c>
      <c r="BJ810" s="51">
        <v>228.99</v>
      </c>
      <c r="BK810" s="51">
        <v>210.06</v>
      </c>
      <c r="BL810" s="51">
        <v>239.10000000000002</v>
      </c>
      <c r="BM810" s="51"/>
      <c r="BN810" s="9"/>
      <c r="BO810" s="62">
        <v>71.78</v>
      </c>
      <c r="BP810" s="62">
        <v>354.98</v>
      </c>
      <c r="BQ810" s="62">
        <f t="shared" si="36"/>
        <v>213.38</v>
      </c>
      <c r="BR810" s="64" t="str">
        <f t="shared" si="37"/>
        <v>YES</v>
      </c>
      <c r="BS810" s="9" t="e">
        <f t="shared" si="38"/>
        <v>#N/A</v>
      </c>
    </row>
    <row r="811" spans="1:71" x14ac:dyDescent="0.25">
      <c r="A811">
        <v>808</v>
      </c>
      <c r="B811" s="52" t="s">
        <v>227</v>
      </c>
      <c r="C811" s="48" t="s">
        <v>227</v>
      </c>
      <c r="D811" s="80">
        <v>184.95000000000002</v>
      </c>
      <c r="E811" s="98" t="s">
        <v>4988</v>
      </c>
      <c r="F811" s="84" t="s">
        <v>2</v>
      </c>
      <c r="G811" s="84">
        <v>106814475</v>
      </c>
      <c r="H811" s="87">
        <v>4058102</v>
      </c>
      <c r="I811" s="196">
        <v>6132205</v>
      </c>
      <c r="J811" s="87">
        <v>6132205</v>
      </c>
      <c r="K811" s="47" t="s">
        <v>1</v>
      </c>
      <c r="L811" s="47" t="s">
        <v>226</v>
      </c>
      <c r="M811" s="38"/>
      <c r="N811" s="38"/>
      <c r="O811" s="50">
        <v>103.41</v>
      </c>
      <c r="P811" s="50">
        <v>196.35</v>
      </c>
      <c r="Q811" s="50">
        <v>168.34</v>
      </c>
      <c r="R811" s="50">
        <v>175.59</v>
      </c>
      <c r="S811" s="50">
        <v>190.04</v>
      </c>
      <c r="T811" s="50">
        <v>180.66</v>
      </c>
      <c r="U811" s="50">
        <v>195.36</v>
      </c>
      <c r="V811" s="51">
        <v>174.27</v>
      </c>
      <c r="W811" s="51">
        <v>156.14000000000001</v>
      </c>
      <c r="X811" s="51">
        <v>185.72</v>
      </c>
      <c r="Y811" s="51">
        <v>175.38</v>
      </c>
      <c r="Z811" s="51">
        <v>200.65</v>
      </c>
      <c r="AA811" s="51">
        <v>208.02</v>
      </c>
      <c r="AB811" s="51">
        <v>202.78</v>
      </c>
      <c r="AC811" s="51">
        <v>191.68</v>
      </c>
      <c r="AD811" s="51">
        <v>186.65</v>
      </c>
      <c r="AE811" s="51">
        <v>196.87</v>
      </c>
      <c r="AF811" s="51">
        <v>184.95000000000002</v>
      </c>
      <c r="AG811" s="51">
        <v>183</v>
      </c>
      <c r="AH811" s="51">
        <v>195.28</v>
      </c>
      <c r="AI811" s="51">
        <v>213.95000000000002</v>
      </c>
      <c r="AJ811" s="51">
        <v>194.06</v>
      </c>
      <c r="AK811" s="51">
        <v>167.83</v>
      </c>
      <c r="AL811" s="51">
        <v>164.65</v>
      </c>
      <c r="AM811" s="51">
        <v>185.41</v>
      </c>
      <c r="AN811" s="51">
        <v>197.64000000000001</v>
      </c>
      <c r="AO811" s="51">
        <v>188.95000000000002</v>
      </c>
      <c r="AP811" s="135">
        <v>191.19</v>
      </c>
      <c r="AQ811" s="51">
        <v>178.5</v>
      </c>
      <c r="AR811" s="51">
        <v>168.21</v>
      </c>
      <c r="AS811" s="51">
        <v>185.75</v>
      </c>
      <c r="AT811" s="51">
        <v>169.18</v>
      </c>
      <c r="AU811" s="51">
        <v>164.51000000000002</v>
      </c>
      <c r="AV811" s="51">
        <v>198.48000000000002</v>
      </c>
      <c r="AW811" s="51">
        <v>187.22</v>
      </c>
      <c r="AX811" s="51">
        <v>206.03</v>
      </c>
      <c r="AY811" s="51">
        <v>196.47</v>
      </c>
      <c r="AZ811" s="51">
        <v>214.72</v>
      </c>
      <c r="BA811" s="51">
        <v>201.54000000000002</v>
      </c>
      <c r="BB811" s="51">
        <v>199.09</v>
      </c>
      <c r="BC811" s="51">
        <v>191.05</v>
      </c>
      <c r="BD811" s="51">
        <v>188.89000000000001</v>
      </c>
      <c r="BE811" s="51">
        <v>207.47</v>
      </c>
      <c r="BF811" s="51">
        <v>189.62</v>
      </c>
      <c r="BG811" s="51">
        <v>193.86</v>
      </c>
      <c r="BH811" s="51">
        <v>198.45000000000002</v>
      </c>
      <c r="BI811" s="51">
        <v>189.13</v>
      </c>
      <c r="BJ811" s="51">
        <v>213.26000000000002</v>
      </c>
      <c r="BK811" s="51">
        <v>192.42000000000002</v>
      </c>
      <c r="BL811" s="51">
        <v>219.77</v>
      </c>
      <c r="BM811" s="51"/>
      <c r="BN811" s="9"/>
      <c r="BO811" s="62">
        <v>106.64999999999999</v>
      </c>
      <c r="BP811" s="62">
        <v>367.62</v>
      </c>
      <c r="BQ811" s="62">
        <f t="shared" si="36"/>
        <v>237.13499999999999</v>
      </c>
      <c r="BR811" s="64" t="str">
        <f t="shared" si="37"/>
        <v>YES</v>
      </c>
      <c r="BS811" s="9" t="e">
        <f t="shared" si="38"/>
        <v>#N/A</v>
      </c>
    </row>
    <row r="812" spans="1:71" x14ac:dyDescent="0.25">
      <c r="A812">
        <v>809</v>
      </c>
      <c r="B812" s="52" t="s">
        <v>225</v>
      </c>
      <c r="C812" s="48" t="s">
        <v>225</v>
      </c>
      <c r="D812" s="80">
        <v>2879.1899999999996</v>
      </c>
      <c r="E812" s="98" t="s">
        <v>4988</v>
      </c>
      <c r="F812" s="84" t="s">
        <v>2</v>
      </c>
      <c r="G812" s="84">
        <v>106814475</v>
      </c>
      <c r="H812" s="87">
        <v>4060726</v>
      </c>
      <c r="I812" s="196">
        <v>6207862</v>
      </c>
      <c r="J812" s="87">
        <v>6207862</v>
      </c>
      <c r="K812" s="47" t="s">
        <v>1</v>
      </c>
      <c r="L812" s="47" t="s">
        <v>224</v>
      </c>
      <c r="M812" s="38"/>
      <c r="N812" s="38"/>
      <c r="O812" s="50">
        <v>3391.22</v>
      </c>
      <c r="P812" s="50">
        <v>3758.78</v>
      </c>
      <c r="Q812" s="50">
        <v>2765.11</v>
      </c>
      <c r="R812" s="50">
        <v>2867.89</v>
      </c>
      <c r="S812" s="50">
        <v>3230.97</v>
      </c>
      <c r="T812" s="50">
        <v>2659.85</v>
      </c>
      <c r="U812" s="50">
        <v>3103.89</v>
      </c>
      <c r="V812" s="51">
        <v>3183.5</v>
      </c>
      <c r="W812" s="51">
        <v>2995.64</v>
      </c>
      <c r="X812" s="51">
        <v>3117.1</v>
      </c>
      <c r="Y812" s="51">
        <v>2653.87</v>
      </c>
      <c r="Z812" s="51">
        <v>2505.6799999999998</v>
      </c>
      <c r="AA812" s="51">
        <v>2854.8199999999997</v>
      </c>
      <c r="AB812" s="51">
        <v>3018.66</v>
      </c>
      <c r="AC812" s="51">
        <v>2671.5499999999997</v>
      </c>
      <c r="AD812" s="51">
        <v>2508.1799999999998</v>
      </c>
      <c r="AE812" s="51">
        <v>2692.1299999999997</v>
      </c>
      <c r="AF812" s="51">
        <v>2879.1899999999996</v>
      </c>
      <c r="AG812" s="51">
        <v>3885.43</v>
      </c>
      <c r="AH812" s="51">
        <v>3769.54</v>
      </c>
      <c r="AI812" s="51">
        <v>3575.5699999999997</v>
      </c>
      <c r="AJ812" s="51">
        <v>3963.3199999999997</v>
      </c>
      <c r="AK812" s="51">
        <v>2873.7799999999997</v>
      </c>
      <c r="AL812" s="51">
        <v>2696.06</v>
      </c>
      <c r="AM812" s="51">
        <v>2836.8999999999996</v>
      </c>
      <c r="AN812" s="51">
        <v>2850.33</v>
      </c>
      <c r="AO812" s="51">
        <v>2863.58</v>
      </c>
      <c r="AP812" s="135">
        <v>2972.0499999999997</v>
      </c>
      <c r="AQ812" s="51">
        <v>3030.95</v>
      </c>
      <c r="AR812" s="51">
        <v>2939.2299999999996</v>
      </c>
      <c r="AS812" s="51">
        <v>3856.75</v>
      </c>
      <c r="AT812" s="51">
        <v>3568.2299999999996</v>
      </c>
      <c r="AU812" s="51">
        <v>3728.0099999999998</v>
      </c>
      <c r="AV812" s="51">
        <v>3647.7</v>
      </c>
      <c r="AW812" s="51">
        <v>2861.22</v>
      </c>
      <c r="AX812" s="51">
        <v>2793.0099999999998</v>
      </c>
      <c r="AY812" s="51">
        <v>2833.75</v>
      </c>
      <c r="AZ812" s="51">
        <v>2812.89</v>
      </c>
      <c r="BA812" s="51">
        <v>2515.83</v>
      </c>
      <c r="BB812" s="51">
        <v>2727.8199999999997</v>
      </c>
      <c r="BC812" s="51">
        <v>2773.77</v>
      </c>
      <c r="BD812" s="51">
        <v>2791.85</v>
      </c>
      <c r="BE812" s="51">
        <v>3433.2999999999997</v>
      </c>
      <c r="BF812" s="51">
        <v>3081.5899999999997</v>
      </c>
      <c r="BG812" s="51">
        <v>3241.7299999999996</v>
      </c>
      <c r="BH812" s="51">
        <v>3049.4399999999996</v>
      </c>
      <c r="BI812" s="51">
        <v>2470.2199999999998</v>
      </c>
      <c r="BJ812" s="51">
        <v>2591.8999999999996</v>
      </c>
      <c r="BK812" s="51">
        <v>2227.87</v>
      </c>
      <c r="BL812" s="51">
        <v>2578.4299999999998</v>
      </c>
      <c r="BM812" s="51"/>
      <c r="BN812" s="9"/>
      <c r="BO812" s="62">
        <v>2420.06</v>
      </c>
      <c r="BP812" s="62">
        <v>3841.37</v>
      </c>
      <c r="BQ812" s="62">
        <f t="shared" si="36"/>
        <v>3130.7150000000001</v>
      </c>
      <c r="BR812" s="64" t="str">
        <f t="shared" si="37"/>
        <v>NO</v>
      </c>
      <c r="BS812" s="9" t="e">
        <f t="shared" si="38"/>
        <v>#N/A</v>
      </c>
    </row>
    <row r="813" spans="1:71" x14ac:dyDescent="0.25">
      <c r="A813">
        <v>810</v>
      </c>
      <c r="B813" s="52" t="s">
        <v>223</v>
      </c>
      <c r="C813" s="48" t="s">
        <v>223</v>
      </c>
      <c r="D813" s="80">
        <v>71.989999999999995</v>
      </c>
      <c r="E813" s="98" t="s">
        <v>4988</v>
      </c>
      <c r="F813" s="84" t="s">
        <v>2</v>
      </c>
      <c r="G813" s="84">
        <v>106814475</v>
      </c>
      <c r="H813" s="87">
        <v>4374236</v>
      </c>
      <c r="I813" s="196">
        <v>6207421</v>
      </c>
      <c r="J813" s="87">
        <v>6207421</v>
      </c>
      <c r="K813" s="47" t="s">
        <v>1</v>
      </c>
      <c r="L813" s="47" t="s">
        <v>222</v>
      </c>
      <c r="M813" s="38"/>
      <c r="N813" s="38"/>
      <c r="O813" s="50">
        <v>88.75</v>
      </c>
      <c r="P813" s="50">
        <v>88.75</v>
      </c>
      <c r="Q813" s="50">
        <v>88.75</v>
      </c>
      <c r="R813" s="50">
        <v>88.75</v>
      </c>
      <c r="S813" s="50">
        <v>80.75</v>
      </c>
      <c r="T813" s="50">
        <v>80.75</v>
      </c>
      <c r="U813" s="50">
        <v>79.989999999999995</v>
      </c>
      <c r="V813" s="51">
        <v>67.989999999999995</v>
      </c>
      <c r="W813" s="51">
        <v>19.57</v>
      </c>
      <c r="X813" s="51">
        <v>43.99</v>
      </c>
      <c r="Y813" s="51">
        <v>83.99</v>
      </c>
      <c r="Z813" s="51">
        <v>67.989999999999995</v>
      </c>
      <c r="AA813" s="51">
        <v>83.99</v>
      </c>
      <c r="AB813" s="51">
        <v>87.99</v>
      </c>
      <c r="AC813" s="51">
        <v>87.99</v>
      </c>
      <c r="AD813" s="51">
        <v>63.99</v>
      </c>
      <c r="AE813" s="51">
        <v>71.989999999999995</v>
      </c>
      <c r="AF813" s="51">
        <v>71.989999999999995</v>
      </c>
      <c r="AG813" s="51">
        <v>67.989999999999995</v>
      </c>
      <c r="AH813" s="51">
        <v>71.989999999999995</v>
      </c>
      <c r="AI813" s="51">
        <v>71.989999999999995</v>
      </c>
      <c r="AJ813" s="51">
        <v>43.99</v>
      </c>
      <c r="AK813" s="51">
        <v>71.989999999999995</v>
      </c>
      <c r="AL813" s="51">
        <v>71.989999999999995</v>
      </c>
      <c r="AM813" s="51">
        <v>55.99</v>
      </c>
      <c r="AN813" s="51">
        <v>55.99</v>
      </c>
      <c r="AO813" s="51">
        <v>55.99</v>
      </c>
      <c r="AP813" s="135">
        <v>55.99</v>
      </c>
      <c r="AQ813" s="51">
        <v>55.99</v>
      </c>
      <c r="AR813" s="51">
        <v>55.99</v>
      </c>
      <c r="AS813" s="51">
        <v>28.229999999999997</v>
      </c>
      <c r="AT813" s="51">
        <v>19.93</v>
      </c>
      <c r="AU813" s="51">
        <v>20.009999999999998</v>
      </c>
      <c r="AV813" s="51">
        <v>27.71</v>
      </c>
      <c r="AW813" s="51">
        <v>19.96</v>
      </c>
      <c r="AX813" s="51">
        <v>11.99</v>
      </c>
      <c r="AY813" s="51">
        <v>19.270000000000003</v>
      </c>
      <c r="AZ813" s="51">
        <v>19.649999999999999</v>
      </c>
      <c r="BA813" s="51">
        <v>11.99</v>
      </c>
      <c r="BB813" s="51">
        <v>20.43</v>
      </c>
      <c r="BC813" s="51">
        <v>20.450000000000003</v>
      </c>
      <c r="BD813" s="51">
        <v>11.99</v>
      </c>
      <c r="BE813" s="51">
        <v>20.25</v>
      </c>
      <c r="BF813" s="51">
        <v>11.99</v>
      </c>
      <c r="BG813" s="51">
        <v>19.97</v>
      </c>
      <c r="BH813" s="51">
        <v>11.99</v>
      </c>
      <c r="BI813" s="51">
        <v>19.96</v>
      </c>
      <c r="BJ813" s="51">
        <v>11.99</v>
      </c>
      <c r="BK813" s="51">
        <v>19.57</v>
      </c>
      <c r="BL813" s="51">
        <v>19.600000000000001</v>
      </c>
      <c r="BM813" s="51"/>
      <c r="BN813" s="9"/>
      <c r="BO813" s="62">
        <v>19.57</v>
      </c>
      <c r="BP813" s="62">
        <v>309.71000000000004</v>
      </c>
      <c r="BQ813" s="62">
        <f t="shared" si="36"/>
        <v>164.64000000000001</v>
      </c>
      <c r="BR813" s="64" t="str">
        <f t="shared" si="37"/>
        <v>YES</v>
      </c>
      <c r="BS813" s="9" t="e">
        <f t="shared" si="38"/>
        <v>#N/A</v>
      </c>
    </row>
    <row r="814" spans="1:71" x14ac:dyDescent="0.25">
      <c r="A814">
        <v>811</v>
      </c>
      <c r="B814" s="52" t="s">
        <v>221</v>
      </c>
      <c r="C814" s="48" t="s">
        <v>221</v>
      </c>
      <c r="D814" s="80">
        <v>22.049999999999997</v>
      </c>
      <c r="E814" s="98" t="s">
        <v>4988</v>
      </c>
      <c r="F814" s="84" t="s">
        <v>2</v>
      </c>
      <c r="G814" s="84">
        <v>106814475</v>
      </c>
      <c r="H814" s="87">
        <v>4026906</v>
      </c>
      <c r="I814" s="196">
        <v>6098885</v>
      </c>
      <c r="J814" s="87">
        <v>6098885</v>
      </c>
      <c r="K814" s="47" t="s">
        <v>1</v>
      </c>
      <c r="L814" s="47" t="s">
        <v>220</v>
      </c>
      <c r="M814" s="38"/>
      <c r="N814" s="38"/>
      <c r="O814" s="50">
        <v>27.08</v>
      </c>
      <c r="P814" s="50">
        <v>43.9</v>
      </c>
      <c r="Q814" s="50">
        <v>64.75</v>
      </c>
      <c r="R814" s="50">
        <v>158.07</v>
      </c>
      <c r="S814" s="50">
        <v>19.86</v>
      </c>
      <c r="T814" s="50">
        <v>12.55</v>
      </c>
      <c r="U814" s="50">
        <v>14.67</v>
      </c>
      <c r="V814" s="51">
        <v>16.96</v>
      </c>
      <c r="W814" s="51">
        <v>93.94</v>
      </c>
      <c r="X814" s="51">
        <v>170.17000000000002</v>
      </c>
      <c r="Y814" s="51">
        <v>104.25</v>
      </c>
      <c r="Z814" s="51">
        <v>30.96</v>
      </c>
      <c r="AA814" s="51">
        <v>58.190000000000005</v>
      </c>
      <c r="AB814" s="51">
        <v>110.39</v>
      </c>
      <c r="AC814" s="51">
        <v>69</v>
      </c>
      <c r="AD814" s="51">
        <v>34.26</v>
      </c>
      <c r="AE814" s="51">
        <v>31.979999999999997</v>
      </c>
      <c r="AF814" s="51">
        <v>22.049999999999997</v>
      </c>
      <c r="AG814" s="51">
        <v>17.14</v>
      </c>
      <c r="AH814" s="51">
        <v>16.810000000000002</v>
      </c>
      <c r="AI814" s="51">
        <v>16.72</v>
      </c>
      <c r="AJ814" s="51">
        <v>17.399999999999999</v>
      </c>
      <c r="AK814" s="51">
        <v>16.8</v>
      </c>
      <c r="AL814" s="51">
        <v>16.310000000000002</v>
      </c>
      <c r="AM814" s="51">
        <v>84.36999999999999</v>
      </c>
      <c r="AN814" s="51">
        <v>71.039999999999992</v>
      </c>
      <c r="AO814" s="51">
        <v>49.910000000000004</v>
      </c>
      <c r="AP814" s="135">
        <v>27.04</v>
      </c>
      <c r="AQ814" s="51">
        <v>16.97</v>
      </c>
      <c r="AR814" s="51">
        <v>35.08</v>
      </c>
      <c r="AS814" s="51">
        <v>194.12</v>
      </c>
      <c r="AT814" s="51">
        <v>237.07000000000002</v>
      </c>
      <c r="AU814" s="51">
        <v>241.91</v>
      </c>
      <c r="AV814" s="51">
        <v>230.72</v>
      </c>
      <c r="AW814" s="51">
        <v>151.41</v>
      </c>
      <c r="AX814" s="51">
        <v>49.550000000000004</v>
      </c>
      <c r="AY814" s="51">
        <v>91.839999999999989</v>
      </c>
      <c r="AZ814" s="51">
        <v>476.57</v>
      </c>
      <c r="BA814" s="51">
        <v>356.29</v>
      </c>
      <c r="BB814" s="51">
        <v>83.32</v>
      </c>
      <c r="BC814" s="51">
        <v>65.81</v>
      </c>
      <c r="BD814" s="51">
        <v>101.66</v>
      </c>
      <c r="BE814" s="51">
        <v>256.68</v>
      </c>
      <c r="BF814" s="51">
        <v>220.25</v>
      </c>
      <c r="BG814" s="51">
        <v>249.43</v>
      </c>
      <c r="BH814" s="51">
        <v>208.86</v>
      </c>
      <c r="BI814" s="51">
        <v>136.55000000000001</v>
      </c>
      <c r="BJ814" s="51">
        <v>163.22</v>
      </c>
      <c r="BK814" s="51">
        <v>350.82</v>
      </c>
      <c r="BL814" s="51">
        <v>252.38</v>
      </c>
      <c r="BM814" s="51"/>
      <c r="BN814" s="9"/>
      <c r="BO814" s="62">
        <v>14.67</v>
      </c>
      <c r="BP814" s="62">
        <v>170.17000000000002</v>
      </c>
      <c r="BQ814" s="62">
        <f t="shared" si="36"/>
        <v>92.42</v>
      </c>
      <c r="BR814" s="64" t="str">
        <f t="shared" si="37"/>
        <v>NO</v>
      </c>
      <c r="BS814" s="9" t="e">
        <f t="shared" si="38"/>
        <v>#N/A</v>
      </c>
    </row>
    <row r="815" spans="1:71" x14ac:dyDescent="0.25">
      <c r="A815">
        <v>812</v>
      </c>
      <c r="B815" s="52" t="s">
        <v>219</v>
      </c>
      <c r="C815" s="48" t="s">
        <v>219</v>
      </c>
      <c r="D815" s="80">
        <v>29.53</v>
      </c>
      <c r="E815" s="98" t="s">
        <v>4988</v>
      </c>
      <c r="F815" s="84" t="s">
        <v>2</v>
      </c>
      <c r="G815" s="84">
        <v>106814475</v>
      </c>
      <c r="H815" s="87" t="s">
        <v>2160</v>
      </c>
      <c r="I815" s="196">
        <v>6208623</v>
      </c>
      <c r="J815" s="87">
        <v>6208623</v>
      </c>
      <c r="K815" s="47" t="s">
        <v>1</v>
      </c>
      <c r="L815" s="47" t="s">
        <v>218</v>
      </c>
      <c r="M815" s="38"/>
      <c r="N815" s="38"/>
      <c r="O815" s="50">
        <v>46.02</v>
      </c>
      <c r="P815" s="50">
        <v>54.71</v>
      </c>
      <c r="Q815" s="50">
        <v>42.8</v>
      </c>
      <c r="R815" s="50">
        <v>48.37</v>
      </c>
      <c r="S815" s="50">
        <v>47.08</v>
      </c>
      <c r="T815" s="50">
        <v>46.86</v>
      </c>
      <c r="U815" s="50">
        <v>50.85</v>
      </c>
      <c r="V815" s="51">
        <v>53.080000000000005</v>
      </c>
      <c r="W815" s="51">
        <v>52.27</v>
      </c>
      <c r="X815" s="51">
        <v>54.53</v>
      </c>
      <c r="Y815" s="51">
        <v>49.830000000000005</v>
      </c>
      <c r="Z815" s="51">
        <v>54</v>
      </c>
      <c r="AA815" s="51">
        <v>61.31</v>
      </c>
      <c r="AB815" s="51">
        <v>65.12</v>
      </c>
      <c r="AC815" s="51">
        <v>55.63</v>
      </c>
      <c r="AD815" s="51">
        <v>34.07</v>
      </c>
      <c r="AE815" s="51">
        <v>32.36</v>
      </c>
      <c r="AF815" s="51">
        <v>29.53</v>
      </c>
      <c r="AG815" s="51">
        <v>34.32</v>
      </c>
      <c r="AH815" s="51">
        <v>59.97</v>
      </c>
      <c r="AI815" s="51">
        <v>60.440000000000005</v>
      </c>
      <c r="AJ815" s="51">
        <v>46.32</v>
      </c>
      <c r="AK815" s="51">
        <v>30.560000000000002</v>
      </c>
      <c r="AL815" s="51">
        <v>30.6</v>
      </c>
      <c r="AM815" s="51">
        <v>35.119999999999997</v>
      </c>
      <c r="AN815" s="51">
        <v>33.14</v>
      </c>
      <c r="AO815" s="51">
        <v>38.380000000000003</v>
      </c>
      <c r="AP815" s="135">
        <v>55.92</v>
      </c>
      <c r="AQ815" s="51">
        <v>53.29</v>
      </c>
      <c r="AR815" s="51">
        <v>53.74</v>
      </c>
      <c r="AS815" s="51">
        <v>59</v>
      </c>
      <c r="AT815" s="51">
        <v>49.31</v>
      </c>
      <c r="AU815" s="51">
        <v>52.010000000000005</v>
      </c>
      <c r="AV815" s="51">
        <v>57.56</v>
      </c>
      <c r="AW815" s="51">
        <v>54.82</v>
      </c>
      <c r="AX815" s="51">
        <v>52.940000000000005</v>
      </c>
      <c r="AY815" s="51">
        <v>53.39</v>
      </c>
      <c r="AZ815" s="51">
        <v>59.85</v>
      </c>
      <c r="BA815" s="51">
        <v>53.17</v>
      </c>
      <c r="BB815" s="51">
        <v>54.580000000000005</v>
      </c>
      <c r="BC815" s="51">
        <v>52.910000000000004</v>
      </c>
      <c r="BD815" s="51">
        <v>53.93</v>
      </c>
      <c r="BE815" s="51">
        <v>57.1</v>
      </c>
      <c r="BF815" s="51">
        <v>42.97</v>
      </c>
      <c r="BG815" s="51">
        <v>35.92</v>
      </c>
      <c r="BH815" s="51">
        <v>34.24</v>
      </c>
      <c r="BI815" s="51">
        <v>41.57</v>
      </c>
      <c r="BJ815" s="51">
        <v>42.95</v>
      </c>
      <c r="BK815" s="51">
        <v>31.509999999999998</v>
      </c>
      <c r="BL815" s="51">
        <v>37.49</v>
      </c>
      <c r="BM815" s="51"/>
      <c r="BN815" s="9"/>
      <c r="BO815" s="62">
        <v>29.53</v>
      </c>
      <c r="BP815" s="62">
        <v>73.240000000000009</v>
      </c>
      <c r="BQ815" s="62">
        <f t="shared" si="36"/>
        <v>51.385000000000005</v>
      </c>
      <c r="BR815" s="64" t="str">
        <f t="shared" si="37"/>
        <v>YES</v>
      </c>
      <c r="BS815" s="9" t="e">
        <f t="shared" si="38"/>
        <v>#N/A</v>
      </c>
    </row>
    <row r="816" spans="1:71" x14ac:dyDescent="0.25">
      <c r="A816">
        <v>813</v>
      </c>
      <c r="B816" s="52" t="s">
        <v>217</v>
      </c>
      <c r="C816" s="48" t="s">
        <v>217</v>
      </c>
      <c r="D816" s="80">
        <v>197.93</v>
      </c>
      <c r="E816" s="98" t="s">
        <v>4988</v>
      </c>
      <c r="F816" s="84" t="s">
        <v>2</v>
      </c>
      <c r="G816" s="84">
        <v>106814475</v>
      </c>
      <c r="H816" s="87">
        <v>4246912</v>
      </c>
      <c r="I816" s="196">
        <v>6208624</v>
      </c>
      <c r="J816" s="87">
        <v>6208624</v>
      </c>
      <c r="K816" s="47" t="s">
        <v>1</v>
      </c>
      <c r="L816" s="47" t="s">
        <v>216</v>
      </c>
      <c r="M816" s="38"/>
      <c r="N816" s="38"/>
      <c r="O816" s="50">
        <v>160.75</v>
      </c>
      <c r="P816" s="50">
        <v>190.97</v>
      </c>
      <c r="Q816" s="50">
        <v>154.58000000000001</v>
      </c>
      <c r="R816" s="50">
        <v>163.52000000000001</v>
      </c>
      <c r="S816" s="50">
        <v>240.42</v>
      </c>
      <c r="T816" s="50">
        <v>259.22000000000003</v>
      </c>
      <c r="U816" s="50">
        <v>431.89</v>
      </c>
      <c r="V816" s="51">
        <v>459.17</v>
      </c>
      <c r="W816" s="51">
        <v>534.53</v>
      </c>
      <c r="X816" s="51">
        <v>464.24</v>
      </c>
      <c r="Y816" s="51">
        <v>363.79</v>
      </c>
      <c r="Z816" s="51">
        <v>308.97000000000003</v>
      </c>
      <c r="AA816" s="51">
        <v>262.60000000000002</v>
      </c>
      <c r="AB816" s="51">
        <v>177.77</v>
      </c>
      <c r="AC816" s="51">
        <v>167.81</v>
      </c>
      <c r="AD816" s="51">
        <v>173.51000000000002</v>
      </c>
      <c r="AE816" s="51">
        <v>193.22</v>
      </c>
      <c r="AF816" s="51">
        <v>197.93</v>
      </c>
      <c r="AG816" s="51">
        <v>405.07</v>
      </c>
      <c r="AH816" s="51">
        <v>489.22</v>
      </c>
      <c r="AI816" s="51">
        <v>508.41</v>
      </c>
      <c r="AJ816" s="51">
        <v>537.29999999999995</v>
      </c>
      <c r="AK816" s="51">
        <v>397.24</v>
      </c>
      <c r="AL816" s="51">
        <v>269.40000000000003</v>
      </c>
      <c r="AM816" s="51">
        <v>295.08</v>
      </c>
      <c r="AN816" s="51">
        <v>260.93</v>
      </c>
      <c r="AO816" s="51">
        <v>303.99</v>
      </c>
      <c r="AP816" s="135">
        <v>355.84000000000003</v>
      </c>
      <c r="AQ816" s="51">
        <v>406.88</v>
      </c>
      <c r="AR816" s="51">
        <v>401.18</v>
      </c>
      <c r="AS816" s="51">
        <v>525.1</v>
      </c>
      <c r="AT816" s="51">
        <v>565.21</v>
      </c>
      <c r="AU816" s="51">
        <v>595.79999999999995</v>
      </c>
      <c r="AV816" s="51">
        <v>559.4</v>
      </c>
      <c r="AW816" s="51">
        <v>447.97</v>
      </c>
      <c r="AX816" s="51">
        <v>454.28000000000003</v>
      </c>
      <c r="AY816" s="51">
        <v>255.94</v>
      </c>
      <c r="AZ816" s="51">
        <v>221.85000000000002</v>
      </c>
      <c r="BA816" s="51">
        <v>221.5</v>
      </c>
      <c r="BB816" s="51">
        <v>252.76000000000002</v>
      </c>
      <c r="BC816" s="51">
        <v>366.25</v>
      </c>
      <c r="BD816" s="51">
        <v>419</v>
      </c>
      <c r="BE816" s="51">
        <v>606.70000000000005</v>
      </c>
      <c r="BF816" s="51">
        <v>531.81000000000006</v>
      </c>
      <c r="BG816" s="51">
        <v>555.78</v>
      </c>
      <c r="BH816" s="51">
        <v>442.19</v>
      </c>
      <c r="BI816" s="51">
        <v>334.88</v>
      </c>
      <c r="BJ816" s="51">
        <v>260.66000000000003</v>
      </c>
      <c r="BK816" s="51">
        <v>176.74</v>
      </c>
      <c r="BL816" s="51">
        <v>204.01000000000002</v>
      </c>
      <c r="BM816" s="51"/>
      <c r="BN816" s="9"/>
      <c r="BO816" s="62">
        <v>157.82000000000002</v>
      </c>
      <c r="BP816" s="62">
        <v>700.55000000000007</v>
      </c>
      <c r="BQ816" s="62">
        <f t="shared" si="36"/>
        <v>429.18500000000006</v>
      </c>
      <c r="BR816" s="64" t="str">
        <f t="shared" si="37"/>
        <v>YES</v>
      </c>
      <c r="BS816" s="9" t="e">
        <f t="shared" si="38"/>
        <v>#N/A</v>
      </c>
    </row>
    <row r="817" spans="1:71" x14ac:dyDescent="0.25">
      <c r="A817">
        <v>814</v>
      </c>
      <c r="B817" s="52" t="s">
        <v>215</v>
      </c>
      <c r="C817" s="48" t="s">
        <v>215</v>
      </c>
      <c r="D817" s="80">
        <v>11.99</v>
      </c>
      <c r="E817" s="98" t="s">
        <v>4988</v>
      </c>
      <c r="F817" s="84" t="s">
        <v>2</v>
      </c>
      <c r="G817" s="84">
        <v>106814475</v>
      </c>
      <c r="H817" s="87">
        <v>4064818</v>
      </c>
      <c r="I817" s="196">
        <v>6131855</v>
      </c>
      <c r="J817" s="87">
        <v>6131855</v>
      </c>
      <c r="K817" s="47" t="s">
        <v>1</v>
      </c>
      <c r="L817" s="47" t="s">
        <v>214</v>
      </c>
      <c r="M817" s="38"/>
      <c r="N817" s="38"/>
      <c r="O817" s="50">
        <v>8.75</v>
      </c>
      <c r="P817" s="50">
        <v>8.75</v>
      </c>
      <c r="Q817" s="50">
        <v>8.75</v>
      </c>
      <c r="R817" s="50">
        <v>8.75</v>
      </c>
      <c r="S817" s="50">
        <v>8.75</v>
      </c>
      <c r="T817" s="50">
        <v>8.75</v>
      </c>
      <c r="U817" s="50">
        <v>11.99</v>
      </c>
      <c r="V817" s="51">
        <v>11.99</v>
      </c>
      <c r="W817" s="51">
        <v>11.99</v>
      </c>
      <c r="X817" s="51">
        <v>11.99</v>
      </c>
      <c r="Y817" s="51">
        <v>11.99</v>
      </c>
      <c r="Z817" s="51">
        <v>11.99</v>
      </c>
      <c r="AA817" s="51">
        <v>11.99</v>
      </c>
      <c r="AB817" s="51">
        <v>11.99</v>
      </c>
      <c r="AC817" s="51">
        <v>11.99</v>
      </c>
      <c r="AD817" s="51">
        <v>11.99</v>
      </c>
      <c r="AE817" s="51">
        <v>11.99</v>
      </c>
      <c r="AF817" s="51">
        <v>11.99</v>
      </c>
      <c r="AG817" s="51">
        <v>11.99</v>
      </c>
      <c r="AH817" s="51">
        <v>11.99</v>
      </c>
      <c r="AI817" s="51">
        <v>12.09</v>
      </c>
      <c r="AJ817" s="51">
        <v>12.09</v>
      </c>
      <c r="AK817" s="51">
        <v>11.99</v>
      </c>
      <c r="AL817" s="51">
        <v>11.99</v>
      </c>
      <c r="AM817" s="51">
        <v>11.99</v>
      </c>
      <c r="AN817" s="51">
        <v>11.99</v>
      </c>
      <c r="AO817" s="51">
        <v>11.99</v>
      </c>
      <c r="AP817" s="135">
        <v>14.700000000000001</v>
      </c>
      <c r="AQ817" s="51">
        <v>19.420000000000002</v>
      </c>
      <c r="AR817" s="51">
        <v>12.49</v>
      </c>
      <c r="AS817" s="51">
        <v>13</v>
      </c>
      <c r="AT817" s="51">
        <v>12.790000000000001</v>
      </c>
      <c r="AU817" s="51">
        <v>13.790000000000001</v>
      </c>
      <c r="AV817" s="51">
        <v>12.58</v>
      </c>
      <c r="AW817" s="51">
        <v>11.99</v>
      </c>
      <c r="AX817" s="51">
        <v>11.99</v>
      </c>
      <c r="AY817" s="51">
        <v>11.99</v>
      </c>
      <c r="AZ817" s="51">
        <v>11.99</v>
      </c>
      <c r="BA817" s="51">
        <v>11.99</v>
      </c>
      <c r="BB817" s="51">
        <v>11.99</v>
      </c>
      <c r="BC817" s="51">
        <v>11.99</v>
      </c>
      <c r="BD817" s="51">
        <v>11.99</v>
      </c>
      <c r="BE817" s="51">
        <v>11.99</v>
      </c>
      <c r="BF817" s="51">
        <v>11.99</v>
      </c>
      <c r="BG817" s="51">
        <v>11.99</v>
      </c>
      <c r="BH817" s="51">
        <v>11.99</v>
      </c>
      <c r="BI817" s="51">
        <v>11.99</v>
      </c>
      <c r="BJ817" s="51">
        <v>11.99</v>
      </c>
      <c r="BK817" s="51">
        <v>11.99</v>
      </c>
      <c r="BL817" s="51">
        <v>11.99</v>
      </c>
      <c r="BM817" s="51"/>
      <c r="BN817" s="9"/>
      <c r="BO817" s="62">
        <v>11.99</v>
      </c>
      <c r="BP817" s="62">
        <v>23.98</v>
      </c>
      <c r="BQ817" s="62">
        <f t="shared" si="36"/>
        <v>17.984999999999999</v>
      </c>
      <c r="BR817" s="64" t="str">
        <f t="shared" si="37"/>
        <v>YES</v>
      </c>
      <c r="BS817" s="9" t="e">
        <f t="shared" si="38"/>
        <v>#N/A</v>
      </c>
    </row>
    <row r="818" spans="1:71" x14ac:dyDescent="0.25">
      <c r="A818">
        <v>815</v>
      </c>
      <c r="B818" s="52" t="s">
        <v>213</v>
      </c>
      <c r="C818" s="48" t="s">
        <v>213</v>
      </c>
      <c r="D818" s="80">
        <v>160.47</v>
      </c>
      <c r="E818" s="98" t="s">
        <v>4988</v>
      </c>
      <c r="F818" s="84" t="s">
        <v>2</v>
      </c>
      <c r="G818" s="84">
        <v>106814475</v>
      </c>
      <c r="H818" s="87">
        <v>4089756</v>
      </c>
      <c r="I818" s="196">
        <v>6208604</v>
      </c>
      <c r="J818" s="87">
        <v>6208604</v>
      </c>
      <c r="K818" s="47" t="s">
        <v>1</v>
      </c>
      <c r="L818" s="47" t="s">
        <v>212</v>
      </c>
      <c r="M818" s="38"/>
      <c r="N818" s="38"/>
      <c r="O818" s="50">
        <v>846.32</v>
      </c>
      <c r="P818" s="50">
        <v>394.35</v>
      </c>
      <c r="Q818" s="50">
        <v>651.1</v>
      </c>
      <c r="R818" s="50">
        <v>291.54000000000002</v>
      </c>
      <c r="S818" s="50">
        <v>195.97</v>
      </c>
      <c r="T818" s="50">
        <v>212.89</v>
      </c>
      <c r="U818" s="50">
        <v>270.48</v>
      </c>
      <c r="V818" s="51">
        <v>295.72000000000003</v>
      </c>
      <c r="W818" s="51">
        <v>301.14</v>
      </c>
      <c r="X818" s="51">
        <v>284.89</v>
      </c>
      <c r="Y818" s="51">
        <v>228.33</v>
      </c>
      <c r="Z818" s="51">
        <v>195.4</v>
      </c>
      <c r="AA818" s="51">
        <v>220.88</v>
      </c>
      <c r="AB818" s="51">
        <v>979.47</v>
      </c>
      <c r="AC818" s="51">
        <v>817.53</v>
      </c>
      <c r="AD818" s="51">
        <v>137.70000000000002</v>
      </c>
      <c r="AE818" s="51">
        <v>150.69</v>
      </c>
      <c r="AF818" s="51">
        <v>160.47</v>
      </c>
      <c r="AG818" s="51">
        <v>167.22</v>
      </c>
      <c r="AH818" s="51">
        <v>163.59</v>
      </c>
      <c r="AI818" s="51">
        <v>243.5</v>
      </c>
      <c r="AJ818" s="51">
        <v>272.5</v>
      </c>
      <c r="AK818" s="51">
        <v>208.86</v>
      </c>
      <c r="AL818" s="51">
        <v>180.63</v>
      </c>
      <c r="AM818" s="51">
        <v>263.34000000000003</v>
      </c>
      <c r="AN818" s="51">
        <v>216.71</v>
      </c>
      <c r="AO818" s="51">
        <v>191.5</v>
      </c>
      <c r="AP818" s="135">
        <v>216.76000000000002</v>
      </c>
      <c r="AQ818" s="51">
        <v>139.16</v>
      </c>
      <c r="AR818" s="51">
        <v>171.08</v>
      </c>
      <c r="AS818" s="51">
        <v>248.95000000000002</v>
      </c>
      <c r="AT818" s="51">
        <v>275.73</v>
      </c>
      <c r="AU818" s="51">
        <v>288.79000000000002</v>
      </c>
      <c r="AV818" s="51">
        <v>241.79000000000002</v>
      </c>
      <c r="AW818" s="51">
        <v>192.61</v>
      </c>
      <c r="AX818" s="51">
        <v>150.60000000000002</v>
      </c>
      <c r="AY818" s="51">
        <v>194.54000000000002</v>
      </c>
      <c r="AZ818" s="51">
        <v>288.03000000000003</v>
      </c>
      <c r="BA818" s="51">
        <v>300.09000000000003</v>
      </c>
      <c r="BB818" s="51">
        <v>174.74</v>
      </c>
      <c r="BC818" s="51">
        <v>194.05</v>
      </c>
      <c r="BD818" s="51">
        <v>237.04000000000002</v>
      </c>
      <c r="BE818" s="51">
        <v>313.25</v>
      </c>
      <c r="BF818" s="51">
        <v>298.90000000000003</v>
      </c>
      <c r="BG818" s="51">
        <v>274.40000000000003</v>
      </c>
      <c r="BH818" s="51">
        <v>259.34000000000003</v>
      </c>
      <c r="BI818" s="51">
        <v>232.89000000000001</v>
      </c>
      <c r="BJ818" s="51">
        <v>174.8</v>
      </c>
      <c r="BK818" s="51">
        <v>136.52000000000001</v>
      </c>
      <c r="BL818" s="51">
        <v>190.54000000000002</v>
      </c>
      <c r="BM818" s="51"/>
      <c r="BN818" s="9"/>
      <c r="BO818" s="62">
        <v>137.70000000000002</v>
      </c>
      <c r="BP818" s="62">
        <v>979.47</v>
      </c>
      <c r="BQ818" s="62">
        <f t="shared" si="36"/>
        <v>558.58500000000004</v>
      </c>
      <c r="BR818" s="64" t="str">
        <f t="shared" si="37"/>
        <v>NO</v>
      </c>
      <c r="BS818" s="9" t="e">
        <f t="shared" si="38"/>
        <v>#N/A</v>
      </c>
    </row>
    <row r="819" spans="1:71" x14ac:dyDescent="0.25">
      <c r="A819">
        <v>816</v>
      </c>
      <c r="B819" s="52" t="s">
        <v>211</v>
      </c>
      <c r="C819" s="48" t="s">
        <v>211</v>
      </c>
      <c r="D819" s="80">
        <v>416.73</v>
      </c>
      <c r="E819" s="98" t="s">
        <v>4988</v>
      </c>
      <c r="F819" s="84" t="s">
        <v>2</v>
      </c>
      <c r="G819" s="84">
        <v>106814475</v>
      </c>
      <c r="H819" s="87">
        <v>4063226</v>
      </c>
      <c r="I819" s="196">
        <v>6099247</v>
      </c>
      <c r="J819" s="87">
        <v>6099247</v>
      </c>
      <c r="K819" s="47" t="s">
        <v>1</v>
      </c>
      <c r="L819" s="47" t="s">
        <v>210</v>
      </c>
      <c r="M819" s="38"/>
      <c r="N819" s="38"/>
      <c r="O819" s="50">
        <v>189.07</v>
      </c>
      <c r="P819" s="50">
        <v>465.33</v>
      </c>
      <c r="Q819" s="50">
        <v>196.31</v>
      </c>
      <c r="R819" s="50">
        <v>356.79</v>
      </c>
      <c r="S819" s="50">
        <v>305.11</v>
      </c>
      <c r="T819" s="50">
        <v>201.82</v>
      </c>
      <c r="U819" s="50">
        <v>266.90000000000003</v>
      </c>
      <c r="V819" s="51">
        <v>342.1</v>
      </c>
      <c r="W819" s="51">
        <v>406.08</v>
      </c>
      <c r="X819" s="51">
        <v>383.13</v>
      </c>
      <c r="Y819" s="51">
        <v>292.54000000000002</v>
      </c>
      <c r="Z819" s="51">
        <v>192.53</v>
      </c>
      <c r="AA819" s="51">
        <v>260.67</v>
      </c>
      <c r="AB819" s="51">
        <v>318.48</v>
      </c>
      <c r="AC819" s="51">
        <v>269.61</v>
      </c>
      <c r="AD819" s="51">
        <v>249.8</v>
      </c>
      <c r="AE819" s="51">
        <v>341.02</v>
      </c>
      <c r="AF819" s="51">
        <v>416.73</v>
      </c>
      <c r="AG819" s="51">
        <v>623.92999999999995</v>
      </c>
      <c r="AH819" s="51">
        <v>706.25</v>
      </c>
      <c r="AI819" s="51">
        <v>545.72</v>
      </c>
      <c r="AJ819" s="51">
        <v>435.13</v>
      </c>
      <c r="AK819" s="51">
        <v>271.34000000000003</v>
      </c>
      <c r="AL819" s="51">
        <v>167.93</v>
      </c>
      <c r="AM819" s="51">
        <v>227.25</v>
      </c>
      <c r="AN819" s="51">
        <v>219.57000000000002</v>
      </c>
      <c r="AO819" s="51">
        <v>200.32000000000002</v>
      </c>
      <c r="AP819" s="135">
        <v>167.24</v>
      </c>
      <c r="AQ819" s="51">
        <v>236.83</v>
      </c>
      <c r="AR819" s="51">
        <v>298.33</v>
      </c>
      <c r="AS819" s="51">
        <v>427.37</v>
      </c>
      <c r="AT819" s="51">
        <v>496.61</v>
      </c>
      <c r="AU819" s="51">
        <v>541.14</v>
      </c>
      <c r="AV819" s="51">
        <v>460.72</v>
      </c>
      <c r="AW819" s="51">
        <v>323.46000000000004</v>
      </c>
      <c r="AX819" s="51">
        <v>153.70000000000002</v>
      </c>
      <c r="AY819" s="51">
        <v>63.13</v>
      </c>
      <c r="AZ819" s="51">
        <v>43.580000000000005</v>
      </c>
      <c r="BA819" s="51">
        <v>141.65</v>
      </c>
      <c r="BB819" s="51">
        <v>190.08</v>
      </c>
      <c r="BC819" s="51">
        <v>182.83</v>
      </c>
      <c r="BD819" s="51">
        <v>291.32</v>
      </c>
      <c r="BE819" s="51">
        <v>448.37</v>
      </c>
      <c r="BF819" s="51">
        <v>341.16</v>
      </c>
      <c r="BG819" s="51">
        <v>400.11</v>
      </c>
      <c r="BH819" s="51">
        <v>553.95000000000005</v>
      </c>
      <c r="BI819" s="51">
        <v>464.47</v>
      </c>
      <c r="BJ819" s="51">
        <v>254.60000000000002</v>
      </c>
      <c r="BK819" s="51">
        <v>381.21000000000004</v>
      </c>
      <c r="BL819" s="51">
        <v>249.54000000000002</v>
      </c>
      <c r="BM819" s="51"/>
      <c r="BN819" s="9"/>
      <c r="BO819" s="62">
        <v>46.728888888888889</v>
      </c>
      <c r="BP819" s="62">
        <v>468.57</v>
      </c>
      <c r="BQ819" s="62">
        <f t="shared" si="36"/>
        <v>257.64944444444444</v>
      </c>
      <c r="BR819" s="64" t="str">
        <f t="shared" si="37"/>
        <v>YES</v>
      </c>
      <c r="BS819" s="9" t="e">
        <f t="shared" si="38"/>
        <v>#N/A</v>
      </c>
    </row>
    <row r="820" spans="1:71" x14ac:dyDescent="0.25">
      <c r="A820">
        <v>817</v>
      </c>
      <c r="B820" s="52" t="s">
        <v>209</v>
      </c>
      <c r="C820" s="48" t="s">
        <v>209</v>
      </c>
      <c r="D820" s="80">
        <v>145.44</v>
      </c>
      <c r="E820" s="98" t="s">
        <v>4988</v>
      </c>
      <c r="F820" s="84" t="s">
        <v>2</v>
      </c>
      <c r="G820" s="84">
        <v>106814475</v>
      </c>
      <c r="H820" s="87">
        <v>4008867</v>
      </c>
      <c r="I820" s="196">
        <v>6209138</v>
      </c>
      <c r="J820" s="87">
        <v>6209138</v>
      </c>
      <c r="K820" s="47" t="s">
        <v>1</v>
      </c>
      <c r="L820" s="47" t="s">
        <v>208</v>
      </c>
      <c r="M820" s="38"/>
      <c r="N820" s="38"/>
      <c r="O820" s="50">
        <v>183.01</v>
      </c>
      <c r="P820" s="50">
        <v>272.41000000000003</v>
      </c>
      <c r="Q820" s="50">
        <v>182.68</v>
      </c>
      <c r="R820" s="50">
        <v>230.48</v>
      </c>
      <c r="S820" s="50">
        <v>216.66</v>
      </c>
      <c r="T820" s="50">
        <v>178.71</v>
      </c>
      <c r="U820" s="50">
        <v>170.10000000000002</v>
      </c>
      <c r="V820" s="51">
        <v>173.93</v>
      </c>
      <c r="W820" s="51">
        <v>171.15</v>
      </c>
      <c r="X820" s="51">
        <v>176.86</v>
      </c>
      <c r="Y820" s="51">
        <v>156.99</v>
      </c>
      <c r="Z820" s="51">
        <v>152.89000000000001</v>
      </c>
      <c r="AA820" s="51">
        <v>140.62</v>
      </c>
      <c r="AB820" s="51">
        <v>217.19</v>
      </c>
      <c r="AC820" s="51">
        <v>195.14000000000001</v>
      </c>
      <c r="AD820" s="51">
        <v>119.85</v>
      </c>
      <c r="AE820" s="51">
        <v>121.53999999999999</v>
      </c>
      <c r="AF820" s="51">
        <v>145.44</v>
      </c>
      <c r="AG820" s="51">
        <v>158.11000000000001</v>
      </c>
      <c r="AH820" s="51">
        <v>171.35000000000002</v>
      </c>
      <c r="AI820" s="51">
        <v>151.93</v>
      </c>
      <c r="AJ820" s="51">
        <v>184.5</v>
      </c>
      <c r="AK820" s="51">
        <v>168.93</v>
      </c>
      <c r="AL820" s="51">
        <v>160.94</v>
      </c>
      <c r="AM820" s="51">
        <v>170.46</v>
      </c>
      <c r="AN820" s="51">
        <v>167.15</v>
      </c>
      <c r="AO820" s="51">
        <v>140.18</v>
      </c>
      <c r="AP820" s="135">
        <v>128.41</v>
      </c>
      <c r="AQ820" s="51">
        <v>128.55000000000001</v>
      </c>
      <c r="AR820" s="51">
        <v>140.08000000000001</v>
      </c>
      <c r="AS820" s="51">
        <v>189.75</v>
      </c>
      <c r="AT820" s="51">
        <v>194.22</v>
      </c>
      <c r="AU820" s="51">
        <v>172.20000000000002</v>
      </c>
      <c r="AV820" s="51">
        <v>181.41</v>
      </c>
      <c r="AW820" s="51">
        <v>173.01000000000002</v>
      </c>
      <c r="AX820" s="51">
        <v>150.07000000000002</v>
      </c>
      <c r="AY820" s="51">
        <v>222.82000000000002</v>
      </c>
      <c r="AZ820" s="51">
        <v>320.26</v>
      </c>
      <c r="BA820" s="51">
        <v>253.94</v>
      </c>
      <c r="BB820" s="51">
        <v>156.5</v>
      </c>
      <c r="BC820" s="51">
        <v>125.53999999999999</v>
      </c>
      <c r="BD820" s="51">
        <v>165.21</v>
      </c>
      <c r="BE820" s="51">
        <v>214.47</v>
      </c>
      <c r="BF820" s="51">
        <v>212.43</v>
      </c>
      <c r="BG820" s="51">
        <v>207.27</v>
      </c>
      <c r="BH820" s="51">
        <v>201.34</v>
      </c>
      <c r="BI820" s="51">
        <v>199.60000000000002</v>
      </c>
      <c r="BJ820" s="51">
        <v>231.64000000000001</v>
      </c>
      <c r="BK820" s="51">
        <v>215.81</v>
      </c>
      <c r="BL820" s="51">
        <v>204.44</v>
      </c>
      <c r="BM820" s="51"/>
      <c r="BN820" s="9"/>
      <c r="BO820" s="62">
        <v>119.85</v>
      </c>
      <c r="BP820" s="62">
        <v>439.90000000000003</v>
      </c>
      <c r="BQ820" s="62">
        <f t="shared" si="36"/>
        <v>279.875</v>
      </c>
      <c r="BR820" s="64" t="str">
        <f t="shared" si="37"/>
        <v>YES</v>
      </c>
      <c r="BS820" s="9" t="e">
        <f t="shared" si="38"/>
        <v>#N/A</v>
      </c>
    </row>
    <row r="821" spans="1:71" x14ac:dyDescent="0.25">
      <c r="A821">
        <v>818</v>
      </c>
      <c r="B821" s="52" t="s">
        <v>207</v>
      </c>
      <c r="C821" s="48" t="s">
        <v>207</v>
      </c>
      <c r="D821" s="80">
        <v>11.99</v>
      </c>
      <c r="E821" s="98" t="s">
        <v>4988</v>
      </c>
      <c r="F821" s="84" t="s">
        <v>2</v>
      </c>
      <c r="G821" s="84">
        <v>106814475</v>
      </c>
      <c r="H821" s="87">
        <v>4072338</v>
      </c>
      <c r="I821" s="196">
        <v>6136115</v>
      </c>
      <c r="J821" s="87">
        <v>0</v>
      </c>
      <c r="K821" s="47" t="s">
        <v>1</v>
      </c>
      <c r="L821" s="47" t="s">
        <v>206</v>
      </c>
      <c r="M821" s="38"/>
      <c r="N821" s="38"/>
      <c r="O821" s="50">
        <v>8.75</v>
      </c>
      <c r="P821" s="50">
        <v>8.75</v>
      </c>
      <c r="Q821" s="50">
        <v>8.75</v>
      </c>
      <c r="R821" s="50">
        <v>8.75</v>
      </c>
      <c r="S821" s="50">
        <v>8.75</v>
      </c>
      <c r="T821" s="50">
        <v>8.75</v>
      </c>
      <c r="U821" s="50">
        <v>11.99</v>
      </c>
      <c r="V821" s="51">
        <v>11.99</v>
      </c>
      <c r="W821" s="51">
        <v>11.99</v>
      </c>
      <c r="X821" s="51">
        <v>11.99</v>
      </c>
      <c r="Y821" s="51">
        <v>11.99</v>
      </c>
      <c r="Z821" s="51">
        <v>11.99</v>
      </c>
      <c r="AA821" s="51">
        <v>11.99</v>
      </c>
      <c r="AB821" s="51">
        <v>11.99</v>
      </c>
      <c r="AC821" s="51">
        <v>11.99</v>
      </c>
      <c r="AD821" s="51">
        <v>11.99</v>
      </c>
      <c r="AE821" s="51">
        <v>11.99</v>
      </c>
      <c r="AF821" s="51">
        <v>11.99</v>
      </c>
      <c r="AG821" s="51">
        <v>11.99</v>
      </c>
      <c r="AH821" s="51">
        <v>11.99</v>
      </c>
      <c r="AI821" s="51">
        <v>11.99</v>
      </c>
      <c r="AJ821" s="51">
        <v>11.99</v>
      </c>
      <c r="AK821" s="51">
        <v>11.99</v>
      </c>
      <c r="AL821" s="51">
        <v>11.99</v>
      </c>
      <c r="AM821" s="51">
        <v>11.99</v>
      </c>
      <c r="AN821" s="51">
        <v>11.99</v>
      </c>
      <c r="AO821" s="51">
        <v>11.99</v>
      </c>
      <c r="AP821" s="135">
        <v>11.99</v>
      </c>
      <c r="AQ821" s="51">
        <v>11.99</v>
      </c>
      <c r="AR821" s="51">
        <v>11.99</v>
      </c>
      <c r="AS821" s="51">
        <v>11.99</v>
      </c>
      <c r="AT821" s="51">
        <v>11.99</v>
      </c>
      <c r="AU821" s="51">
        <v>0</v>
      </c>
      <c r="AV821" s="51">
        <v>0</v>
      </c>
      <c r="AW821" s="51">
        <v>9.82</v>
      </c>
      <c r="AX821" s="51">
        <v>3.24</v>
      </c>
      <c r="AY821" s="51">
        <v>3.24</v>
      </c>
      <c r="AZ821" s="51">
        <v>3.24</v>
      </c>
      <c r="BA821" s="51">
        <v>-9.2799999999999994</v>
      </c>
      <c r="BB821" s="51">
        <v>0</v>
      </c>
      <c r="BC821" s="51">
        <v>0</v>
      </c>
      <c r="BD821" s="51">
        <v>0</v>
      </c>
      <c r="BE821" s="51">
        <v>0</v>
      </c>
      <c r="BF821" s="51">
        <v>0</v>
      </c>
      <c r="BG821" s="51">
        <v>0</v>
      </c>
      <c r="BH821" s="51">
        <v>0</v>
      </c>
      <c r="BI821" s="51">
        <v>0</v>
      </c>
      <c r="BJ821" s="51">
        <v>0</v>
      </c>
      <c r="BK821" s="51">
        <v>0</v>
      </c>
      <c r="BL821" s="51">
        <v>0</v>
      </c>
      <c r="BM821" s="51"/>
      <c r="BN821" s="9"/>
      <c r="BO821" s="62">
        <v>11.99</v>
      </c>
      <c r="BP821" s="62">
        <v>24.27</v>
      </c>
      <c r="BQ821" s="62">
        <f t="shared" si="36"/>
        <v>18.13</v>
      </c>
      <c r="BR821" s="64" t="str">
        <f t="shared" si="37"/>
        <v>NO</v>
      </c>
      <c r="BS821" s="9" t="e">
        <f t="shared" si="38"/>
        <v>#N/A</v>
      </c>
    </row>
    <row r="822" spans="1:71" x14ac:dyDescent="0.25">
      <c r="A822">
        <v>819</v>
      </c>
      <c r="B822" s="52" t="s">
        <v>205</v>
      </c>
      <c r="C822" s="48" t="s">
        <v>205</v>
      </c>
      <c r="D822" s="80">
        <v>49.160000000000004</v>
      </c>
      <c r="E822" s="98" t="s">
        <v>2186</v>
      </c>
      <c r="F822" s="84" t="s">
        <v>2</v>
      </c>
      <c r="G822" s="84">
        <v>106814475</v>
      </c>
      <c r="H822" s="87">
        <v>4090235</v>
      </c>
      <c r="I822" s="196">
        <v>4090235</v>
      </c>
      <c r="J822" s="87">
        <v>4090235</v>
      </c>
      <c r="K822" s="47" t="s">
        <v>1</v>
      </c>
      <c r="L822" s="47" t="s">
        <v>204</v>
      </c>
      <c r="M822" s="38"/>
      <c r="N822" s="38"/>
      <c r="O822" s="50">
        <v>51.28</v>
      </c>
      <c r="P822" s="50">
        <v>61.39</v>
      </c>
      <c r="Q822" s="50">
        <v>48.86</v>
      </c>
      <c r="R822" s="50">
        <v>50.42</v>
      </c>
      <c r="S822" s="50">
        <v>51.92</v>
      </c>
      <c r="T822" s="50">
        <v>45.89</v>
      </c>
      <c r="U822" s="50">
        <v>50.07</v>
      </c>
      <c r="V822" s="51">
        <v>47.25</v>
      </c>
      <c r="W822" s="51">
        <v>56.050000000000004</v>
      </c>
      <c r="X822" s="51">
        <v>53.410000000000004</v>
      </c>
      <c r="Y822" s="51">
        <v>46.120000000000005</v>
      </c>
      <c r="Z822" s="51">
        <v>54.74</v>
      </c>
      <c r="AA822" s="51">
        <v>63.550000000000004</v>
      </c>
      <c r="AB822" s="51">
        <v>75.8</v>
      </c>
      <c r="AC822" s="51">
        <v>51.24</v>
      </c>
      <c r="AD822" s="51">
        <v>50.59</v>
      </c>
      <c r="AE822" s="51">
        <v>61.830000000000005</v>
      </c>
      <c r="AF822" s="51">
        <v>49.160000000000004</v>
      </c>
      <c r="AG822" s="51">
        <v>48.07</v>
      </c>
      <c r="AH822" s="51">
        <v>49.77</v>
      </c>
      <c r="AI822" s="51">
        <v>44.13</v>
      </c>
      <c r="AJ822" s="51">
        <v>57.980000000000004</v>
      </c>
      <c r="AK822" s="51">
        <v>21.229999999999997</v>
      </c>
      <c r="AL822" s="51">
        <v>11.99</v>
      </c>
      <c r="AM822" s="51">
        <v>11.99</v>
      </c>
      <c r="AN822" s="51">
        <v>11.99</v>
      </c>
      <c r="AO822" s="51">
        <v>11.99</v>
      </c>
      <c r="AP822" s="135">
        <v>11.99</v>
      </c>
      <c r="AQ822" s="51">
        <v>11.99</v>
      </c>
      <c r="AR822" s="51">
        <v>11.99</v>
      </c>
      <c r="AS822" s="51">
        <v>11.99</v>
      </c>
      <c r="AT822" s="51">
        <v>11.99</v>
      </c>
      <c r="AU822" s="51">
        <v>11.99</v>
      </c>
      <c r="AV822" s="51">
        <v>13.47</v>
      </c>
      <c r="AW822" s="51">
        <v>58.6</v>
      </c>
      <c r="AX822" s="51">
        <v>56.730000000000004</v>
      </c>
      <c r="AY822" s="51">
        <v>62.760000000000005</v>
      </c>
      <c r="AZ822" s="51">
        <v>69.11999999999999</v>
      </c>
      <c r="BA822" s="51">
        <v>61.580000000000005</v>
      </c>
      <c r="BB822" s="51">
        <v>62.06</v>
      </c>
      <c r="BC822" s="51">
        <v>56.61</v>
      </c>
      <c r="BD822" s="51">
        <v>51.980000000000004</v>
      </c>
      <c r="BE822" s="51">
        <v>55.13</v>
      </c>
      <c r="BF822" s="51">
        <v>49.07</v>
      </c>
      <c r="BG822" s="51">
        <v>53.86</v>
      </c>
      <c r="BH822" s="51">
        <v>52.6</v>
      </c>
      <c r="BI822" s="51">
        <v>56.620000000000005</v>
      </c>
      <c r="BJ822" s="51">
        <v>62.120000000000005</v>
      </c>
      <c r="BK822" s="51">
        <v>58.800000000000004</v>
      </c>
      <c r="BL822" s="51">
        <v>66.52</v>
      </c>
      <c r="BM822" s="51"/>
      <c r="BN822" s="9"/>
      <c r="BO822" s="62">
        <v>11.99</v>
      </c>
      <c r="BP822" s="62">
        <v>91.55</v>
      </c>
      <c r="BQ822" s="62">
        <f t="shared" si="36"/>
        <v>51.769999999999996</v>
      </c>
      <c r="BR822" s="64" t="str">
        <f t="shared" si="37"/>
        <v>YES</v>
      </c>
      <c r="BS822" s="9" t="e">
        <f t="shared" si="38"/>
        <v>#N/A</v>
      </c>
    </row>
    <row r="823" spans="1:71" x14ac:dyDescent="0.25">
      <c r="A823">
        <v>820</v>
      </c>
      <c r="B823" s="52" t="s">
        <v>203</v>
      </c>
      <c r="C823" s="48" t="s">
        <v>203</v>
      </c>
      <c r="D823" s="80">
        <v>24.060000000000002</v>
      </c>
      <c r="E823" s="98" t="s">
        <v>4988</v>
      </c>
      <c r="F823" s="84" t="s">
        <v>2</v>
      </c>
      <c r="G823" s="84">
        <v>106814475</v>
      </c>
      <c r="H823" s="87" t="s">
        <v>2161</v>
      </c>
      <c r="I823" s="196">
        <v>6163071</v>
      </c>
      <c r="J823" s="87">
        <v>6163071</v>
      </c>
      <c r="K823" s="47" t="s">
        <v>1</v>
      </c>
      <c r="L823" s="47" t="s">
        <v>202</v>
      </c>
      <c r="M823" s="38"/>
      <c r="N823" s="38"/>
      <c r="O823" s="50">
        <v>21.08</v>
      </c>
      <c r="P823" s="50">
        <v>24.04</v>
      </c>
      <c r="Q823" s="50">
        <v>20.88</v>
      </c>
      <c r="R823" s="50">
        <v>20.420000000000002</v>
      </c>
      <c r="S823" s="50">
        <v>22.95</v>
      </c>
      <c r="T823" s="50">
        <v>19.18</v>
      </c>
      <c r="U823" s="50">
        <v>23.130000000000003</v>
      </c>
      <c r="V823" s="51">
        <v>23.25</v>
      </c>
      <c r="W823" s="51">
        <v>22.799999999999997</v>
      </c>
      <c r="X823" s="51">
        <v>24.43</v>
      </c>
      <c r="Y823" s="51">
        <v>24.36</v>
      </c>
      <c r="Z823" s="51">
        <v>24.910000000000004</v>
      </c>
      <c r="AA823" s="51">
        <v>26.689999999999998</v>
      </c>
      <c r="AB823" s="51">
        <v>28.450000000000003</v>
      </c>
      <c r="AC823" s="51">
        <v>25.07</v>
      </c>
      <c r="AD823" s="51">
        <v>24.92</v>
      </c>
      <c r="AE823" s="51">
        <v>25.200000000000003</v>
      </c>
      <c r="AF823" s="51">
        <v>24.060000000000002</v>
      </c>
      <c r="AG823" s="51">
        <v>24.3</v>
      </c>
      <c r="AH823" s="51">
        <v>23.130000000000003</v>
      </c>
      <c r="AI823" s="51">
        <v>24.25</v>
      </c>
      <c r="AJ823" s="51">
        <v>31.9</v>
      </c>
      <c r="AK823" s="51">
        <v>31.54</v>
      </c>
      <c r="AL823" s="51">
        <v>31.950000000000003</v>
      </c>
      <c r="AM823" s="51">
        <v>32.1</v>
      </c>
      <c r="AN823" s="51">
        <v>26.65</v>
      </c>
      <c r="AO823" s="51">
        <v>25.799999999999997</v>
      </c>
      <c r="AP823" s="135">
        <v>26.04</v>
      </c>
      <c r="AQ823" s="51">
        <v>24.810000000000002</v>
      </c>
      <c r="AR823" s="51">
        <v>23.53</v>
      </c>
      <c r="AS823" s="51">
        <v>27.72</v>
      </c>
      <c r="AT823" s="51">
        <v>22.71</v>
      </c>
      <c r="AU823" s="51">
        <v>23.119999999999997</v>
      </c>
      <c r="AV823" s="51">
        <v>25.049999999999997</v>
      </c>
      <c r="AW823" s="51">
        <v>24.740000000000002</v>
      </c>
      <c r="AX823" s="51">
        <v>25.1</v>
      </c>
      <c r="AY823" s="51">
        <v>26.369999999999997</v>
      </c>
      <c r="AZ823" s="51">
        <v>28.07</v>
      </c>
      <c r="BA823" s="51">
        <v>26.060000000000002</v>
      </c>
      <c r="BB823" s="51">
        <v>25.689999999999998</v>
      </c>
      <c r="BC823" s="51">
        <v>24.78</v>
      </c>
      <c r="BD823" s="51">
        <v>23.65</v>
      </c>
      <c r="BE823" s="51">
        <v>24.479999999999997</v>
      </c>
      <c r="BF823" s="51">
        <v>23.090000000000003</v>
      </c>
      <c r="BG823" s="51">
        <v>23.35</v>
      </c>
      <c r="BH823" s="51">
        <v>24.450000000000003</v>
      </c>
      <c r="BI823" s="51">
        <v>24.450000000000003</v>
      </c>
      <c r="BJ823" s="51">
        <v>27.22</v>
      </c>
      <c r="BK823" s="51">
        <v>25.630000000000003</v>
      </c>
      <c r="BL823" s="51">
        <v>28.64</v>
      </c>
      <c r="BM823" s="51"/>
      <c r="BN823" s="9"/>
      <c r="BO823" s="62">
        <v>11.99</v>
      </c>
      <c r="BP823" s="62">
        <v>32.1</v>
      </c>
      <c r="BQ823" s="62">
        <f t="shared" si="36"/>
        <v>22.045000000000002</v>
      </c>
      <c r="BR823" s="64" t="str">
        <f t="shared" si="37"/>
        <v>YES</v>
      </c>
      <c r="BS823" s="9" t="e">
        <f t="shared" si="38"/>
        <v>#N/A</v>
      </c>
    </row>
    <row r="824" spans="1:71" x14ac:dyDescent="0.25">
      <c r="A824">
        <v>821</v>
      </c>
      <c r="B824" s="52" t="s">
        <v>201</v>
      </c>
      <c r="C824" s="48" t="s">
        <v>201</v>
      </c>
      <c r="D824" s="80">
        <v>31.25</v>
      </c>
      <c r="E824" s="98" t="s">
        <v>4988</v>
      </c>
      <c r="F824" s="84" t="s">
        <v>2</v>
      </c>
      <c r="G824" s="84">
        <v>106814475</v>
      </c>
      <c r="H824" s="87">
        <v>4072370</v>
      </c>
      <c r="I824" s="196">
        <v>6139237</v>
      </c>
      <c r="J824" s="87">
        <v>6139237</v>
      </c>
      <c r="K824" s="47" t="s">
        <v>1</v>
      </c>
      <c r="L824" s="47" t="s">
        <v>200</v>
      </c>
      <c r="M824" s="38"/>
      <c r="N824" s="38"/>
      <c r="O824" s="50">
        <v>31.36</v>
      </c>
      <c r="P824" s="50">
        <v>36.96</v>
      </c>
      <c r="Q824" s="50">
        <v>30.02</v>
      </c>
      <c r="R824" s="50">
        <v>30.6</v>
      </c>
      <c r="S824" s="50">
        <v>31.54</v>
      </c>
      <c r="T824" s="50">
        <v>28.34</v>
      </c>
      <c r="U824" s="50">
        <v>30.479999999999997</v>
      </c>
      <c r="V824" s="51">
        <v>31.410000000000004</v>
      </c>
      <c r="W824" s="51">
        <v>30.47</v>
      </c>
      <c r="X824" s="51">
        <v>33.31</v>
      </c>
      <c r="Y824" s="51">
        <v>33.19</v>
      </c>
      <c r="Z824" s="51">
        <v>34.299999999999997</v>
      </c>
      <c r="AA824" s="51">
        <v>37.28</v>
      </c>
      <c r="AB824" s="51">
        <v>39.880000000000003</v>
      </c>
      <c r="AC824" s="51">
        <v>33.96</v>
      </c>
      <c r="AD824" s="51">
        <v>33.410000000000004</v>
      </c>
      <c r="AE824" s="51">
        <v>33.479999999999997</v>
      </c>
      <c r="AF824" s="51">
        <v>31.25</v>
      </c>
      <c r="AG824" s="51">
        <v>31.85</v>
      </c>
      <c r="AH824" s="51">
        <v>29.549999999999997</v>
      </c>
      <c r="AI824" s="51">
        <v>30.33</v>
      </c>
      <c r="AJ824" s="51">
        <v>34.56</v>
      </c>
      <c r="AK824" s="51">
        <v>33.51</v>
      </c>
      <c r="AL824" s="51">
        <v>33.96</v>
      </c>
      <c r="AM824" s="51">
        <v>37.940000000000005</v>
      </c>
      <c r="AN824" s="51">
        <v>37.43</v>
      </c>
      <c r="AO824" s="51">
        <v>35.9</v>
      </c>
      <c r="AP824" s="135">
        <v>36.06</v>
      </c>
      <c r="AQ824" s="51">
        <v>33.869999999999997</v>
      </c>
      <c r="AR824" s="51">
        <v>31.36</v>
      </c>
      <c r="AS824" s="51">
        <v>33.22</v>
      </c>
      <c r="AT824" s="51">
        <v>30.65</v>
      </c>
      <c r="AU824" s="51">
        <v>31.240000000000002</v>
      </c>
      <c r="AV824" s="51">
        <v>34.97</v>
      </c>
      <c r="AW824" s="51">
        <v>34.090000000000003</v>
      </c>
      <c r="AX824" s="51">
        <v>35.090000000000003</v>
      </c>
      <c r="AY824" s="51">
        <v>37.010000000000005</v>
      </c>
      <c r="AZ824" s="51">
        <v>40.22</v>
      </c>
      <c r="BA824" s="51">
        <v>36.68</v>
      </c>
      <c r="BB824" s="51">
        <v>36.35</v>
      </c>
      <c r="BC824" s="51">
        <v>34.619999999999997</v>
      </c>
      <c r="BD824" s="51">
        <v>32.96</v>
      </c>
      <c r="BE824" s="51">
        <v>33.770000000000003</v>
      </c>
      <c r="BF824" s="51">
        <v>30.869999999999997</v>
      </c>
      <c r="BG824" s="51">
        <v>32.520000000000003</v>
      </c>
      <c r="BH824" s="51">
        <v>33.78</v>
      </c>
      <c r="BI824" s="51">
        <v>34.01</v>
      </c>
      <c r="BJ824" s="51">
        <v>38.520000000000003</v>
      </c>
      <c r="BK824" s="51">
        <v>35.870000000000005</v>
      </c>
      <c r="BL824" s="51">
        <v>41.1</v>
      </c>
      <c r="BM824" s="51"/>
      <c r="BN824" s="9"/>
      <c r="BO824" s="62">
        <v>22.490000000000002</v>
      </c>
      <c r="BP824" s="62">
        <v>62.33</v>
      </c>
      <c r="BQ824" s="62">
        <f t="shared" si="36"/>
        <v>42.41</v>
      </c>
      <c r="BR824" s="64" t="str">
        <f t="shared" si="37"/>
        <v>YES</v>
      </c>
      <c r="BS824" s="9" t="e">
        <f t="shared" si="38"/>
        <v>#N/A</v>
      </c>
    </row>
    <row r="825" spans="1:71" x14ac:dyDescent="0.25">
      <c r="A825">
        <v>822</v>
      </c>
      <c r="B825" s="52" t="s">
        <v>199</v>
      </c>
      <c r="C825" s="48" t="s">
        <v>199</v>
      </c>
      <c r="D825" s="80">
        <v>137.61000000000001</v>
      </c>
      <c r="E825" s="98" t="s">
        <v>4988</v>
      </c>
      <c r="F825" s="84" t="s">
        <v>2</v>
      </c>
      <c r="G825" s="84">
        <v>106814475</v>
      </c>
      <c r="H825" s="87">
        <v>4072323</v>
      </c>
      <c r="I825" s="196">
        <v>6137581</v>
      </c>
      <c r="J825" s="87">
        <v>6137581</v>
      </c>
      <c r="K825" s="47" t="s">
        <v>1</v>
      </c>
      <c r="L825" s="47" t="s">
        <v>198</v>
      </c>
      <c r="M825" s="38"/>
      <c r="N825" s="38"/>
      <c r="O825" s="50">
        <v>147.72999999999999</v>
      </c>
      <c r="P825" s="50">
        <v>173.79</v>
      </c>
      <c r="Q825" s="50">
        <v>138.66999999999999</v>
      </c>
      <c r="R825" s="50">
        <v>141.75</v>
      </c>
      <c r="S825" s="50">
        <v>148.55000000000001</v>
      </c>
      <c r="T825" s="50">
        <v>127.66</v>
      </c>
      <c r="U825" s="50">
        <v>132.68</v>
      </c>
      <c r="V825" s="51">
        <v>156.89000000000001</v>
      </c>
      <c r="W825" s="51">
        <v>150.52000000000001</v>
      </c>
      <c r="X825" s="51">
        <v>173.91</v>
      </c>
      <c r="Y825" s="51">
        <v>164.13</v>
      </c>
      <c r="Z825" s="51">
        <v>171.42000000000002</v>
      </c>
      <c r="AA825" s="51">
        <v>188.54000000000002</v>
      </c>
      <c r="AB825" s="51">
        <v>197.57000000000002</v>
      </c>
      <c r="AC825" s="51">
        <v>165.49</v>
      </c>
      <c r="AD825" s="51">
        <v>151.79000000000002</v>
      </c>
      <c r="AE825" s="51">
        <v>153.05000000000001</v>
      </c>
      <c r="AF825" s="51">
        <v>137.61000000000001</v>
      </c>
      <c r="AG825" s="51">
        <v>144.38999999999999</v>
      </c>
      <c r="AH825" s="51">
        <v>131.26000000000002</v>
      </c>
      <c r="AI825" s="51">
        <v>136.9</v>
      </c>
      <c r="AJ825" s="51">
        <v>169.65</v>
      </c>
      <c r="AK825" s="51">
        <v>152.68</v>
      </c>
      <c r="AL825" s="51">
        <v>154.58000000000001</v>
      </c>
      <c r="AM825" s="51">
        <v>175.82000000000002</v>
      </c>
      <c r="AN825" s="51">
        <v>176.27</v>
      </c>
      <c r="AO825" s="51">
        <v>164.82000000000002</v>
      </c>
      <c r="AP825" s="135">
        <v>159.08000000000001</v>
      </c>
      <c r="AQ825" s="51">
        <v>141.75</v>
      </c>
      <c r="AR825" s="51">
        <v>138.76000000000002</v>
      </c>
      <c r="AS825" s="51">
        <v>148.14000000000001</v>
      </c>
      <c r="AT825" s="51">
        <v>128.93</v>
      </c>
      <c r="AU825" s="51">
        <v>132.21</v>
      </c>
      <c r="AV825" s="51">
        <v>157.91</v>
      </c>
      <c r="AW825" s="51">
        <v>145.27000000000001</v>
      </c>
      <c r="AX825" s="51">
        <v>149.31</v>
      </c>
      <c r="AY825" s="51">
        <v>163.33000000000001</v>
      </c>
      <c r="AZ825" s="51">
        <v>179.41</v>
      </c>
      <c r="BA825" s="51">
        <v>157.06</v>
      </c>
      <c r="BB825" s="51">
        <v>152.69</v>
      </c>
      <c r="BC825" s="51">
        <v>141.17000000000002</v>
      </c>
      <c r="BD825" s="51">
        <v>132.21</v>
      </c>
      <c r="BE825" s="51">
        <v>141.58000000000001</v>
      </c>
      <c r="BF825" s="51">
        <v>126.53</v>
      </c>
      <c r="BG825" s="51">
        <v>143.25</v>
      </c>
      <c r="BH825" s="51">
        <v>147.30000000000001</v>
      </c>
      <c r="BI825" s="51">
        <v>140.06</v>
      </c>
      <c r="BJ825" s="51">
        <v>169.39000000000001</v>
      </c>
      <c r="BK825" s="51">
        <v>153.99</v>
      </c>
      <c r="BL825" s="51">
        <v>181.49</v>
      </c>
      <c r="BM825" s="51"/>
      <c r="BN825" s="9"/>
      <c r="BO825" s="62">
        <v>92.978087153367284</v>
      </c>
      <c r="BP825" s="62">
        <v>201.28</v>
      </c>
      <c r="BQ825" s="62">
        <f t="shared" si="36"/>
        <v>147.12904357668364</v>
      </c>
      <c r="BR825" s="64" t="str">
        <f t="shared" si="37"/>
        <v>YES</v>
      </c>
      <c r="BS825" s="9" t="e">
        <f t="shared" si="38"/>
        <v>#N/A</v>
      </c>
    </row>
    <row r="826" spans="1:71" x14ac:dyDescent="0.25">
      <c r="A826">
        <v>823</v>
      </c>
      <c r="B826" s="52" t="s">
        <v>197</v>
      </c>
      <c r="C826" s="48" t="s">
        <v>197</v>
      </c>
      <c r="D826" s="80">
        <v>69.47999999999999</v>
      </c>
      <c r="E826" s="98" t="s">
        <v>4988</v>
      </c>
      <c r="F826" s="84" t="s">
        <v>2</v>
      </c>
      <c r="G826" s="84">
        <v>106814475</v>
      </c>
      <c r="H826" s="87">
        <v>4072310</v>
      </c>
      <c r="I826" s="196">
        <v>6141742</v>
      </c>
      <c r="J826" s="87">
        <v>6141742</v>
      </c>
      <c r="K826" s="47" t="s">
        <v>1</v>
      </c>
      <c r="L826" s="47" t="s">
        <v>196</v>
      </c>
      <c r="M826" s="38"/>
      <c r="N826" s="38"/>
      <c r="O826" s="50">
        <v>8.75</v>
      </c>
      <c r="P826" s="50">
        <v>62.74</v>
      </c>
      <c r="Q826" s="50">
        <v>73.599999999999994</v>
      </c>
      <c r="R826" s="50">
        <v>75.28</v>
      </c>
      <c r="S826" s="50">
        <v>78.739999999999995</v>
      </c>
      <c r="T826" s="50">
        <v>67.25</v>
      </c>
      <c r="U826" s="50">
        <v>67.66</v>
      </c>
      <c r="V826" s="51">
        <v>71.449999999999989</v>
      </c>
      <c r="W826" s="51">
        <v>68.19</v>
      </c>
      <c r="X826" s="51">
        <v>78.97</v>
      </c>
      <c r="Y826" s="51">
        <v>77.97</v>
      </c>
      <c r="Z826" s="51">
        <v>81.05</v>
      </c>
      <c r="AA826" s="51">
        <v>85.699999999999989</v>
      </c>
      <c r="AB826" s="51">
        <v>100.25</v>
      </c>
      <c r="AC826" s="51">
        <v>79.099999999999994</v>
      </c>
      <c r="AD826" s="51">
        <v>76.959999999999994</v>
      </c>
      <c r="AE826" s="51">
        <v>76.949999999999989</v>
      </c>
      <c r="AF826" s="51">
        <v>69.47999999999999</v>
      </c>
      <c r="AG826" s="51">
        <v>69.48</v>
      </c>
      <c r="AH826" s="51">
        <v>63.65</v>
      </c>
      <c r="AI826" s="51">
        <v>65.760000000000005</v>
      </c>
      <c r="AJ826" s="51">
        <v>79.67</v>
      </c>
      <c r="AK826" s="51">
        <v>75.16</v>
      </c>
      <c r="AL826" s="51">
        <v>75.36</v>
      </c>
      <c r="AM826" s="51">
        <v>86.289999999999992</v>
      </c>
      <c r="AN826" s="51">
        <v>84.1</v>
      </c>
      <c r="AO826" s="51">
        <v>78.11999999999999</v>
      </c>
      <c r="AP826" s="135">
        <v>79.009999999999991</v>
      </c>
      <c r="AQ826" s="51">
        <v>62.760000000000005</v>
      </c>
      <c r="AR826" s="51">
        <v>59.25</v>
      </c>
      <c r="AS826" s="51">
        <v>63.77</v>
      </c>
      <c r="AT826" s="51">
        <v>57.15</v>
      </c>
      <c r="AU826" s="51">
        <v>58.730000000000004</v>
      </c>
      <c r="AV826" s="51">
        <v>67.39</v>
      </c>
      <c r="AW826" s="51">
        <v>65.77</v>
      </c>
      <c r="AX826" s="51">
        <v>67.69</v>
      </c>
      <c r="AY826" s="51">
        <v>73.649999999999991</v>
      </c>
      <c r="AZ826" s="51">
        <v>82.1</v>
      </c>
      <c r="BA826" s="51">
        <v>86.3</v>
      </c>
      <c r="BB826" s="51">
        <v>88.74</v>
      </c>
      <c r="BC826" s="51">
        <v>81.67</v>
      </c>
      <c r="BD826" s="51">
        <v>77.86</v>
      </c>
      <c r="BE826" s="51">
        <v>81.05</v>
      </c>
      <c r="BF826" s="51">
        <v>70.509999999999991</v>
      </c>
      <c r="BG826" s="51">
        <v>76.929999999999993</v>
      </c>
      <c r="BH826" s="51">
        <v>81.58</v>
      </c>
      <c r="BI826" s="51">
        <v>80.86999999999999</v>
      </c>
      <c r="BJ826" s="51">
        <v>96.41</v>
      </c>
      <c r="BK826" s="51">
        <v>88.21</v>
      </c>
      <c r="BL826" s="51">
        <v>97.27</v>
      </c>
      <c r="BM826" s="51"/>
      <c r="BN826" s="9"/>
      <c r="BO826" s="62">
        <v>11.99</v>
      </c>
      <c r="BP826" s="62">
        <v>100.25</v>
      </c>
      <c r="BQ826" s="62">
        <f t="shared" si="36"/>
        <v>56.12</v>
      </c>
      <c r="BR826" s="64" t="str">
        <f t="shared" si="37"/>
        <v>YES</v>
      </c>
      <c r="BS826" s="9" t="e">
        <f t="shared" si="38"/>
        <v>#N/A</v>
      </c>
    </row>
    <row r="827" spans="1:71" x14ac:dyDescent="0.25">
      <c r="A827">
        <v>824</v>
      </c>
      <c r="B827" s="52" t="s">
        <v>195</v>
      </c>
      <c r="C827" s="48" t="s">
        <v>195</v>
      </c>
      <c r="D827" s="80">
        <v>11.99</v>
      </c>
      <c r="E827" s="98" t="s">
        <v>4988</v>
      </c>
      <c r="F827" s="84" t="s">
        <v>2</v>
      </c>
      <c r="G827" s="84">
        <v>106814475</v>
      </c>
      <c r="H827" s="87">
        <v>4072371</v>
      </c>
      <c r="I827" s="196">
        <v>6141740</v>
      </c>
      <c r="J827" s="87">
        <v>6141740</v>
      </c>
      <c r="K827" s="47" t="s">
        <v>1</v>
      </c>
      <c r="L827" s="47" t="s">
        <v>194</v>
      </c>
      <c r="M827" s="38"/>
      <c r="N827" s="38"/>
      <c r="O827" s="50">
        <v>8.75</v>
      </c>
      <c r="P827" s="50">
        <v>8.75</v>
      </c>
      <c r="Q827" s="50">
        <v>8.75</v>
      </c>
      <c r="R827" s="50">
        <v>8.75</v>
      </c>
      <c r="S827" s="50">
        <v>8.75</v>
      </c>
      <c r="T827" s="50">
        <v>8.75</v>
      </c>
      <c r="U827" s="50">
        <v>11.99</v>
      </c>
      <c r="V827" s="51">
        <v>11.99</v>
      </c>
      <c r="W827" s="51">
        <v>11.99</v>
      </c>
      <c r="X827" s="51">
        <v>11.99</v>
      </c>
      <c r="Y827" s="51">
        <v>11.99</v>
      </c>
      <c r="Z827" s="51">
        <v>11.99</v>
      </c>
      <c r="AA827" s="51">
        <v>11.99</v>
      </c>
      <c r="AB827" s="51">
        <v>11.99</v>
      </c>
      <c r="AC827" s="51">
        <v>11.99</v>
      </c>
      <c r="AD827" s="51">
        <v>11.99</v>
      </c>
      <c r="AE827" s="51">
        <v>11.99</v>
      </c>
      <c r="AF827" s="51">
        <v>11.99</v>
      </c>
      <c r="AG827" s="51">
        <v>11.99</v>
      </c>
      <c r="AH827" s="51">
        <v>11.99</v>
      </c>
      <c r="AI827" s="51">
        <v>11.99</v>
      </c>
      <c r="AJ827" s="51">
        <v>11.99</v>
      </c>
      <c r="AK827" s="51">
        <v>11.99</v>
      </c>
      <c r="AL827" s="51">
        <v>11.99</v>
      </c>
      <c r="AM827" s="51">
        <v>11.99</v>
      </c>
      <c r="AN827" s="51">
        <v>11.99</v>
      </c>
      <c r="AO827" s="51">
        <v>11.99</v>
      </c>
      <c r="AP827" s="135">
        <v>11.99</v>
      </c>
      <c r="AQ827" s="51">
        <v>11.99</v>
      </c>
      <c r="AR827" s="51">
        <v>11.99</v>
      </c>
      <c r="AS827" s="51">
        <v>11.99</v>
      </c>
      <c r="AT827" s="51">
        <v>11.99</v>
      </c>
      <c r="AU827" s="51">
        <v>11.99</v>
      </c>
      <c r="AV827" s="51">
        <v>11.99</v>
      </c>
      <c r="AW827" s="51">
        <v>11.99</v>
      </c>
      <c r="AX827" s="51">
        <v>11.99</v>
      </c>
      <c r="AY827" s="51">
        <v>11.99</v>
      </c>
      <c r="AZ827" s="51">
        <v>11.99</v>
      </c>
      <c r="BA827" s="51">
        <v>11.99</v>
      </c>
      <c r="BB827" s="51">
        <v>11.99</v>
      </c>
      <c r="BC827" s="51">
        <v>11.99</v>
      </c>
      <c r="BD827" s="51">
        <v>11.99</v>
      </c>
      <c r="BE827" s="51">
        <v>11.99</v>
      </c>
      <c r="BF827" s="51">
        <v>11.99</v>
      </c>
      <c r="BG827" s="51">
        <v>11.99</v>
      </c>
      <c r="BH827" s="51">
        <v>11.99</v>
      </c>
      <c r="BI827" s="51">
        <v>11.99</v>
      </c>
      <c r="BJ827" s="51">
        <v>11.99</v>
      </c>
      <c r="BK827" s="51">
        <v>11.99</v>
      </c>
      <c r="BL827" s="51">
        <v>11.99</v>
      </c>
      <c r="BM827" s="51"/>
      <c r="BN827" s="9"/>
      <c r="BO827" s="62">
        <v>11.99</v>
      </c>
      <c r="BP827" s="62">
        <v>23.98</v>
      </c>
      <c r="BQ827" s="62">
        <f t="shared" si="36"/>
        <v>17.984999999999999</v>
      </c>
      <c r="BR827" s="64" t="str">
        <f t="shared" si="37"/>
        <v>YES</v>
      </c>
      <c r="BS827" s="9" t="e">
        <f t="shared" si="38"/>
        <v>#N/A</v>
      </c>
    </row>
    <row r="828" spans="1:71" x14ac:dyDescent="0.25">
      <c r="A828">
        <v>825</v>
      </c>
      <c r="B828" s="52" t="s">
        <v>193</v>
      </c>
      <c r="C828" s="48" t="s">
        <v>193</v>
      </c>
      <c r="D828" s="80">
        <v>31.15</v>
      </c>
      <c r="E828" s="98" t="s">
        <v>4988</v>
      </c>
      <c r="F828" s="84" t="s">
        <v>2</v>
      </c>
      <c r="G828" s="84">
        <v>106814475</v>
      </c>
      <c r="H828" s="87">
        <v>4081192</v>
      </c>
      <c r="I828" s="196">
        <v>6129293</v>
      </c>
      <c r="J828" s="87">
        <v>6129293</v>
      </c>
      <c r="K828" s="47" t="s">
        <v>1</v>
      </c>
      <c r="L828" s="47" t="s">
        <v>192</v>
      </c>
      <c r="M828" s="38"/>
      <c r="N828" s="38"/>
      <c r="O828" s="50">
        <v>30.2</v>
      </c>
      <c r="P828" s="50">
        <v>35.380000000000003</v>
      </c>
      <c r="Q828" s="50">
        <v>28.9</v>
      </c>
      <c r="R828" s="50">
        <v>29.4</v>
      </c>
      <c r="S828" s="50">
        <v>30.48</v>
      </c>
      <c r="T828" s="50">
        <v>27.46</v>
      </c>
      <c r="U828" s="50">
        <v>30.29</v>
      </c>
      <c r="V828" s="51">
        <v>30.57</v>
      </c>
      <c r="W828" s="51">
        <v>30</v>
      </c>
      <c r="X828" s="51">
        <v>32.28</v>
      </c>
      <c r="Y828" s="51">
        <v>32.53</v>
      </c>
      <c r="Z828" s="51">
        <v>33.64</v>
      </c>
      <c r="AA828" s="51">
        <v>36.690000000000005</v>
      </c>
      <c r="AB828" s="51">
        <v>39.24</v>
      </c>
      <c r="AC828" s="51">
        <v>33.479999999999997</v>
      </c>
      <c r="AD828" s="51">
        <v>33.22</v>
      </c>
      <c r="AE828" s="51">
        <v>33.380000000000003</v>
      </c>
      <c r="AF828" s="51">
        <v>31.15</v>
      </c>
      <c r="AG828" s="51">
        <v>31.08</v>
      </c>
      <c r="AH828" s="51">
        <v>29.28</v>
      </c>
      <c r="AI828" s="51">
        <v>29.85</v>
      </c>
      <c r="AJ828" s="51">
        <v>27.270000000000003</v>
      </c>
      <c r="AK828" s="51">
        <v>23.79</v>
      </c>
      <c r="AL828" s="51">
        <v>24.08</v>
      </c>
      <c r="AM828" s="51">
        <v>26.060000000000002</v>
      </c>
      <c r="AN828" s="51">
        <v>25.9</v>
      </c>
      <c r="AO828" s="51">
        <v>24.869999999999997</v>
      </c>
      <c r="AP828" s="135">
        <v>25.130000000000003</v>
      </c>
      <c r="AQ828" s="51">
        <v>23.990000000000002</v>
      </c>
      <c r="AR828" s="51">
        <v>22.630000000000003</v>
      </c>
      <c r="AS828" s="51">
        <v>23.67</v>
      </c>
      <c r="AT828" s="51">
        <v>22.22</v>
      </c>
      <c r="AU828" s="51">
        <v>22.520000000000003</v>
      </c>
      <c r="AV828" s="51">
        <v>24.560000000000002</v>
      </c>
      <c r="AW828" s="51">
        <v>24.04</v>
      </c>
      <c r="AX828" s="51">
        <v>24.520000000000003</v>
      </c>
      <c r="AY828" s="51">
        <v>25.54</v>
      </c>
      <c r="AZ828" s="51">
        <v>27.299999999999997</v>
      </c>
      <c r="BA828" s="51">
        <v>33.200000000000003</v>
      </c>
      <c r="BB828" s="51">
        <v>35.71</v>
      </c>
      <c r="BC828" s="51">
        <v>33.869999999999997</v>
      </c>
      <c r="BD828" s="51">
        <v>32.450000000000003</v>
      </c>
      <c r="BE828" s="51">
        <v>33.25</v>
      </c>
      <c r="BF828" s="51">
        <v>30.380000000000003</v>
      </c>
      <c r="BG828" s="51">
        <v>32.03</v>
      </c>
      <c r="BH828" s="51">
        <v>32.910000000000004</v>
      </c>
      <c r="BI828" s="51">
        <v>33.01</v>
      </c>
      <c r="BJ828" s="51">
        <v>37.450000000000003</v>
      </c>
      <c r="BK828" s="51">
        <v>35.11</v>
      </c>
      <c r="BL828" s="51">
        <v>40.25</v>
      </c>
      <c r="BM828" s="51"/>
      <c r="BN828" s="9"/>
      <c r="BO828" s="62">
        <v>24.08</v>
      </c>
      <c r="BP828" s="62">
        <v>61.099999999999994</v>
      </c>
      <c r="BQ828" s="62">
        <f t="shared" si="36"/>
        <v>42.589999999999996</v>
      </c>
      <c r="BR828" s="64" t="str">
        <f t="shared" si="37"/>
        <v>YES</v>
      </c>
      <c r="BS828" s="9" t="e">
        <f t="shared" si="38"/>
        <v>#N/A</v>
      </c>
    </row>
    <row r="829" spans="1:71" x14ac:dyDescent="0.25">
      <c r="A829">
        <v>826</v>
      </c>
      <c r="B829" s="52" t="s">
        <v>191</v>
      </c>
      <c r="C829" s="48" t="s">
        <v>191</v>
      </c>
      <c r="D829" s="80">
        <v>11.99</v>
      </c>
      <c r="E829" s="98" t="s">
        <v>4988</v>
      </c>
      <c r="F829" s="84" t="s">
        <v>2</v>
      </c>
      <c r="G829" s="84">
        <v>106814475</v>
      </c>
      <c r="H829" s="87">
        <v>4253676</v>
      </c>
      <c r="I829" s="196">
        <v>6091030</v>
      </c>
      <c r="J829" s="87">
        <v>6091030</v>
      </c>
      <c r="K829" s="47" t="s">
        <v>1</v>
      </c>
      <c r="L829" s="47" t="s">
        <v>190</v>
      </c>
      <c r="M829" s="38"/>
      <c r="N829" s="38"/>
      <c r="O829" s="50">
        <v>8.75</v>
      </c>
      <c r="P829" s="50">
        <v>8.75</v>
      </c>
      <c r="Q829" s="50">
        <v>8.75</v>
      </c>
      <c r="R829" s="50">
        <v>8.75</v>
      </c>
      <c r="S829" s="50">
        <v>8.75</v>
      </c>
      <c r="T829" s="50">
        <v>8.75</v>
      </c>
      <c r="U829" s="50">
        <v>11.99</v>
      </c>
      <c r="V829" s="51">
        <v>11.99</v>
      </c>
      <c r="W829" s="51">
        <v>11.99</v>
      </c>
      <c r="X829" s="51">
        <v>11.99</v>
      </c>
      <c r="Y829" s="51">
        <v>11.99</v>
      </c>
      <c r="Z829" s="51">
        <v>11.99</v>
      </c>
      <c r="AA829" s="51">
        <v>11.99</v>
      </c>
      <c r="AB829" s="51">
        <v>11.99</v>
      </c>
      <c r="AC829" s="51">
        <v>11.99</v>
      </c>
      <c r="AD829" s="51">
        <v>11.99</v>
      </c>
      <c r="AE829" s="51">
        <v>11.99</v>
      </c>
      <c r="AF829" s="51">
        <v>11.99</v>
      </c>
      <c r="AG829" s="51">
        <v>11.99</v>
      </c>
      <c r="AH829" s="51">
        <v>11.99</v>
      </c>
      <c r="AI829" s="51">
        <v>11.99</v>
      </c>
      <c r="AJ829" s="51">
        <v>11.99</v>
      </c>
      <c r="AK829" s="51">
        <v>11.99</v>
      </c>
      <c r="AL829" s="51">
        <v>11.99</v>
      </c>
      <c r="AM829" s="51">
        <v>11.99</v>
      </c>
      <c r="AN829" s="51">
        <v>11.99</v>
      </c>
      <c r="AO829" s="51">
        <v>11.99</v>
      </c>
      <c r="AP829" s="135">
        <v>11.99</v>
      </c>
      <c r="AQ829" s="51">
        <v>11.99</v>
      </c>
      <c r="AR829" s="51">
        <v>11.99</v>
      </c>
      <c r="AS829" s="51">
        <v>11.99</v>
      </c>
      <c r="AT829" s="51">
        <v>11.99</v>
      </c>
      <c r="AU829" s="51">
        <v>11.99</v>
      </c>
      <c r="AV829" s="51">
        <v>11.99</v>
      </c>
      <c r="AW829" s="51">
        <v>11.99</v>
      </c>
      <c r="AX829" s="51">
        <v>11.99</v>
      </c>
      <c r="AY829" s="51">
        <v>11.99</v>
      </c>
      <c r="AZ829" s="51">
        <v>11.99</v>
      </c>
      <c r="BA829" s="51">
        <v>11.99</v>
      </c>
      <c r="BB829" s="51">
        <v>11.99</v>
      </c>
      <c r="BC829" s="51">
        <v>11.99</v>
      </c>
      <c r="BD829" s="51">
        <v>11.99</v>
      </c>
      <c r="BE829" s="51">
        <v>11.99</v>
      </c>
      <c r="BF829" s="51">
        <v>11.99</v>
      </c>
      <c r="BG829" s="51">
        <v>11.99</v>
      </c>
      <c r="BH829" s="51">
        <v>11.99</v>
      </c>
      <c r="BI829" s="51">
        <v>11.99</v>
      </c>
      <c r="BJ829" s="51">
        <v>11.99</v>
      </c>
      <c r="BK829" s="51">
        <v>11.99</v>
      </c>
      <c r="BL829" s="51">
        <v>11.99</v>
      </c>
      <c r="BM829" s="51"/>
      <c r="BN829" s="9"/>
      <c r="BO829" s="62">
        <v>11.99</v>
      </c>
      <c r="BP829" s="62">
        <v>23.98</v>
      </c>
      <c r="BQ829" s="62">
        <f t="shared" si="36"/>
        <v>17.984999999999999</v>
      </c>
      <c r="BR829" s="64" t="str">
        <f t="shared" si="37"/>
        <v>YES</v>
      </c>
      <c r="BS829" s="9" t="e">
        <f t="shared" si="38"/>
        <v>#N/A</v>
      </c>
    </row>
    <row r="830" spans="1:71" x14ac:dyDescent="0.25">
      <c r="A830">
        <v>827</v>
      </c>
      <c r="B830" s="52" t="s">
        <v>187</v>
      </c>
      <c r="C830" s="48" t="s">
        <v>187</v>
      </c>
      <c r="D830" s="80">
        <v>1334.01</v>
      </c>
      <c r="E830" s="98" t="s">
        <v>4988</v>
      </c>
      <c r="F830" s="84" t="s">
        <v>2</v>
      </c>
      <c r="G830" s="84">
        <v>106814475</v>
      </c>
      <c r="H830" s="87">
        <v>4247371</v>
      </c>
      <c r="I830" s="196">
        <v>6207828</v>
      </c>
      <c r="J830" s="87">
        <v>6207828</v>
      </c>
      <c r="K830" s="47" t="s">
        <v>1</v>
      </c>
      <c r="L830" s="47" t="s">
        <v>186</v>
      </c>
      <c r="M830" s="38"/>
      <c r="N830" s="38"/>
      <c r="O830" s="50">
        <v>1270.22</v>
      </c>
      <c r="P830" s="50">
        <v>1393.99</v>
      </c>
      <c r="Q830" s="50">
        <v>1242.3399999999999</v>
      </c>
      <c r="R830" s="50">
        <v>1309.69</v>
      </c>
      <c r="S830" s="50">
        <v>1542.76</v>
      </c>
      <c r="T830" s="50">
        <v>1537.18</v>
      </c>
      <c r="U830" s="50">
        <v>1838.1</v>
      </c>
      <c r="V830" s="51">
        <v>2017.66</v>
      </c>
      <c r="W830" s="51">
        <v>1883.2</v>
      </c>
      <c r="X830" s="51">
        <v>1997.26</v>
      </c>
      <c r="Y830" s="51">
        <v>1522.15</v>
      </c>
      <c r="Z830" s="51">
        <v>1364.18</v>
      </c>
      <c r="AA830" s="51">
        <v>1446.67</v>
      </c>
      <c r="AB830" s="51">
        <v>1420.16</v>
      </c>
      <c r="AC830" s="51">
        <v>1099.94</v>
      </c>
      <c r="AD830" s="51">
        <v>1322.03</v>
      </c>
      <c r="AE830" s="51">
        <v>1257.25</v>
      </c>
      <c r="AF830" s="51">
        <v>1334.01</v>
      </c>
      <c r="AG830" s="51">
        <v>1492.59</v>
      </c>
      <c r="AH830" s="51">
        <v>1255.31</v>
      </c>
      <c r="AI830" s="51">
        <v>1466.56</v>
      </c>
      <c r="AJ830" s="51">
        <v>1714.76</v>
      </c>
      <c r="AK830" s="51">
        <v>1296.46</v>
      </c>
      <c r="AL830" s="51">
        <v>1400.36</v>
      </c>
      <c r="AM830" s="51">
        <v>1164.6300000000001</v>
      </c>
      <c r="AN830" s="51">
        <v>1246.8800000000001</v>
      </c>
      <c r="AO830" s="51">
        <v>1453.53</v>
      </c>
      <c r="AP830" s="135">
        <v>1506.38</v>
      </c>
      <c r="AQ830" s="51">
        <v>1696.28</v>
      </c>
      <c r="AR830" s="51">
        <v>1676.86</v>
      </c>
      <c r="AS830" s="51">
        <v>2233.8399999999997</v>
      </c>
      <c r="AT830" s="51">
        <v>2224.3999999999996</v>
      </c>
      <c r="AU830" s="51">
        <v>2227.4199999999996</v>
      </c>
      <c r="AV830" s="51">
        <v>2182.7999999999997</v>
      </c>
      <c r="AW830" s="51">
        <v>1683.3700000000001</v>
      </c>
      <c r="AX830" s="51">
        <v>1398</v>
      </c>
      <c r="AY830" s="51">
        <v>1317.99</v>
      </c>
      <c r="AZ830" s="51">
        <v>1322.05</v>
      </c>
      <c r="BA830" s="51">
        <v>1351.97</v>
      </c>
      <c r="BB830" s="51">
        <v>1471.6</v>
      </c>
      <c r="BC830" s="51">
        <v>1512.97</v>
      </c>
      <c r="BD830" s="51">
        <v>1713.3</v>
      </c>
      <c r="BE830" s="51">
        <v>2320.7199999999998</v>
      </c>
      <c r="BF830" s="51">
        <v>2120.4499999999998</v>
      </c>
      <c r="BG830" s="51">
        <v>2211.31</v>
      </c>
      <c r="BH830" s="51">
        <v>1968.89</v>
      </c>
      <c r="BI830" s="51">
        <v>1515.3700000000001</v>
      </c>
      <c r="BJ830" s="51">
        <v>1299.54</v>
      </c>
      <c r="BK830" s="51">
        <v>1126.32</v>
      </c>
      <c r="BL830" s="51">
        <v>1266.51</v>
      </c>
      <c r="BM830" s="51"/>
      <c r="BN830" s="9"/>
      <c r="BO830" s="62">
        <v>1099.94</v>
      </c>
      <c r="BP830" s="62">
        <v>4001.29</v>
      </c>
      <c r="BQ830" s="62">
        <f t="shared" si="36"/>
        <v>2550.6149999999998</v>
      </c>
      <c r="BR830" s="64" t="str">
        <f t="shared" si="37"/>
        <v>YES</v>
      </c>
      <c r="BS830" s="9" t="e">
        <f t="shared" si="38"/>
        <v>#N/A</v>
      </c>
    </row>
    <row r="831" spans="1:71" x14ac:dyDescent="0.25">
      <c r="A831">
        <v>828</v>
      </c>
      <c r="B831" s="52" t="s">
        <v>185</v>
      </c>
      <c r="C831" s="48" t="s">
        <v>185</v>
      </c>
      <c r="D831" s="80">
        <v>1878.81</v>
      </c>
      <c r="E831" s="98" t="s">
        <v>4988</v>
      </c>
      <c r="F831" s="84" t="s">
        <v>2</v>
      </c>
      <c r="G831" s="84">
        <v>106814475</v>
      </c>
      <c r="H831" s="87">
        <v>4247411</v>
      </c>
      <c r="I831" s="196">
        <v>6207273</v>
      </c>
      <c r="J831" s="87">
        <v>6207273</v>
      </c>
      <c r="K831" s="47" t="s">
        <v>1</v>
      </c>
      <c r="L831" s="47" t="s">
        <v>184</v>
      </c>
      <c r="M831" s="38"/>
      <c r="N831" s="38"/>
      <c r="O831" s="50">
        <v>1274.29</v>
      </c>
      <c r="P831" s="50">
        <v>1393.07</v>
      </c>
      <c r="Q831" s="50">
        <v>1335.37</v>
      </c>
      <c r="R831" s="50">
        <v>1393.81</v>
      </c>
      <c r="S831" s="50">
        <v>2154.08</v>
      </c>
      <c r="T831" s="50">
        <v>2148.02</v>
      </c>
      <c r="U831" s="50">
        <v>2476.8399999999997</v>
      </c>
      <c r="V831" s="51">
        <v>2734.79</v>
      </c>
      <c r="W831" s="51">
        <v>2507.7199999999998</v>
      </c>
      <c r="X831" s="51">
        <v>2630.0499999999997</v>
      </c>
      <c r="Y831" s="51">
        <v>1976.79</v>
      </c>
      <c r="Z831" s="51">
        <v>1665.32</v>
      </c>
      <c r="AA831" s="51">
        <v>1552.39</v>
      </c>
      <c r="AB831" s="51">
        <v>1499.86</v>
      </c>
      <c r="AC831" s="51">
        <v>1387.92</v>
      </c>
      <c r="AD831" s="51">
        <v>1236.75</v>
      </c>
      <c r="AE831" s="51">
        <v>1635.05</v>
      </c>
      <c r="AF831" s="51">
        <v>1878.81</v>
      </c>
      <c r="AG831" s="51">
        <v>2473.7600000000002</v>
      </c>
      <c r="AH831" s="51">
        <v>2526.9599999999996</v>
      </c>
      <c r="AI831" s="51">
        <v>2436.4699999999998</v>
      </c>
      <c r="AJ831" s="51">
        <v>2502.8199999999997</v>
      </c>
      <c r="AK831" s="51">
        <v>2006.96</v>
      </c>
      <c r="AL831" s="51">
        <v>1622.61</v>
      </c>
      <c r="AM831" s="51">
        <v>1597.26</v>
      </c>
      <c r="AN831" s="51">
        <v>1216.9100000000001</v>
      </c>
      <c r="AO831" s="51">
        <v>1537.3700000000001</v>
      </c>
      <c r="AP831" s="135">
        <v>1631.72</v>
      </c>
      <c r="AQ831" s="51">
        <v>1771.66</v>
      </c>
      <c r="AR831" s="51">
        <v>1697.49</v>
      </c>
      <c r="AS831" s="51">
        <v>2542.1799999999998</v>
      </c>
      <c r="AT831" s="51">
        <v>2362.4399999999996</v>
      </c>
      <c r="AU831" s="51">
        <v>2524.9299999999998</v>
      </c>
      <c r="AV831" s="51">
        <v>2520.1699999999996</v>
      </c>
      <c r="AW831" s="51">
        <v>1923.8700000000001</v>
      </c>
      <c r="AX831" s="51">
        <v>1617.63</v>
      </c>
      <c r="AY831" s="51">
        <v>1529.96</v>
      </c>
      <c r="AZ831" s="51">
        <v>1517.25</v>
      </c>
      <c r="BA831" s="51">
        <v>1227.1400000000001</v>
      </c>
      <c r="BB831" s="51">
        <v>1309.23</v>
      </c>
      <c r="BC831" s="51">
        <v>1705.69</v>
      </c>
      <c r="BD831" s="51">
        <v>1784.99</v>
      </c>
      <c r="BE831" s="51">
        <v>2462.35</v>
      </c>
      <c r="BF831" s="51">
        <v>2186.58</v>
      </c>
      <c r="BG831" s="51">
        <v>2592.1799999999998</v>
      </c>
      <c r="BH831" s="51">
        <v>2312.91</v>
      </c>
      <c r="BI831" s="51">
        <v>1371.46</v>
      </c>
      <c r="BJ831" s="51">
        <v>1236.81</v>
      </c>
      <c r="BK831" s="51">
        <v>967.59</v>
      </c>
      <c r="BL831" s="51">
        <v>1264.8599999999999</v>
      </c>
      <c r="BM831" s="51"/>
      <c r="BN831" s="9"/>
      <c r="BO831" s="62">
        <v>1236.75</v>
      </c>
      <c r="BP831" s="62">
        <v>4842.0599999999995</v>
      </c>
      <c r="BQ831" s="62">
        <f t="shared" si="36"/>
        <v>3039.4049999999997</v>
      </c>
      <c r="BR831" s="64" t="str">
        <f t="shared" si="37"/>
        <v>NO</v>
      </c>
      <c r="BS831" s="9" t="e">
        <f t="shared" si="38"/>
        <v>#N/A</v>
      </c>
    </row>
    <row r="832" spans="1:71" x14ac:dyDescent="0.25">
      <c r="A832">
        <v>829</v>
      </c>
      <c r="B832" s="52" t="s">
        <v>183</v>
      </c>
      <c r="C832" s="48" t="s">
        <v>183</v>
      </c>
      <c r="D832" s="80">
        <v>23.990000000000002</v>
      </c>
      <c r="E832" s="98" t="s">
        <v>4988</v>
      </c>
      <c r="F832" s="84" t="s">
        <v>2</v>
      </c>
      <c r="G832" s="84">
        <v>106814475</v>
      </c>
      <c r="H832" s="87">
        <v>4089215</v>
      </c>
      <c r="I832" s="196">
        <v>6207873</v>
      </c>
      <c r="J832" s="87">
        <v>6207873</v>
      </c>
      <c r="K832" s="47" t="s">
        <v>1</v>
      </c>
      <c r="L832" s="47" t="s">
        <v>182</v>
      </c>
      <c r="M832" s="38"/>
      <c r="N832" s="38"/>
      <c r="O832" s="50">
        <v>124.75</v>
      </c>
      <c r="P832" s="50">
        <v>124.75</v>
      </c>
      <c r="Q832" s="50">
        <v>124.75</v>
      </c>
      <c r="R832" s="50">
        <v>127.99</v>
      </c>
      <c r="S832" s="50">
        <v>124.75</v>
      </c>
      <c r="T832" s="50">
        <v>202.68</v>
      </c>
      <c r="U832" s="50">
        <v>47.78</v>
      </c>
      <c r="V832" s="51">
        <v>11.99</v>
      </c>
      <c r="W832" s="51">
        <v>23.990000000000002</v>
      </c>
      <c r="X832" s="51">
        <v>17.600000000000001</v>
      </c>
      <c r="Y832" s="51">
        <v>29.1</v>
      </c>
      <c r="Z832" s="51">
        <v>117.17</v>
      </c>
      <c r="AA832" s="51">
        <v>23.990000000000002</v>
      </c>
      <c r="AB832" s="51">
        <v>23.990000000000002</v>
      </c>
      <c r="AC832" s="51">
        <v>57.82</v>
      </c>
      <c r="AD832" s="51">
        <v>28.97</v>
      </c>
      <c r="AE832" s="51">
        <v>23.990000000000002</v>
      </c>
      <c r="AF832" s="51">
        <v>23.990000000000002</v>
      </c>
      <c r="AG832" s="51">
        <v>200.63</v>
      </c>
      <c r="AH832" s="51">
        <v>11.99</v>
      </c>
      <c r="AI832" s="51">
        <v>17.78</v>
      </c>
      <c r="AJ832" s="51">
        <v>220.21</v>
      </c>
      <c r="AK832" s="51">
        <v>480.16</v>
      </c>
      <c r="AL832" s="51">
        <v>921.46</v>
      </c>
      <c r="AM832" s="51">
        <v>1372.28</v>
      </c>
      <c r="AN832" s="51">
        <v>1370.64</v>
      </c>
      <c r="AO832" s="51">
        <v>1382.04</v>
      </c>
      <c r="AP832" s="135">
        <v>1566.4</v>
      </c>
      <c r="AQ832" s="51">
        <v>1546.8700000000001</v>
      </c>
      <c r="AR832" s="51">
        <v>1606.33</v>
      </c>
      <c r="AS832" s="51">
        <v>1834.54</v>
      </c>
      <c r="AT832" s="51">
        <v>1933.7</v>
      </c>
      <c r="AU832" s="51">
        <v>1963.16</v>
      </c>
      <c r="AV832" s="51">
        <v>2123.81</v>
      </c>
      <c r="AW832" s="51">
        <v>1707.64</v>
      </c>
      <c r="AX832" s="51">
        <v>1309.28</v>
      </c>
      <c r="AY832" s="51">
        <v>1234.19</v>
      </c>
      <c r="AZ832" s="51">
        <v>1209.07</v>
      </c>
      <c r="BA832" s="51">
        <v>1176.6200000000001</v>
      </c>
      <c r="BB832" s="51">
        <v>1378.72</v>
      </c>
      <c r="BC832" s="51">
        <v>1309.28</v>
      </c>
      <c r="BD832" s="51">
        <v>1475.7</v>
      </c>
      <c r="BE832" s="51">
        <v>1817.17</v>
      </c>
      <c r="BF832" s="51">
        <v>1540.21</v>
      </c>
      <c r="BG832" s="51">
        <v>1801.59</v>
      </c>
      <c r="BH832" s="51">
        <v>1698.38</v>
      </c>
      <c r="BI832" s="51">
        <v>1392.31</v>
      </c>
      <c r="BJ832" s="51">
        <v>1016.44</v>
      </c>
      <c r="BK832" s="51">
        <v>452.23</v>
      </c>
      <c r="BL832" s="51">
        <v>384.57</v>
      </c>
      <c r="BM832" s="51"/>
      <c r="BN832" s="9"/>
      <c r="BO832" s="62">
        <v>11.99</v>
      </c>
      <c r="BP832" s="62">
        <v>1566.4</v>
      </c>
      <c r="BQ832" s="62">
        <f t="shared" si="36"/>
        <v>789.19500000000005</v>
      </c>
      <c r="BR832" s="64" t="str">
        <f t="shared" si="37"/>
        <v>YES</v>
      </c>
      <c r="BS832" s="9" t="e">
        <f t="shared" si="38"/>
        <v>#N/A</v>
      </c>
    </row>
    <row r="833" spans="1:71" x14ac:dyDescent="0.25">
      <c r="A833">
        <v>830</v>
      </c>
      <c r="B833" s="52" t="s">
        <v>181</v>
      </c>
      <c r="C833" s="48" t="s">
        <v>181</v>
      </c>
      <c r="D833" s="80">
        <v>733.86</v>
      </c>
      <c r="E833" s="98" t="s">
        <v>4988</v>
      </c>
      <c r="F833" s="84" t="s">
        <v>2</v>
      </c>
      <c r="G833" s="84">
        <v>106814475</v>
      </c>
      <c r="H833" s="87" t="s">
        <v>2162</v>
      </c>
      <c r="I833" s="196">
        <v>6142213</v>
      </c>
      <c r="J833" s="87">
        <v>6142213</v>
      </c>
      <c r="K833" s="47" t="s">
        <v>1</v>
      </c>
      <c r="L833" s="47" t="s">
        <v>180</v>
      </c>
      <c r="M833" s="38"/>
      <c r="N833" s="38"/>
      <c r="O833" s="50">
        <v>447.92</v>
      </c>
      <c r="P833" s="50">
        <v>947.13</v>
      </c>
      <c r="Q833" s="50">
        <v>581.17999999999995</v>
      </c>
      <c r="R833" s="50">
        <v>741.4</v>
      </c>
      <c r="S833" s="50">
        <v>497.28</v>
      </c>
      <c r="T833" s="50">
        <v>682.94</v>
      </c>
      <c r="U833" s="50">
        <v>964.02</v>
      </c>
      <c r="V833" s="51">
        <v>963.43000000000006</v>
      </c>
      <c r="W833" s="51">
        <v>1123.3700000000001</v>
      </c>
      <c r="X833" s="51">
        <v>1004.61</v>
      </c>
      <c r="Y833" s="51">
        <v>815.22</v>
      </c>
      <c r="Z833" s="51">
        <v>621.09</v>
      </c>
      <c r="AA833" s="51">
        <v>666.84</v>
      </c>
      <c r="AB833" s="51">
        <v>760.86</v>
      </c>
      <c r="AC833" s="51">
        <v>723.32</v>
      </c>
      <c r="AD833" s="51">
        <v>774.15</v>
      </c>
      <c r="AE833" s="51">
        <v>623.93000000000006</v>
      </c>
      <c r="AF833" s="51">
        <v>733.86</v>
      </c>
      <c r="AG833" s="51">
        <v>964.21</v>
      </c>
      <c r="AH833" s="51">
        <v>1040.19</v>
      </c>
      <c r="AI833" s="51">
        <v>1059.73</v>
      </c>
      <c r="AJ833" s="51">
        <v>1057.3499999999999</v>
      </c>
      <c r="AK833" s="51">
        <v>859.02</v>
      </c>
      <c r="AL833" s="51">
        <v>607.54999999999995</v>
      </c>
      <c r="AM833" s="51">
        <v>719.85</v>
      </c>
      <c r="AN833" s="51">
        <v>511.24</v>
      </c>
      <c r="AO833" s="51">
        <v>449.15000000000003</v>
      </c>
      <c r="AP833" s="135">
        <v>376.56</v>
      </c>
      <c r="AQ833" s="51">
        <v>497.6</v>
      </c>
      <c r="AR833" s="51">
        <v>562.20000000000005</v>
      </c>
      <c r="AS833" s="51">
        <v>1053.1300000000001</v>
      </c>
      <c r="AT833" s="51">
        <v>1005.08</v>
      </c>
      <c r="AU833" s="51">
        <v>1008.37</v>
      </c>
      <c r="AV833" s="51">
        <v>851.47</v>
      </c>
      <c r="AW833" s="51">
        <v>590.79999999999995</v>
      </c>
      <c r="AX833" s="51">
        <v>502.66</v>
      </c>
      <c r="AY833" s="51">
        <v>620.01</v>
      </c>
      <c r="AZ833" s="51">
        <v>1029.26</v>
      </c>
      <c r="BA833" s="51">
        <v>604.31000000000006</v>
      </c>
      <c r="BB833" s="51">
        <v>532.29999999999995</v>
      </c>
      <c r="BC833" s="51">
        <v>496.69</v>
      </c>
      <c r="BD833" s="51">
        <v>607.86</v>
      </c>
      <c r="BE833" s="51">
        <v>1023.45</v>
      </c>
      <c r="BF833" s="51">
        <v>1005.54</v>
      </c>
      <c r="BG833" s="51">
        <v>1056.8599999999999</v>
      </c>
      <c r="BH833" s="51">
        <v>919.61</v>
      </c>
      <c r="BI833" s="51">
        <v>760.24</v>
      </c>
      <c r="BJ833" s="51">
        <v>698.98</v>
      </c>
      <c r="BK833" s="51">
        <v>709.91</v>
      </c>
      <c r="BL833" s="51">
        <v>796.79</v>
      </c>
      <c r="BM833" s="51"/>
      <c r="BN833" s="9"/>
      <c r="BO833" s="62">
        <v>376.56</v>
      </c>
      <c r="BP833" s="62">
        <v>1538.15</v>
      </c>
      <c r="BQ833" s="62">
        <f t="shared" si="36"/>
        <v>957.35500000000002</v>
      </c>
      <c r="BR833" s="64" t="str">
        <f t="shared" si="37"/>
        <v>YES</v>
      </c>
      <c r="BS833" s="9" t="e">
        <f t="shared" si="38"/>
        <v>#N/A</v>
      </c>
    </row>
    <row r="834" spans="1:71" x14ac:dyDescent="0.25">
      <c r="A834">
        <v>831</v>
      </c>
      <c r="B834" s="52" t="s">
        <v>179</v>
      </c>
      <c r="C834" s="48" t="s">
        <v>179</v>
      </c>
      <c r="D834" s="80">
        <v>2363.0699999999997</v>
      </c>
      <c r="E834" s="98" t="s">
        <v>4988</v>
      </c>
      <c r="F834" s="84" t="s">
        <v>2</v>
      </c>
      <c r="G834" s="84">
        <v>106814475</v>
      </c>
      <c r="H834" s="87">
        <v>4294110</v>
      </c>
      <c r="I834" s="196">
        <v>6207856</v>
      </c>
      <c r="J834" s="87">
        <v>6207856</v>
      </c>
      <c r="K834" s="47" t="s">
        <v>1</v>
      </c>
      <c r="L834" s="47" t="s">
        <v>178</v>
      </c>
      <c r="M834" s="38"/>
      <c r="N834" s="38"/>
      <c r="O834" s="50">
        <v>1211.08</v>
      </c>
      <c r="P834" s="50">
        <v>1192.96</v>
      </c>
      <c r="Q834" s="50">
        <v>1225.7</v>
      </c>
      <c r="R834" s="50">
        <v>1291.28</v>
      </c>
      <c r="S834" s="50">
        <v>1933.92</v>
      </c>
      <c r="T834" s="50">
        <v>2001.86</v>
      </c>
      <c r="U834" s="50">
        <v>2333.64</v>
      </c>
      <c r="V834" s="51">
        <v>2499.56</v>
      </c>
      <c r="W834" s="51">
        <v>2567.6499999999996</v>
      </c>
      <c r="X834" s="51">
        <v>2627.1699999999996</v>
      </c>
      <c r="Y834" s="51">
        <v>2138.9299999999998</v>
      </c>
      <c r="Z834" s="51">
        <v>1900.27</v>
      </c>
      <c r="AA834" s="51">
        <v>1450.2</v>
      </c>
      <c r="AB834" s="51">
        <v>1390.66</v>
      </c>
      <c r="AC834" s="51">
        <v>1052.46</v>
      </c>
      <c r="AD834" s="51">
        <v>1258.43</v>
      </c>
      <c r="AE834" s="51">
        <v>1818.61</v>
      </c>
      <c r="AF834" s="51">
        <v>2363.0699999999997</v>
      </c>
      <c r="AG834" s="51">
        <v>3105.91</v>
      </c>
      <c r="AH834" s="51">
        <v>3437.79</v>
      </c>
      <c r="AI834" s="51">
        <v>3080.25</v>
      </c>
      <c r="AJ834" s="51">
        <v>3046.4199999999996</v>
      </c>
      <c r="AK834" s="51">
        <v>2425.25</v>
      </c>
      <c r="AL834" s="51">
        <v>1988.63</v>
      </c>
      <c r="AM834" s="51">
        <v>1385.03</v>
      </c>
      <c r="AN834" s="51">
        <v>1302.8</v>
      </c>
      <c r="AO834" s="51">
        <v>964.65</v>
      </c>
      <c r="AP834" s="135">
        <v>1964.74</v>
      </c>
      <c r="AQ834" s="51">
        <v>2544.6899999999996</v>
      </c>
      <c r="AR834" s="51">
        <v>2470.5899999999997</v>
      </c>
      <c r="AS834" s="51">
        <v>3359.0699999999997</v>
      </c>
      <c r="AT834" s="51">
        <v>3442.06</v>
      </c>
      <c r="AU834" s="51">
        <v>3046.27</v>
      </c>
      <c r="AV834" s="51">
        <v>2814.24</v>
      </c>
      <c r="AW834" s="51">
        <v>2193.0499999999997</v>
      </c>
      <c r="AX834" s="51">
        <v>1641.56</v>
      </c>
      <c r="AY834" s="51">
        <v>1096.68</v>
      </c>
      <c r="AZ834" s="51">
        <v>1088.46</v>
      </c>
      <c r="BA834" s="51">
        <v>1027.72</v>
      </c>
      <c r="BB834" s="51">
        <v>1206.3599999999999</v>
      </c>
      <c r="BC834" s="51">
        <v>1914.71</v>
      </c>
      <c r="BD834" s="51">
        <v>2287.2399999999998</v>
      </c>
      <c r="BE834" s="51">
        <v>3379.7099999999996</v>
      </c>
      <c r="BF834" s="51">
        <v>3125.0099999999998</v>
      </c>
      <c r="BG834" s="51">
        <v>3124.39</v>
      </c>
      <c r="BH834" s="51">
        <v>3321.8799999999997</v>
      </c>
      <c r="BI834" s="51">
        <v>2493.1099999999997</v>
      </c>
      <c r="BJ834" s="51">
        <v>2124.4599999999996</v>
      </c>
      <c r="BK834" s="51">
        <v>1489.24</v>
      </c>
      <c r="BL834" s="51">
        <v>1671.73</v>
      </c>
      <c r="BM834" s="51"/>
      <c r="BN834" s="9"/>
      <c r="BO834" s="62">
        <v>1052.46</v>
      </c>
      <c r="BP834" s="62">
        <v>4914.53</v>
      </c>
      <c r="BQ834" s="62">
        <f t="shared" si="36"/>
        <v>2983.4949999999999</v>
      </c>
      <c r="BR834" s="64" t="str">
        <f t="shared" si="37"/>
        <v>YES</v>
      </c>
      <c r="BS834" s="9" t="e">
        <f t="shared" si="38"/>
        <v>#N/A</v>
      </c>
    </row>
    <row r="835" spans="1:71" x14ac:dyDescent="0.25">
      <c r="A835">
        <v>832</v>
      </c>
      <c r="B835" s="52" t="s">
        <v>177</v>
      </c>
      <c r="C835" s="48" t="s">
        <v>177</v>
      </c>
      <c r="D835" s="80">
        <v>2134.1799999999998</v>
      </c>
      <c r="E835" s="98" t="s">
        <v>4988</v>
      </c>
      <c r="F835" s="84" t="s">
        <v>2</v>
      </c>
      <c r="G835" s="84">
        <v>106814475</v>
      </c>
      <c r="H835" s="87">
        <v>4294290</v>
      </c>
      <c r="I835" s="196">
        <v>6207275</v>
      </c>
      <c r="J835" s="87">
        <v>6207275</v>
      </c>
      <c r="K835" s="47" t="s">
        <v>1</v>
      </c>
      <c r="L835" s="47" t="s">
        <v>176</v>
      </c>
      <c r="M835" s="38"/>
      <c r="N835" s="38"/>
      <c r="O835" s="50">
        <v>2074.2600000000002</v>
      </c>
      <c r="P835" s="50">
        <v>3004.67</v>
      </c>
      <c r="Q835" s="50">
        <v>1832.4</v>
      </c>
      <c r="R835" s="50">
        <v>2485.6799999999998</v>
      </c>
      <c r="S835" s="50">
        <v>2108.77</v>
      </c>
      <c r="T835" s="50">
        <v>2095.7600000000002</v>
      </c>
      <c r="U835" s="50">
        <v>2748.5099999999998</v>
      </c>
      <c r="V835" s="51">
        <v>3007.45</v>
      </c>
      <c r="W835" s="51">
        <v>2871.74</v>
      </c>
      <c r="X835" s="51">
        <v>2869.99</v>
      </c>
      <c r="Y835" s="51">
        <v>2247.12</v>
      </c>
      <c r="Z835" s="51">
        <v>1818.48</v>
      </c>
      <c r="AA835" s="51">
        <v>2050.58</v>
      </c>
      <c r="AB835" s="51">
        <v>2568.0299999999997</v>
      </c>
      <c r="AC835" s="51">
        <v>2175.1499999999996</v>
      </c>
      <c r="AD835" s="51">
        <v>1806.31</v>
      </c>
      <c r="AE835" s="51">
        <v>1967.16</v>
      </c>
      <c r="AF835" s="51">
        <v>2134.1799999999998</v>
      </c>
      <c r="AG835" s="51">
        <v>2953.52</v>
      </c>
      <c r="AH835" s="51">
        <v>2944.83</v>
      </c>
      <c r="AI835" s="51">
        <v>2932.62</v>
      </c>
      <c r="AJ835" s="51">
        <v>2880.85</v>
      </c>
      <c r="AK835" s="51">
        <v>2103.58</v>
      </c>
      <c r="AL835" s="51">
        <v>1801.56</v>
      </c>
      <c r="AM835" s="51">
        <v>2369.9299999999998</v>
      </c>
      <c r="AN835" s="51">
        <v>2213.1999999999998</v>
      </c>
      <c r="AO835" s="51">
        <v>2092.02</v>
      </c>
      <c r="AP835" s="135">
        <v>1891.94</v>
      </c>
      <c r="AQ835" s="51">
        <v>2043.59</v>
      </c>
      <c r="AR835" s="51">
        <v>2000.77</v>
      </c>
      <c r="AS835" s="51">
        <v>2805.45</v>
      </c>
      <c r="AT835" s="51">
        <v>2863.43</v>
      </c>
      <c r="AU835" s="51">
        <v>2877.3999999999996</v>
      </c>
      <c r="AV835" s="51">
        <v>2802.62</v>
      </c>
      <c r="AW835" s="51">
        <v>2234.9699999999998</v>
      </c>
      <c r="AX835" s="51">
        <v>2167.2999999999997</v>
      </c>
      <c r="AY835" s="51">
        <v>2167.37</v>
      </c>
      <c r="AZ835" s="51">
        <v>3107.99</v>
      </c>
      <c r="BA835" s="51">
        <v>2391.4899999999998</v>
      </c>
      <c r="BB835" s="51">
        <v>1851.96</v>
      </c>
      <c r="BC835" s="51">
        <v>1856.89</v>
      </c>
      <c r="BD835" s="51">
        <v>2143.5499999999997</v>
      </c>
      <c r="BE835" s="51">
        <v>3012.8799999999997</v>
      </c>
      <c r="BF835" s="51">
        <v>2750.62</v>
      </c>
      <c r="BG835" s="51">
        <v>2893.29</v>
      </c>
      <c r="BH835" s="51">
        <v>2545.7599999999998</v>
      </c>
      <c r="BI835" s="51">
        <v>2230.1699999999996</v>
      </c>
      <c r="BJ835" s="51">
        <v>2323.1799999999998</v>
      </c>
      <c r="BK835" s="51">
        <v>2068.89</v>
      </c>
      <c r="BL835" s="51">
        <v>2193.5699999999997</v>
      </c>
      <c r="BM835" s="51"/>
      <c r="BN835" s="9"/>
      <c r="BO835" s="62">
        <v>1801.56</v>
      </c>
      <c r="BP835" s="62">
        <v>3007.91</v>
      </c>
      <c r="BQ835" s="62">
        <f t="shared" si="36"/>
        <v>2404.7349999999997</v>
      </c>
      <c r="BR835" s="64" t="str">
        <f t="shared" si="37"/>
        <v>YES</v>
      </c>
      <c r="BS835" s="9" t="e">
        <f t="shared" si="38"/>
        <v>#N/A</v>
      </c>
    </row>
    <row r="836" spans="1:71" x14ac:dyDescent="0.25">
      <c r="A836">
        <v>833</v>
      </c>
      <c r="B836" s="52" t="s">
        <v>175</v>
      </c>
      <c r="C836" s="48" t="s">
        <v>175</v>
      </c>
      <c r="D836" s="80">
        <v>1355.26</v>
      </c>
      <c r="E836" s="98" t="s">
        <v>4988</v>
      </c>
      <c r="F836" s="84" t="s">
        <v>2</v>
      </c>
      <c r="G836" s="84">
        <v>106814475</v>
      </c>
      <c r="H836" s="87">
        <v>4273455</v>
      </c>
      <c r="I836" s="196">
        <v>6207843</v>
      </c>
      <c r="J836" s="87">
        <v>6207843</v>
      </c>
      <c r="K836" s="47" t="s">
        <v>1</v>
      </c>
      <c r="L836" s="47" t="s">
        <v>174</v>
      </c>
      <c r="M836" s="38"/>
      <c r="N836" s="38"/>
      <c r="O836" s="50">
        <v>948.05</v>
      </c>
      <c r="P836" s="50">
        <v>1189.03</v>
      </c>
      <c r="Q836" s="50">
        <v>1074.46</v>
      </c>
      <c r="R836" s="50">
        <v>1230.17</v>
      </c>
      <c r="S836" s="50">
        <v>1323.09</v>
      </c>
      <c r="T836" s="50">
        <v>1281.08</v>
      </c>
      <c r="U836" s="50">
        <v>1585.05</v>
      </c>
      <c r="V836" s="51">
        <v>1712.27</v>
      </c>
      <c r="W836" s="51">
        <v>1727.26</v>
      </c>
      <c r="X836" s="51">
        <v>1838.46</v>
      </c>
      <c r="Y836" s="51">
        <v>1404.39</v>
      </c>
      <c r="Z836" s="51">
        <v>1204.93</v>
      </c>
      <c r="AA836" s="51">
        <v>1120.1300000000001</v>
      </c>
      <c r="AB836" s="51">
        <v>1134.81</v>
      </c>
      <c r="AC836" s="51">
        <v>1121.31</v>
      </c>
      <c r="AD836" s="51">
        <v>1194.8700000000001</v>
      </c>
      <c r="AE836" s="51">
        <v>1264.6400000000001</v>
      </c>
      <c r="AF836" s="51">
        <v>1355.26</v>
      </c>
      <c r="AG836" s="51">
        <v>1643.99</v>
      </c>
      <c r="AH836" s="51">
        <v>1738.13</v>
      </c>
      <c r="AI836" s="51">
        <v>1720.81</v>
      </c>
      <c r="AJ836" s="51">
        <v>1814.59</v>
      </c>
      <c r="AK836" s="51">
        <v>1391.52</v>
      </c>
      <c r="AL836" s="51">
        <v>1185.33</v>
      </c>
      <c r="AM836" s="51">
        <v>1230.9000000000001</v>
      </c>
      <c r="AN836" s="51">
        <v>1129.79</v>
      </c>
      <c r="AO836" s="51">
        <v>985.35</v>
      </c>
      <c r="AP836" s="135">
        <v>949.61</v>
      </c>
      <c r="AQ836" s="51">
        <v>997.1</v>
      </c>
      <c r="AR836" s="51">
        <v>1061.43</v>
      </c>
      <c r="AS836" s="51">
        <v>1858.97</v>
      </c>
      <c r="AT836" s="51">
        <v>1746.08</v>
      </c>
      <c r="AU836" s="51">
        <v>1710.1200000000001</v>
      </c>
      <c r="AV836" s="51">
        <v>1590.14</v>
      </c>
      <c r="AW836" s="51">
        <v>1225.5899999999999</v>
      </c>
      <c r="AX836" s="51">
        <v>990.33</v>
      </c>
      <c r="AY836" s="51">
        <v>854.31000000000006</v>
      </c>
      <c r="AZ836" s="51">
        <v>868.58</v>
      </c>
      <c r="BA836" s="51">
        <v>862.05</v>
      </c>
      <c r="BB836" s="51">
        <v>929.35</v>
      </c>
      <c r="BC836" s="51">
        <v>964.22</v>
      </c>
      <c r="BD836" s="51">
        <v>1047.46</v>
      </c>
      <c r="BE836" s="51">
        <v>1827.29</v>
      </c>
      <c r="BF836" s="51">
        <v>1690.34</v>
      </c>
      <c r="BG836" s="51">
        <v>1489.77</v>
      </c>
      <c r="BH836" s="51">
        <v>1473.03</v>
      </c>
      <c r="BI836" s="51">
        <v>1171.4000000000001</v>
      </c>
      <c r="BJ836" s="51">
        <v>938.07</v>
      </c>
      <c r="BK836" s="51">
        <v>800</v>
      </c>
      <c r="BL836" s="51">
        <v>930.86</v>
      </c>
      <c r="BM836" s="51"/>
      <c r="BN836" s="9"/>
      <c r="BO836" s="62">
        <v>949.61</v>
      </c>
      <c r="BP836" s="62">
        <v>3305.45</v>
      </c>
      <c r="BQ836" s="62">
        <f t="shared" si="36"/>
        <v>2127.5299999999997</v>
      </c>
      <c r="BR836" s="64" t="str">
        <f t="shared" si="37"/>
        <v>NO</v>
      </c>
      <c r="BS836" s="9" t="e">
        <f t="shared" si="38"/>
        <v>#N/A</v>
      </c>
    </row>
    <row r="837" spans="1:71" x14ac:dyDescent="0.25">
      <c r="A837">
        <v>834</v>
      </c>
      <c r="B837" s="52" t="s">
        <v>173</v>
      </c>
      <c r="C837" s="48" t="s">
        <v>173</v>
      </c>
      <c r="D837" s="80">
        <v>770.95</v>
      </c>
      <c r="E837" s="98" t="s">
        <v>4988</v>
      </c>
      <c r="F837" s="84" t="s">
        <v>2</v>
      </c>
      <c r="G837" s="84">
        <v>106814475</v>
      </c>
      <c r="H837" s="87">
        <v>4273444</v>
      </c>
      <c r="I837" s="196">
        <v>6207882</v>
      </c>
      <c r="J837" s="87">
        <v>6207882</v>
      </c>
      <c r="K837" s="47" t="s">
        <v>1</v>
      </c>
      <c r="L837" s="47" t="s">
        <v>172</v>
      </c>
      <c r="M837" s="38"/>
      <c r="N837" s="38"/>
      <c r="O837" s="50">
        <v>241.23</v>
      </c>
      <c r="P837" s="50">
        <v>518.19000000000005</v>
      </c>
      <c r="Q837" s="50">
        <v>325.02</v>
      </c>
      <c r="R837" s="50">
        <v>347.45</v>
      </c>
      <c r="S837" s="50">
        <v>343.8</v>
      </c>
      <c r="T837" s="50">
        <v>424.12</v>
      </c>
      <c r="U837" s="50">
        <v>502.71000000000004</v>
      </c>
      <c r="V837" s="51">
        <v>398.62</v>
      </c>
      <c r="W837" s="51">
        <v>422.38</v>
      </c>
      <c r="X837" s="51">
        <v>385.42</v>
      </c>
      <c r="Y837" s="51">
        <v>392.47</v>
      </c>
      <c r="Z837" s="51">
        <v>187.18</v>
      </c>
      <c r="AA837" s="51">
        <v>203.38</v>
      </c>
      <c r="AB837" s="51">
        <v>290.08</v>
      </c>
      <c r="AC837" s="51">
        <v>487.02</v>
      </c>
      <c r="AD837" s="51">
        <v>323.28000000000003</v>
      </c>
      <c r="AE837" s="51">
        <v>579.99</v>
      </c>
      <c r="AF837" s="51">
        <v>770.95</v>
      </c>
      <c r="AG837" s="51">
        <v>1081.23</v>
      </c>
      <c r="AH837" s="51">
        <v>1316.28</v>
      </c>
      <c r="AI837" s="51">
        <v>1264.67</v>
      </c>
      <c r="AJ837" s="51">
        <v>1271.1300000000001</v>
      </c>
      <c r="AK837" s="51">
        <v>927.72</v>
      </c>
      <c r="AL837" s="51">
        <v>726.18000000000006</v>
      </c>
      <c r="AM837" s="51">
        <v>744.18000000000006</v>
      </c>
      <c r="AN837" s="51">
        <v>732.41</v>
      </c>
      <c r="AO837" s="51">
        <v>675.25</v>
      </c>
      <c r="AP837" s="135">
        <v>729.49</v>
      </c>
      <c r="AQ837" s="51">
        <v>886.4</v>
      </c>
      <c r="AR837" s="51">
        <v>961.68000000000006</v>
      </c>
      <c r="AS837" s="51">
        <v>1345.45</v>
      </c>
      <c r="AT837" s="51">
        <v>1396.3</v>
      </c>
      <c r="AU837" s="51">
        <v>1474.84</v>
      </c>
      <c r="AV837" s="51">
        <v>1318.01</v>
      </c>
      <c r="AW837" s="51">
        <v>994.6</v>
      </c>
      <c r="AX837" s="51">
        <v>811.75</v>
      </c>
      <c r="AY837" s="51">
        <v>830.07</v>
      </c>
      <c r="AZ837" s="51">
        <v>1086.3399999999999</v>
      </c>
      <c r="BA837" s="51">
        <v>918.73</v>
      </c>
      <c r="BB837" s="51">
        <v>753.91</v>
      </c>
      <c r="BC837" s="51">
        <v>877.8</v>
      </c>
      <c r="BD837" s="51">
        <v>1016.16</v>
      </c>
      <c r="BE837" s="51">
        <v>1566.24</v>
      </c>
      <c r="BF837" s="51">
        <v>1393</v>
      </c>
      <c r="BG837" s="51">
        <v>1475.5</v>
      </c>
      <c r="BH837" s="51">
        <v>1319.44</v>
      </c>
      <c r="BI837" s="51">
        <v>951.12</v>
      </c>
      <c r="BJ837" s="51">
        <v>802.93000000000006</v>
      </c>
      <c r="BK837" s="51">
        <v>676.39</v>
      </c>
      <c r="BL837" s="51">
        <v>779.96</v>
      </c>
      <c r="BM837" s="51"/>
      <c r="BN837" s="9"/>
      <c r="BO837" s="62">
        <v>187.18</v>
      </c>
      <c r="BP837" s="62">
        <v>1099.44</v>
      </c>
      <c r="BQ837" s="62">
        <f t="shared" ref="BQ837:BQ900" si="39">AVERAGE(BO837:BP837)</f>
        <v>643.31000000000006</v>
      </c>
      <c r="BR837" s="64" t="str">
        <f t="shared" ref="BR837:BR900" si="40">IF(AND(INDEX($A$5:$BL$967,MATCH(A837,$A$5:$A$967,0),MATCH($BR$1,$A$4:$BL$4,0))&gt;=BO837,INDEX($A$5:$BL$967,MATCH(A837,$A$5:$A$967,0),MATCH($BR$1,$A$4:$BL$4,0))&lt;=BP837),"YES","NO")</f>
        <v>YES</v>
      </c>
      <c r="BS837" s="9" t="e">
        <f t="shared" ref="BS837:BS900" si="41">IF(INDEX($A$5:$AO$967,MATCH(A837,$A$5:$A$967,0),MATCH($BR$1,$A$4:$AO$4,0))&lt;BO837,"Latest cost is lower than expected",IF(INDEX($A$5:$AO$967,MATCH(A837,$A$5:$A$967,0),MATCH($BR$1,$A$4:$AO$4,0))&gt;BP837,"Latest cost is higher than expected",""))</f>
        <v>#N/A</v>
      </c>
    </row>
    <row r="838" spans="1:71" x14ac:dyDescent="0.25">
      <c r="A838">
        <v>835</v>
      </c>
      <c r="B838" s="52" t="s">
        <v>171</v>
      </c>
      <c r="C838" s="48" t="s">
        <v>171</v>
      </c>
      <c r="D838" s="80">
        <v>801.91</v>
      </c>
      <c r="E838" s="98" t="s">
        <v>4988</v>
      </c>
      <c r="F838" s="84" t="s">
        <v>2</v>
      </c>
      <c r="G838" s="84">
        <v>106814475</v>
      </c>
      <c r="H838" s="87">
        <v>4273440</v>
      </c>
      <c r="I838" s="196">
        <v>6207880</v>
      </c>
      <c r="J838" s="87">
        <v>6207880</v>
      </c>
      <c r="K838" s="47" t="s">
        <v>1</v>
      </c>
      <c r="L838" s="47" t="s">
        <v>170</v>
      </c>
      <c r="M838" s="38"/>
      <c r="N838" s="38"/>
      <c r="O838" s="50">
        <v>233.29</v>
      </c>
      <c r="P838" s="50">
        <v>300.31</v>
      </c>
      <c r="Q838" s="50">
        <v>209.33</v>
      </c>
      <c r="R838" s="50">
        <v>199.73</v>
      </c>
      <c r="S838" s="50">
        <v>215.91</v>
      </c>
      <c r="T838" s="50">
        <v>295.13</v>
      </c>
      <c r="U838" s="50">
        <v>427.92</v>
      </c>
      <c r="V838" s="51">
        <v>480.02</v>
      </c>
      <c r="W838" s="51">
        <v>400.83</v>
      </c>
      <c r="X838" s="51">
        <v>387.85</v>
      </c>
      <c r="Y838" s="51">
        <v>279.42</v>
      </c>
      <c r="Z838" s="51">
        <v>263.35000000000002</v>
      </c>
      <c r="AA838" s="51">
        <v>246.3</v>
      </c>
      <c r="AB838" s="51">
        <v>295.10000000000002</v>
      </c>
      <c r="AC838" s="51">
        <v>318.24</v>
      </c>
      <c r="AD838" s="51">
        <v>505.04</v>
      </c>
      <c r="AE838" s="51">
        <v>652.19000000000005</v>
      </c>
      <c r="AF838" s="51">
        <v>801.91</v>
      </c>
      <c r="AG838" s="51">
        <v>1371.91</v>
      </c>
      <c r="AH838" s="51">
        <v>1433.74</v>
      </c>
      <c r="AI838" s="51">
        <v>1422.9</v>
      </c>
      <c r="AJ838" s="51">
        <v>1468.84</v>
      </c>
      <c r="AK838" s="51">
        <v>878.85</v>
      </c>
      <c r="AL838" s="51">
        <v>624.51</v>
      </c>
      <c r="AM838" s="51">
        <v>460.26</v>
      </c>
      <c r="AN838" s="51">
        <v>519.65</v>
      </c>
      <c r="AO838" s="51">
        <v>575.76</v>
      </c>
      <c r="AP838" s="135">
        <v>526.56000000000006</v>
      </c>
      <c r="AQ838" s="51">
        <v>884.49</v>
      </c>
      <c r="AR838" s="51">
        <v>1010.69</v>
      </c>
      <c r="AS838" s="51">
        <v>1107.31</v>
      </c>
      <c r="AT838" s="51">
        <v>1122.23</v>
      </c>
      <c r="AU838" s="51">
        <v>1221.6500000000001</v>
      </c>
      <c r="AV838" s="51">
        <v>1084.75</v>
      </c>
      <c r="AW838" s="51">
        <v>751.2</v>
      </c>
      <c r="AX838" s="51">
        <v>502.66</v>
      </c>
      <c r="AY838" s="51">
        <v>369.55</v>
      </c>
      <c r="AZ838" s="51">
        <v>521.85</v>
      </c>
      <c r="BA838" s="51">
        <v>576.69000000000005</v>
      </c>
      <c r="BB838" s="51">
        <v>338.40000000000003</v>
      </c>
      <c r="BC838" s="51">
        <v>580.01</v>
      </c>
      <c r="BD838" s="51">
        <v>864.08</v>
      </c>
      <c r="BE838" s="51">
        <v>1231.76</v>
      </c>
      <c r="BF838" s="51">
        <v>1167.77</v>
      </c>
      <c r="BG838" s="51">
        <v>1103.3</v>
      </c>
      <c r="BH838" s="51">
        <v>864.24</v>
      </c>
      <c r="BI838" s="51">
        <v>777.78</v>
      </c>
      <c r="BJ838" s="51">
        <v>840.32</v>
      </c>
      <c r="BK838" s="51">
        <v>715.84</v>
      </c>
      <c r="BL838" s="51">
        <v>443.45</v>
      </c>
      <c r="BM838" s="51"/>
      <c r="BN838" s="9"/>
      <c r="BO838" s="62">
        <v>202.97</v>
      </c>
      <c r="BP838" s="62">
        <v>1297.04</v>
      </c>
      <c r="BQ838" s="62">
        <f t="shared" si="39"/>
        <v>750.005</v>
      </c>
      <c r="BR838" s="64" t="str">
        <f t="shared" si="40"/>
        <v>YES</v>
      </c>
      <c r="BS838" s="9" t="e">
        <f t="shared" si="41"/>
        <v>#N/A</v>
      </c>
    </row>
    <row r="839" spans="1:71" x14ac:dyDescent="0.25">
      <c r="A839">
        <v>836</v>
      </c>
      <c r="B839" s="52" t="s">
        <v>169</v>
      </c>
      <c r="C839" s="48" t="s">
        <v>169</v>
      </c>
      <c r="D839" s="80">
        <v>129.05000000000001</v>
      </c>
      <c r="E839" s="98" t="s">
        <v>4988</v>
      </c>
      <c r="F839" s="84" t="s">
        <v>2</v>
      </c>
      <c r="G839" s="84">
        <v>106814475</v>
      </c>
      <c r="H839" s="87">
        <v>4271439</v>
      </c>
      <c r="I839" s="196">
        <v>6208648</v>
      </c>
      <c r="J839" s="87">
        <v>6287192</v>
      </c>
      <c r="K839" s="47" t="s">
        <v>1</v>
      </c>
      <c r="L839" s="47" t="s">
        <v>168</v>
      </c>
      <c r="M839" s="38"/>
      <c r="N839" s="38"/>
      <c r="O839" s="50">
        <v>143.65</v>
      </c>
      <c r="P839" s="50">
        <v>166.75</v>
      </c>
      <c r="Q839" s="50">
        <v>132.59</v>
      </c>
      <c r="R839" s="50">
        <v>134.47</v>
      </c>
      <c r="S839" s="50">
        <v>139.07</v>
      </c>
      <c r="T839" s="50">
        <v>126.48</v>
      </c>
      <c r="U839" s="50">
        <v>133.39000000000001</v>
      </c>
      <c r="V839" s="51">
        <v>138.61000000000001</v>
      </c>
      <c r="W839" s="51">
        <v>134.26000000000002</v>
      </c>
      <c r="X839" s="51">
        <v>156.80000000000001</v>
      </c>
      <c r="Y839" s="51">
        <v>140.39000000000001</v>
      </c>
      <c r="Z839" s="51">
        <v>168.13</v>
      </c>
      <c r="AA839" s="51">
        <v>196.23000000000002</v>
      </c>
      <c r="AB839" s="51">
        <v>203.16</v>
      </c>
      <c r="AC839" s="51">
        <v>172.23000000000002</v>
      </c>
      <c r="AD839" s="51">
        <v>145.11000000000001</v>
      </c>
      <c r="AE839" s="51">
        <v>138.03</v>
      </c>
      <c r="AF839" s="51">
        <v>129.05000000000001</v>
      </c>
      <c r="AG839" s="51">
        <v>142.66</v>
      </c>
      <c r="AH839" s="51">
        <v>120.41</v>
      </c>
      <c r="AI839" s="51">
        <v>134.35000000000002</v>
      </c>
      <c r="AJ839" s="51">
        <v>173.54000000000002</v>
      </c>
      <c r="AK839" s="51">
        <v>155.28</v>
      </c>
      <c r="AL839" s="51">
        <v>169.4</v>
      </c>
      <c r="AM839" s="51">
        <v>187.1</v>
      </c>
      <c r="AN839" s="51">
        <v>194.98000000000002</v>
      </c>
      <c r="AO839" s="51">
        <v>152.73000000000002</v>
      </c>
      <c r="AP839" s="135">
        <v>132.05000000000001</v>
      </c>
      <c r="AQ839" s="51">
        <v>117.27</v>
      </c>
      <c r="AR839" s="51">
        <v>106.53</v>
      </c>
      <c r="AS839" s="51">
        <v>122.05</v>
      </c>
      <c r="AT839" s="51">
        <v>103.08999999999999</v>
      </c>
      <c r="AU839" s="51">
        <v>103.25999999999999</v>
      </c>
      <c r="AV839" s="51">
        <v>128.17000000000002</v>
      </c>
      <c r="AW839" s="51">
        <v>122.58999999999999</v>
      </c>
      <c r="AX839" s="51">
        <v>130.16</v>
      </c>
      <c r="AY839" s="51">
        <v>141.71</v>
      </c>
      <c r="AZ839" s="51">
        <v>148.81</v>
      </c>
      <c r="BA839" s="51">
        <v>133.83000000000001</v>
      </c>
      <c r="BB839" s="51">
        <v>137.69</v>
      </c>
      <c r="BC839" s="51">
        <v>119.75</v>
      </c>
      <c r="BD839" s="51">
        <v>110.97999999999999</v>
      </c>
      <c r="BE839" s="51">
        <v>117.71</v>
      </c>
      <c r="BF839" s="51">
        <v>102.78999999999999</v>
      </c>
      <c r="BG839" s="51">
        <v>112.89999999999999</v>
      </c>
      <c r="BH839" s="51">
        <v>108.71</v>
      </c>
      <c r="BI839" s="51">
        <v>106.96</v>
      </c>
      <c r="BJ839" s="51">
        <v>133.54000000000002</v>
      </c>
      <c r="BK839" s="51">
        <v>125.52</v>
      </c>
      <c r="BL839" s="51">
        <v>153.42000000000002</v>
      </c>
      <c r="BM839" s="51"/>
      <c r="BN839" s="9"/>
      <c r="BO839" s="62">
        <v>117.3</v>
      </c>
      <c r="BP839" s="62">
        <v>203.16</v>
      </c>
      <c r="BQ839" s="62">
        <f t="shared" si="39"/>
        <v>160.22999999999999</v>
      </c>
      <c r="BR839" s="64" t="str">
        <f t="shared" si="40"/>
        <v>YES</v>
      </c>
      <c r="BS839" s="9" t="e">
        <f t="shared" si="41"/>
        <v>#N/A</v>
      </c>
    </row>
    <row r="840" spans="1:71" x14ac:dyDescent="0.25">
      <c r="A840">
        <v>837</v>
      </c>
      <c r="B840" s="52" t="s">
        <v>167</v>
      </c>
      <c r="C840" s="48" t="s">
        <v>167</v>
      </c>
      <c r="D840" s="80">
        <v>414.3</v>
      </c>
      <c r="E840" s="98" t="s">
        <v>4988</v>
      </c>
      <c r="F840" s="84" t="s">
        <v>2</v>
      </c>
      <c r="G840" s="84">
        <v>106814475</v>
      </c>
      <c r="H840" s="87">
        <v>4307364</v>
      </c>
      <c r="I840" s="196">
        <v>6088652</v>
      </c>
      <c r="J840" s="87">
        <v>6088652</v>
      </c>
      <c r="K840" s="47" t="s">
        <v>1</v>
      </c>
      <c r="L840" s="47" t="s">
        <v>166</v>
      </c>
      <c r="M840" s="38"/>
      <c r="N840" s="38"/>
      <c r="O840" s="50">
        <v>544.01</v>
      </c>
      <c r="P840" s="50">
        <v>626.66999999999996</v>
      </c>
      <c r="Q840" s="50">
        <v>540.30999999999995</v>
      </c>
      <c r="R840" s="50">
        <v>473.8</v>
      </c>
      <c r="S840" s="50">
        <v>422.55</v>
      </c>
      <c r="T840" s="50">
        <v>387.14</v>
      </c>
      <c r="U840" s="50">
        <v>362.63</v>
      </c>
      <c r="V840" s="51">
        <v>410.56</v>
      </c>
      <c r="W840" s="51">
        <v>388.54</v>
      </c>
      <c r="X840" s="51">
        <v>577.01</v>
      </c>
      <c r="Y840" s="51">
        <v>500.15000000000003</v>
      </c>
      <c r="Z840" s="51">
        <v>528.14</v>
      </c>
      <c r="AA840" s="51">
        <v>532.84</v>
      </c>
      <c r="AB840" s="51">
        <v>527.52</v>
      </c>
      <c r="AC840" s="51">
        <v>496.29</v>
      </c>
      <c r="AD840" s="51">
        <v>454.56</v>
      </c>
      <c r="AE840" s="51">
        <v>458.08</v>
      </c>
      <c r="AF840" s="51">
        <v>414.3</v>
      </c>
      <c r="AG840" s="51">
        <v>503.01</v>
      </c>
      <c r="AH840" s="51">
        <v>464.25</v>
      </c>
      <c r="AI840" s="51">
        <v>497.07</v>
      </c>
      <c r="AJ840" s="51">
        <v>512.11</v>
      </c>
      <c r="AK840" s="51">
        <v>507.96000000000004</v>
      </c>
      <c r="AL840" s="51">
        <v>526.34</v>
      </c>
      <c r="AM840" s="51">
        <v>863.61</v>
      </c>
      <c r="AN840" s="51">
        <v>860.46</v>
      </c>
      <c r="AO840" s="51">
        <v>890.24</v>
      </c>
      <c r="AP840" s="135">
        <v>799.17</v>
      </c>
      <c r="AQ840" s="51">
        <v>671.41</v>
      </c>
      <c r="AR840" s="51">
        <v>541.81000000000006</v>
      </c>
      <c r="AS840" s="51">
        <v>580.71</v>
      </c>
      <c r="AT840" s="51">
        <v>542.88</v>
      </c>
      <c r="AU840" s="51">
        <v>558.35</v>
      </c>
      <c r="AV840" s="51">
        <v>572.46</v>
      </c>
      <c r="AW840" s="51">
        <v>505.99</v>
      </c>
      <c r="AX840" s="51">
        <v>589.93000000000006</v>
      </c>
      <c r="AY840" s="51">
        <v>731</v>
      </c>
      <c r="AZ840" s="51">
        <v>876.59</v>
      </c>
      <c r="BA840" s="51">
        <v>768.23</v>
      </c>
      <c r="BB840" s="51">
        <v>663.35</v>
      </c>
      <c r="BC840" s="51">
        <v>566.73</v>
      </c>
      <c r="BD840" s="51">
        <v>517.54999999999995</v>
      </c>
      <c r="BE840" s="51">
        <v>531.4</v>
      </c>
      <c r="BF840" s="51">
        <v>623.25</v>
      </c>
      <c r="BG840" s="51">
        <v>657.44</v>
      </c>
      <c r="BH840" s="51">
        <v>690.2299999999999</v>
      </c>
      <c r="BI840" s="51">
        <v>686.08999999999992</v>
      </c>
      <c r="BJ840" s="51">
        <v>864.57</v>
      </c>
      <c r="BK840" s="51">
        <v>880.64</v>
      </c>
      <c r="BL840" s="51">
        <v>1106.79</v>
      </c>
      <c r="BM840" s="51"/>
      <c r="BN840" s="9"/>
      <c r="BO840" s="62">
        <v>362.63</v>
      </c>
      <c r="BP840" s="62">
        <v>1095.24</v>
      </c>
      <c r="BQ840" s="62">
        <f t="shared" si="39"/>
        <v>728.93499999999995</v>
      </c>
      <c r="BR840" s="64" t="str">
        <f t="shared" si="40"/>
        <v>YES</v>
      </c>
      <c r="BS840" s="9" t="e">
        <f t="shared" si="41"/>
        <v>#N/A</v>
      </c>
    </row>
    <row r="841" spans="1:71" x14ac:dyDescent="0.25">
      <c r="A841">
        <v>838</v>
      </c>
      <c r="B841" s="52" t="s">
        <v>165</v>
      </c>
      <c r="C841" s="48" t="s">
        <v>165</v>
      </c>
      <c r="D841" s="80">
        <v>518.65</v>
      </c>
      <c r="E841" s="98" t="s">
        <v>4988</v>
      </c>
      <c r="F841" s="84" t="s">
        <v>2</v>
      </c>
      <c r="G841" s="84">
        <v>106814475</v>
      </c>
      <c r="H841" s="87">
        <v>4293550</v>
      </c>
      <c r="I841" s="196">
        <v>6208658</v>
      </c>
      <c r="J841" s="87">
        <v>6208658</v>
      </c>
      <c r="K841" s="47" t="s">
        <v>1</v>
      </c>
      <c r="L841" s="47" t="s">
        <v>164</v>
      </c>
      <c r="M841" s="38"/>
      <c r="N841" s="38"/>
      <c r="O841" s="50">
        <v>300.27</v>
      </c>
      <c r="P841" s="50">
        <v>392.61</v>
      </c>
      <c r="Q841" s="50">
        <v>273.57</v>
      </c>
      <c r="R841" s="50">
        <v>356.17</v>
      </c>
      <c r="S841" s="50">
        <v>325.58</v>
      </c>
      <c r="T841" s="50">
        <v>352.85</v>
      </c>
      <c r="U841" s="50">
        <v>510.32</v>
      </c>
      <c r="V841" s="51">
        <v>548.20000000000005</v>
      </c>
      <c r="W841" s="51">
        <v>628.82000000000005</v>
      </c>
      <c r="X841" s="51">
        <v>444.92</v>
      </c>
      <c r="Y841" s="51">
        <v>367.78000000000003</v>
      </c>
      <c r="Z841" s="51">
        <v>334.1</v>
      </c>
      <c r="AA841" s="51">
        <v>266.15000000000003</v>
      </c>
      <c r="AB841" s="51">
        <v>370.33</v>
      </c>
      <c r="AC841" s="51">
        <v>315.71000000000004</v>
      </c>
      <c r="AD841" s="51">
        <v>337.79</v>
      </c>
      <c r="AE841" s="51">
        <v>370.27</v>
      </c>
      <c r="AF841" s="51">
        <v>518.65</v>
      </c>
      <c r="AG841" s="51">
        <v>597.20000000000005</v>
      </c>
      <c r="AH841" s="51">
        <v>641.25</v>
      </c>
      <c r="AI841" s="51">
        <v>462.29</v>
      </c>
      <c r="AJ841" s="51">
        <v>440.98</v>
      </c>
      <c r="AK841" s="51">
        <v>227.16</v>
      </c>
      <c r="AL841" s="51">
        <v>175.55</v>
      </c>
      <c r="AM841" s="51">
        <v>165.70000000000002</v>
      </c>
      <c r="AN841" s="51">
        <v>188.72</v>
      </c>
      <c r="AO841" s="51">
        <v>176.02</v>
      </c>
      <c r="AP841" s="135">
        <v>195.91</v>
      </c>
      <c r="AQ841" s="51">
        <v>204.86</v>
      </c>
      <c r="AR841" s="51">
        <v>234.22</v>
      </c>
      <c r="AS841" s="51">
        <v>310.10000000000002</v>
      </c>
      <c r="AT841" s="51">
        <v>363.84000000000003</v>
      </c>
      <c r="AU841" s="51">
        <v>402.65000000000003</v>
      </c>
      <c r="AV841" s="51">
        <v>290.22000000000003</v>
      </c>
      <c r="AW841" s="51">
        <v>222.21</v>
      </c>
      <c r="AX841" s="51">
        <v>195.77</v>
      </c>
      <c r="AY841" s="51">
        <v>186.06</v>
      </c>
      <c r="AZ841" s="51">
        <v>320.69</v>
      </c>
      <c r="BA841" s="51">
        <v>227.48000000000002</v>
      </c>
      <c r="BB841" s="51">
        <v>190.44</v>
      </c>
      <c r="BC841" s="51">
        <v>211.06</v>
      </c>
      <c r="BD841" s="51">
        <v>234.83</v>
      </c>
      <c r="BE841" s="51">
        <v>460.41</v>
      </c>
      <c r="BF841" s="51">
        <v>444</v>
      </c>
      <c r="BG841" s="51">
        <v>483.16</v>
      </c>
      <c r="BH841" s="51">
        <v>392.06</v>
      </c>
      <c r="BI841" s="51">
        <v>256.83</v>
      </c>
      <c r="BJ841" s="51">
        <v>264.46000000000004</v>
      </c>
      <c r="BK841" s="51">
        <v>246.49</v>
      </c>
      <c r="BL841" s="51">
        <v>234.60000000000002</v>
      </c>
      <c r="BM841" s="51"/>
      <c r="BN841" s="9"/>
      <c r="BO841" s="62">
        <v>165.70000000000002</v>
      </c>
      <c r="BP841" s="62">
        <v>927.07</v>
      </c>
      <c r="BQ841" s="62">
        <f t="shared" si="39"/>
        <v>546.38499999999999</v>
      </c>
      <c r="BR841" s="64" t="str">
        <f t="shared" si="40"/>
        <v>YES</v>
      </c>
      <c r="BS841" s="9" t="e">
        <f t="shared" si="41"/>
        <v>#N/A</v>
      </c>
    </row>
    <row r="842" spans="1:71" x14ac:dyDescent="0.25">
      <c r="A842">
        <v>839</v>
      </c>
      <c r="B842" s="52" t="s">
        <v>163</v>
      </c>
      <c r="C842" s="48" t="s">
        <v>163</v>
      </c>
      <c r="D842" s="80">
        <v>469.43</v>
      </c>
      <c r="E842" s="98" t="s">
        <v>4988</v>
      </c>
      <c r="F842" s="84" t="s">
        <v>2</v>
      </c>
      <c r="G842" s="84">
        <v>106814475</v>
      </c>
      <c r="H842" s="87">
        <v>4293648</v>
      </c>
      <c r="I842" s="196">
        <v>6208643</v>
      </c>
      <c r="J842" s="87">
        <v>6208643</v>
      </c>
      <c r="K842" s="47" t="s">
        <v>1</v>
      </c>
      <c r="L842" s="47" t="s">
        <v>162</v>
      </c>
      <c r="M842" s="38"/>
      <c r="N842" s="38"/>
      <c r="O842" s="50">
        <v>404.5</v>
      </c>
      <c r="P842" s="50">
        <v>600.70000000000005</v>
      </c>
      <c r="Q842" s="50">
        <v>420.76</v>
      </c>
      <c r="R842" s="50">
        <v>542.78</v>
      </c>
      <c r="S842" s="50">
        <v>571.89</v>
      </c>
      <c r="T842" s="50">
        <v>513.44000000000005</v>
      </c>
      <c r="U842" s="50">
        <v>676.6</v>
      </c>
      <c r="V842" s="51">
        <v>674.28</v>
      </c>
      <c r="W842" s="51">
        <v>784.63</v>
      </c>
      <c r="X842" s="51">
        <v>633.62</v>
      </c>
      <c r="Y842" s="51">
        <v>519.73</v>
      </c>
      <c r="Z842" s="51">
        <v>410.37</v>
      </c>
      <c r="AA842" s="51">
        <v>326.01</v>
      </c>
      <c r="AB842" s="51">
        <v>282.37</v>
      </c>
      <c r="AC842" s="51">
        <v>294.92</v>
      </c>
      <c r="AD842" s="51">
        <v>251.58</v>
      </c>
      <c r="AE842" s="51">
        <v>268.72000000000003</v>
      </c>
      <c r="AF842" s="51">
        <v>469.43</v>
      </c>
      <c r="AG842" s="51">
        <v>708.5</v>
      </c>
      <c r="AH842" s="51">
        <v>764.84</v>
      </c>
      <c r="AI842" s="51">
        <v>733.66</v>
      </c>
      <c r="AJ842" s="51">
        <v>716.17</v>
      </c>
      <c r="AK842" s="51">
        <v>413.81</v>
      </c>
      <c r="AL842" s="51">
        <v>378.8</v>
      </c>
      <c r="AM842" s="51">
        <v>278.05</v>
      </c>
      <c r="AN842" s="51">
        <v>294.09000000000003</v>
      </c>
      <c r="AO842" s="51">
        <v>323.09000000000003</v>
      </c>
      <c r="AP842" s="135">
        <v>426.52</v>
      </c>
      <c r="AQ842" s="51">
        <v>368.89</v>
      </c>
      <c r="AR842" s="51">
        <v>434.19</v>
      </c>
      <c r="AS842" s="51">
        <v>720.37</v>
      </c>
      <c r="AT842" s="51">
        <v>641.01</v>
      </c>
      <c r="AU842" s="51">
        <v>550.48</v>
      </c>
      <c r="AV842" s="51">
        <v>405.41</v>
      </c>
      <c r="AW842" s="51">
        <v>337.17</v>
      </c>
      <c r="AX842" s="51">
        <v>257.95999999999998</v>
      </c>
      <c r="AY842" s="51">
        <v>203.63</v>
      </c>
      <c r="AZ842" s="51">
        <v>259.59000000000003</v>
      </c>
      <c r="BA842" s="51">
        <v>311.24</v>
      </c>
      <c r="BB842" s="51">
        <v>215.25</v>
      </c>
      <c r="BC842" s="51">
        <v>296.01</v>
      </c>
      <c r="BD842" s="51">
        <v>284.14</v>
      </c>
      <c r="BE842" s="51">
        <v>499.78000000000003</v>
      </c>
      <c r="BF842" s="51">
        <v>484.88</v>
      </c>
      <c r="BG842" s="51">
        <v>508.86</v>
      </c>
      <c r="BH842" s="51">
        <v>433.1</v>
      </c>
      <c r="BI842" s="51">
        <v>314.49</v>
      </c>
      <c r="BJ842" s="51">
        <v>233.81</v>
      </c>
      <c r="BK842" s="51">
        <v>173.06</v>
      </c>
      <c r="BL842" s="51">
        <v>202.01000000000002</v>
      </c>
      <c r="BM842" s="51"/>
      <c r="BN842" s="9"/>
      <c r="BO842" s="62">
        <v>251.58</v>
      </c>
      <c r="BP842" s="62">
        <v>1370.59</v>
      </c>
      <c r="BQ842" s="62">
        <f t="shared" si="39"/>
        <v>811.08499999999992</v>
      </c>
      <c r="BR842" s="64" t="str">
        <f t="shared" si="40"/>
        <v>NO</v>
      </c>
      <c r="BS842" s="9" t="e">
        <f t="shared" si="41"/>
        <v>#N/A</v>
      </c>
    </row>
    <row r="843" spans="1:71" x14ac:dyDescent="0.25">
      <c r="A843">
        <v>840</v>
      </c>
      <c r="B843" s="52" t="s">
        <v>161</v>
      </c>
      <c r="C843" s="48" t="s">
        <v>161</v>
      </c>
      <c r="D843" s="80">
        <v>1932.72</v>
      </c>
      <c r="E843" s="98" t="s">
        <v>4988</v>
      </c>
      <c r="F843" s="84" t="s">
        <v>2</v>
      </c>
      <c r="G843" s="84">
        <v>106814475</v>
      </c>
      <c r="H843" s="87">
        <v>4552832</v>
      </c>
      <c r="I843" s="196">
        <v>6207437</v>
      </c>
      <c r="J843" s="87">
        <v>6207437</v>
      </c>
      <c r="K843" s="47" t="s">
        <v>1</v>
      </c>
      <c r="L843" s="47" t="s">
        <v>160</v>
      </c>
      <c r="M843" s="38"/>
      <c r="N843" s="38"/>
      <c r="O843" s="50">
        <v>1606.29</v>
      </c>
      <c r="P843" s="50">
        <v>1906.12</v>
      </c>
      <c r="Q843" s="50">
        <v>1622.23</v>
      </c>
      <c r="R843" s="50">
        <v>1618.33</v>
      </c>
      <c r="S843" s="50">
        <v>1889.47</v>
      </c>
      <c r="T843" s="50">
        <v>1834.68</v>
      </c>
      <c r="U843" s="50">
        <v>2265.1699999999996</v>
      </c>
      <c r="V843" s="51">
        <v>2523.7999999999997</v>
      </c>
      <c r="W843" s="51">
        <v>2446.7199999999998</v>
      </c>
      <c r="X843" s="51">
        <v>2322.6999999999998</v>
      </c>
      <c r="Y843" s="51">
        <v>1978.3700000000001</v>
      </c>
      <c r="Z843" s="51">
        <v>1772.93</v>
      </c>
      <c r="AA843" s="51">
        <v>1874.03</v>
      </c>
      <c r="AB843" s="51">
        <v>1955.92</v>
      </c>
      <c r="AC843" s="51">
        <v>1722.15</v>
      </c>
      <c r="AD843" s="51">
        <v>1851.57</v>
      </c>
      <c r="AE843" s="51">
        <v>1892.11</v>
      </c>
      <c r="AF843" s="51">
        <v>1932.72</v>
      </c>
      <c r="AG843" s="51">
        <v>2289.12</v>
      </c>
      <c r="AH843" s="51">
        <v>2433.85</v>
      </c>
      <c r="AI843" s="51">
        <v>2315.58</v>
      </c>
      <c r="AJ843" s="51">
        <v>2574.39</v>
      </c>
      <c r="AK843" s="51">
        <v>2057.12</v>
      </c>
      <c r="AL843" s="51">
        <v>1881.3</v>
      </c>
      <c r="AM843" s="51">
        <v>1884.17</v>
      </c>
      <c r="AN843" s="51">
        <v>1866.53</v>
      </c>
      <c r="AO843" s="51">
        <v>1954.3</v>
      </c>
      <c r="AP843" s="135">
        <v>2072.4499999999998</v>
      </c>
      <c r="AQ843" s="51">
        <v>2089.4799999999996</v>
      </c>
      <c r="AR843" s="51">
        <v>2113.41</v>
      </c>
      <c r="AS843" s="51">
        <v>2962.91</v>
      </c>
      <c r="AT843" s="51">
        <v>2663.0299999999997</v>
      </c>
      <c r="AU843" s="51">
        <v>2110.4799999999996</v>
      </c>
      <c r="AV843" s="51">
        <v>1966.89</v>
      </c>
      <c r="AW843" s="51">
        <v>1743.73</v>
      </c>
      <c r="AX843" s="51">
        <v>1655.48</v>
      </c>
      <c r="AY843" s="51">
        <v>1630</v>
      </c>
      <c r="AZ843" s="51">
        <v>1790.98</v>
      </c>
      <c r="BA843" s="51">
        <v>1722.65</v>
      </c>
      <c r="BB843" s="51">
        <v>1839.59</v>
      </c>
      <c r="BC843" s="51">
        <v>1870.24</v>
      </c>
      <c r="BD843" s="51">
        <v>1920.29</v>
      </c>
      <c r="BE843" s="51">
        <v>2365.8799999999997</v>
      </c>
      <c r="BF843" s="51">
        <v>2081.6499999999996</v>
      </c>
      <c r="BG843" s="51">
        <v>2161.8599999999997</v>
      </c>
      <c r="BH843" s="51">
        <v>2025.72</v>
      </c>
      <c r="BI843" s="51">
        <v>1688.27</v>
      </c>
      <c r="BJ843" s="51">
        <v>1778.6</v>
      </c>
      <c r="BK843" s="51">
        <v>1570.72</v>
      </c>
      <c r="BL843" s="51">
        <v>1850.2</v>
      </c>
      <c r="BM843" s="51"/>
      <c r="BN843" s="9"/>
      <c r="BO843" s="62">
        <v>1609.53</v>
      </c>
      <c r="BP843" s="62">
        <v>4842.1699999999992</v>
      </c>
      <c r="BQ843" s="62">
        <f t="shared" si="39"/>
        <v>3225.8499999999995</v>
      </c>
      <c r="BR843" s="64" t="str">
        <f t="shared" si="40"/>
        <v>NO</v>
      </c>
      <c r="BS843" s="9" t="e">
        <f t="shared" si="41"/>
        <v>#N/A</v>
      </c>
    </row>
    <row r="844" spans="1:71" x14ac:dyDescent="0.25">
      <c r="A844">
        <v>841</v>
      </c>
      <c r="B844" s="52" t="s">
        <v>159</v>
      </c>
      <c r="C844" s="48" t="s">
        <v>159</v>
      </c>
      <c r="D844" s="80">
        <v>480.01</v>
      </c>
      <c r="E844" s="98" t="s">
        <v>4988</v>
      </c>
      <c r="F844" s="84" t="s">
        <v>2</v>
      </c>
      <c r="G844" s="84">
        <v>106814475</v>
      </c>
      <c r="H844" s="87" t="s">
        <v>2163</v>
      </c>
      <c r="I844" s="196">
        <v>6142185</v>
      </c>
      <c r="J844" s="87">
        <v>6142185</v>
      </c>
      <c r="K844" s="47" t="s">
        <v>1</v>
      </c>
      <c r="L844" s="47" t="s">
        <v>158</v>
      </c>
      <c r="M844" s="38"/>
      <c r="N844" s="38"/>
      <c r="O844" s="50">
        <v>273.04000000000002</v>
      </c>
      <c r="P844" s="50">
        <v>715.32</v>
      </c>
      <c r="Q844" s="50">
        <v>349.8</v>
      </c>
      <c r="R844" s="50">
        <v>462.35</v>
      </c>
      <c r="S844" s="50">
        <v>352.33</v>
      </c>
      <c r="T844" s="50">
        <v>355.31</v>
      </c>
      <c r="U844" s="50">
        <v>543.71</v>
      </c>
      <c r="V844" s="51">
        <v>856.56000000000006</v>
      </c>
      <c r="W844" s="51">
        <v>898.26</v>
      </c>
      <c r="X844" s="51">
        <v>1037.8</v>
      </c>
      <c r="Y844" s="51">
        <v>678.5</v>
      </c>
      <c r="Z844" s="51">
        <v>442.5</v>
      </c>
      <c r="AA844" s="51">
        <v>503.77</v>
      </c>
      <c r="AB844" s="51">
        <v>663.45</v>
      </c>
      <c r="AC844" s="51">
        <v>419.52</v>
      </c>
      <c r="AD844" s="51">
        <v>348.32</v>
      </c>
      <c r="AE844" s="51">
        <v>384.99</v>
      </c>
      <c r="AF844" s="51">
        <v>480.01</v>
      </c>
      <c r="AG844" s="51">
        <v>627.02</v>
      </c>
      <c r="AH844" s="51">
        <v>808.86</v>
      </c>
      <c r="AI844" s="51">
        <v>716.72</v>
      </c>
      <c r="AJ844" s="51">
        <v>733.74</v>
      </c>
      <c r="AK844" s="51">
        <v>603.59</v>
      </c>
      <c r="AL844" s="51">
        <v>285.59000000000003</v>
      </c>
      <c r="AM844" s="51">
        <v>419.7</v>
      </c>
      <c r="AN844" s="51">
        <v>393.34000000000003</v>
      </c>
      <c r="AO844" s="51">
        <v>340.62</v>
      </c>
      <c r="AP844" s="135">
        <v>253.04000000000002</v>
      </c>
      <c r="AQ844" s="51">
        <v>336.71000000000004</v>
      </c>
      <c r="AR844" s="51">
        <v>412.11</v>
      </c>
      <c r="AS844" s="51">
        <v>747.5</v>
      </c>
      <c r="AT844" s="51">
        <v>847.82</v>
      </c>
      <c r="AU844" s="51">
        <v>842.76</v>
      </c>
      <c r="AV844" s="51">
        <v>774.39</v>
      </c>
      <c r="AW844" s="51">
        <v>514.49</v>
      </c>
      <c r="AX844" s="51">
        <v>288.58</v>
      </c>
      <c r="AY844" s="51">
        <v>450.35</v>
      </c>
      <c r="AZ844" s="51">
        <v>733.27</v>
      </c>
      <c r="BA844" s="51">
        <v>466.23</v>
      </c>
      <c r="BB844" s="51">
        <v>403.04</v>
      </c>
      <c r="BC844" s="51">
        <v>459.65000000000003</v>
      </c>
      <c r="BD844" s="51">
        <v>500.06</v>
      </c>
      <c r="BE844" s="51">
        <v>950.25</v>
      </c>
      <c r="BF844" s="51">
        <v>988.42</v>
      </c>
      <c r="BG844" s="51">
        <v>1098.1200000000001</v>
      </c>
      <c r="BH844" s="51">
        <v>796.51</v>
      </c>
      <c r="BI844" s="51">
        <v>497.13</v>
      </c>
      <c r="BJ844" s="51">
        <v>456.43</v>
      </c>
      <c r="BK844" s="51">
        <v>575.84</v>
      </c>
      <c r="BL844" s="51">
        <v>695.83</v>
      </c>
      <c r="BM844" s="51"/>
      <c r="BN844" s="9"/>
      <c r="BO844" s="62">
        <v>253.04000000000002</v>
      </c>
      <c r="BP844" s="62">
        <v>1037.8</v>
      </c>
      <c r="BQ844" s="62">
        <f t="shared" si="39"/>
        <v>645.41999999999996</v>
      </c>
      <c r="BR844" s="64" t="str">
        <f t="shared" si="40"/>
        <v>YES</v>
      </c>
      <c r="BS844" s="9" t="e">
        <f t="shared" si="41"/>
        <v>#N/A</v>
      </c>
    </row>
    <row r="845" spans="1:71" x14ac:dyDescent="0.25">
      <c r="A845">
        <v>842</v>
      </c>
      <c r="B845" s="52" t="s">
        <v>157</v>
      </c>
      <c r="C845" s="48" t="s">
        <v>157</v>
      </c>
      <c r="D845" s="80">
        <v>11.99</v>
      </c>
      <c r="E845" s="98" t="s">
        <v>4988</v>
      </c>
      <c r="F845" s="84" t="s">
        <v>2</v>
      </c>
      <c r="G845" s="84">
        <v>106814475</v>
      </c>
      <c r="H845" s="87">
        <v>4294669</v>
      </c>
      <c r="I845" s="196">
        <v>6209111</v>
      </c>
      <c r="J845" s="87">
        <v>6209111</v>
      </c>
      <c r="K845" s="47" t="s">
        <v>1</v>
      </c>
      <c r="L845" s="47" t="s">
        <v>156</v>
      </c>
      <c r="M845" s="38"/>
      <c r="N845" s="38"/>
      <c r="O845" s="50">
        <v>8.75</v>
      </c>
      <c r="P845" s="50">
        <v>8.75</v>
      </c>
      <c r="Q845" s="50">
        <v>8.75</v>
      </c>
      <c r="R845" s="50">
        <v>8.75</v>
      </c>
      <c r="S845" s="50">
        <v>8.75</v>
      </c>
      <c r="T845" s="50">
        <v>8.75</v>
      </c>
      <c r="U845" s="50">
        <v>11.99</v>
      </c>
      <c r="V845" s="51">
        <v>11.99</v>
      </c>
      <c r="W845" s="51">
        <v>11.99</v>
      </c>
      <c r="X845" s="51">
        <v>11.99</v>
      </c>
      <c r="Y845" s="51">
        <v>11.99</v>
      </c>
      <c r="Z845" s="51">
        <v>11.99</v>
      </c>
      <c r="AA845" s="51">
        <v>11.99</v>
      </c>
      <c r="AB845" s="51">
        <v>11.99</v>
      </c>
      <c r="AC845" s="51">
        <v>11.99</v>
      </c>
      <c r="AD845" s="51">
        <v>11.99</v>
      </c>
      <c r="AE845" s="51">
        <v>11.99</v>
      </c>
      <c r="AF845" s="51">
        <v>11.99</v>
      </c>
      <c r="AG845" s="51">
        <v>11.99</v>
      </c>
      <c r="AH845" s="51">
        <v>11.99</v>
      </c>
      <c r="AI845" s="51">
        <v>11.99</v>
      </c>
      <c r="AJ845" s="51">
        <v>11.99</v>
      </c>
      <c r="AK845" s="51">
        <v>11.99</v>
      </c>
      <c r="AL845" s="51">
        <v>11.99</v>
      </c>
      <c r="AM845" s="51">
        <v>11.99</v>
      </c>
      <c r="AN845" s="51">
        <v>11.99</v>
      </c>
      <c r="AO845" s="51">
        <v>11.99</v>
      </c>
      <c r="AP845" s="135">
        <v>11.99</v>
      </c>
      <c r="AQ845" s="51">
        <v>11.99</v>
      </c>
      <c r="AR845" s="51">
        <v>11.99</v>
      </c>
      <c r="AS845" s="51">
        <v>11.99</v>
      </c>
      <c r="AT845" s="51">
        <v>11.99</v>
      </c>
      <c r="AU845" s="51">
        <v>11.99</v>
      </c>
      <c r="AV845" s="51">
        <v>11.99</v>
      </c>
      <c r="AW845" s="51">
        <v>11.99</v>
      </c>
      <c r="AX845" s="51">
        <v>11.99</v>
      </c>
      <c r="AY845" s="51">
        <v>11.99</v>
      </c>
      <c r="AZ845" s="51">
        <v>11.99</v>
      </c>
      <c r="BA845" s="51">
        <v>11.99</v>
      </c>
      <c r="BB845" s="51">
        <v>11.99</v>
      </c>
      <c r="BC845" s="51">
        <v>11.99</v>
      </c>
      <c r="BD845" s="51">
        <v>11.99</v>
      </c>
      <c r="BE845" s="51">
        <v>11.99</v>
      </c>
      <c r="BF845" s="51">
        <v>11.99</v>
      </c>
      <c r="BG845" s="51">
        <v>11.99</v>
      </c>
      <c r="BH845" s="51">
        <v>11.99</v>
      </c>
      <c r="BI845" s="51">
        <v>11.99</v>
      </c>
      <c r="BJ845" s="51">
        <v>11.99</v>
      </c>
      <c r="BK845" s="51">
        <v>11.99</v>
      </c>
      <c r="BL845" s="51">
        <v>11.99</v>
      </c>
      <c r="BM845" s="51"/>
      <c r="BN845" s="9"/>
      <c r="BO845" s="62">
        <v>11.99</v>
      </c>
      <c r="BP845" s="62">
        <v>23.98</v>
      </c>
      <c r="BQ845" s="62">
        <f t="shared" si="39"/>
        <v>17.984999999999999</v>
      </c>
      <c r="BR845" s="64" t="str">
        <f t="shared" si="40"/>
        <v>YES</v>
      </c>
      <c r="BS845" s="9" t="e">
        <f t="shared" si="41"/>
        <v>#N/A</v>
      </c>
    </row>
    <row r="846" spans="1:71" x14ac:dyDescent="0.25">
      <c r="A846">
        <v>843</v>
      </c>
      <c r="B846" s="52" t="s">
        <v>155</v>
      </c>
      <c r="C846" s="48" t="s">
        <v>155</v>
      </c>
      <c r="D846" s="80">
        <v>356.01</v>
      </c>
      <c r="E846" s="98" t="s">
        <v>4988</v>
      </c>
      <c r="F846" s="84" t="s">
        <v>2</v>
      </c>
      <c r="G846" s="84">
        <v>106814475</v>
      </c>
      <c r="H846" s="87">
        <v>4307378</v>
      </c>
      <c r="I846" s="196">
        <v>6091009</v>
      </c>
      <c r="J846" s="87">
        <v>6091009</v>
      </c>
      <c r="K846" s="47" t="s">
        <v>1</v>
      </c>
      <c r="L846" s="47" t="s">
        <v>154</v>
      </c>
      <c r="M846" s="38"/>
      <c r="N846" s="38"/>
      <c r="O846" s="50">
        <v>347.39</v>
      </c>
      <c r="P846" s="50">
        <v>473.87</v>
      </c>
      <c r="Q846" s="50">
        <v>393.94</v>
      </c>
      <c r="R846" s="50">
        <v>392.09</v>
      </c>
      <c r="S846" s="50">
        <v>406.93</v>
      </c>
      <c r="T846" s="50">
        <v>365.57</v>
      </c>
      <c r="U846" s="50">
        <v>394.6</v>
      </c>
      <c r="V846" s="51">
        <v>383.55</v>
      </c>
      <c r="W846" s="51">
        <v>381.27</v>
      </c>
      <c r="X846" s="51">
        <v>420.6</v>
      </c>
      <c r="Y846" s="51">
        <v>384.32</v>
      </c>
      <c r="Z846" s="51">
        <v>396.85</v>
      </c>
      <c r="AA846" s="51">
        <v>445.66</v>
      </c>
      <c r="AB846" s="51">
        <v>471.39</v>
      </c>
      <c r="AC846" s="51">
        <v>392.94</v>
      </c>
      <c r="AD846" s="51">
        <v>384.91</v>
      </c>
      <c r="AE846" s="51">
        <v>380.13</v>
      </c>
      <c r="AF846" s="51">
        <v>356.01</v>
      </c>
      <c r="AG846" s="51">
        <v>387.54</v>
      </c>
      <c r="AH846" s="51">
        <v>351.94</v>
      </c>
      <c r="AI846" s="51">
        <v>362.32</v>
      </c>
      <c r="AJ846" s="51">
        <v>410.44</v>
      </c>
      <c r="AK846" s="51">
        <v>365.93</v>
      </c>
      <c r="AL846" s="51">
        <v>367.18</v>
      </c>
      <c r="AM846" s="51">
        <v>422.09000000000003</v>
      </c>
      <c r="AN846" s="51">
        <v>406.06</v>
      </c>
      <c r="AO846" s="51">
        <v>383.19</v>
      </c>
      <c r="AP846" s="135">
        <v>380.22</v>
      </c>
      <c r="AQ846" s="51">
        <v>357.33</v>
      </c>
      <c r="AR846" s="51">
        <v>324.17</v>
      </c>
      <c r="AS846" s="51">
        <v>323.84000000000003</v>
      </c>
      <c r="AT846" s="51">
        <v>247.87</v>
      </c>
      <c r="AU846" s="51">
        <v>252.26000000000002</v>
      </c>
      <c r="AV846" s="51">
        <v>325.79000000000002</v>
      </c>
      <c r="AW846" s="51">
        <v>389.54</v>
      </c>
      <c r="AX846" s="51">
        <v>401.59000000000003</v>
      </c>
      <c r="AY846" s="51">
        <v>419.32</v>
      </c>
      <c r="AZ846" s="51">
        <v>463.2</v>
      </c>
      <c r="BA846" s="51">
        <v>425.75</v>
      </c>
      <c r="BB846" s="51">
        <v>414.32</v>
      </c>
      <c r="BC846" s="51">
        <v>393.66</v>
      </c>
      <c r="BD846" s="51">
        <v>367.51</v>
      </c>
      <c r="BE846" s="51">
        <v>396.24</v>
      </c>
      <c r="BF846" s="51">
        <v>350.92</v>
      </c>
      <c r="BG846" s="51">
        <v>372.24</v>
      </c>
      <c r="BH846" s="51">
        <v>365.63</v>
      </c>
      <c r="BI846" s="51">
        <v>264.84000000000003</v>
      </c>
      <c r="BJ846" s="51">
        <v>301.54000000000002</v>
      </c>
      <c r="BK846" s="51">
        <v>279.64</v>
      </c>
      <c r="BL846" s="51">
        <v>316.89</v>
      </c>
      <c r="BM846" s="51"/>
      <c r="BN846" s="9"/>
      <c r="BO846" s="62">
        <v>185.88479570533852</v>
      </c>
      <c r="BP846" s="62">
        <v>477.11</v>
      </c>
      <c r="BQ846" s="62">
        <f t="shared" si="39"/>
        <v>331.49739785266928</v>
      </c>
      <c r="BR846" s="64" t="str">
        <f t="shared" si="40"/>
        <v>YES</v>
      </c>
      <c r="BS846" s="9" t="e">
        <f t="shared" si="41"/>
        <v>#N/A</v>
      </c>
    </row>
    <row r="847" spans="1:71" x14ac:dyDescent="0.25">
      <c r="A847">
        <v>844</v>
      </c>
      <c r="B847" s="52" t="s">
        <v>153</v>
      </c>
      <c r="C847" s="48" t="s">
        <v>153</v>
      </c>
      <c r="D847" s="80">
        <v>3942.12</v>
      </c>
      <c r="E847" s="98" t="s">
        <v>4988</v>
      </c>
      <c r="F847" s="84" t="s">
        <v>2</v>
      </c>
      <c r="G847" s="84">
        <v>106814475</v>
      </c>
      <c r="H847" s="87">
        <v>4294411</v>
      </c>
      <c r="I847" s="196">
        <v>6207334</v>
      </c>
      <c r="J847" s="87">
        <v>6207334</v>
      </c>
      <c r="K847" s="47" t="s">
        <v>1</v>
      </c>
      <c r="L847" s="47" t="s">
        <v>152</v>
      </c>
      <c r="M847" s="38"/>
      <c r="N847" s="38"/>
      <c r="O847" s="50">
        <v>1254.82</v>
      </c>
      <c r="P847" s="50">
        <v>1921.2</v>
      </c>
      <c r="Q847" s="50">
        <v>1738.02</v>
      </c>
      <c r="R847" s="50">
        <v>2075.0700000000002</v>
      </c>
      <c r="S847" s="50">
        <v>1793.3</v>
      </c>
      <c r="T847" s="50">
        <v>1679.6</v>
      </c>
      <c r="U847" s="50">
        <v>3647.9399999999996</v>
      </c>
      <c r="V847" s="51">
        <v>4862.62</v>
      </c>
      <c r="W847" s="51">
        <v>4353.3899999999994</v>
      </c>
      <c r="X847" s="51">
        <v>4554.7699999999995</v>
      </c>
      <c r="Y847" s="51">
        <v>3431.6</v>
      </c>
      <c r="Z847" s="51">
        <v>2559.1499999999996</v>
      </c>
      <c r="AA847" s="51">
        <v>1507.91</v>
      </c>
      <c r="AB847" s="51">
        <v>1365.55</v>
      </c>
      <c r="AC847" s="51">
        <v>1482.85</v>
      </c>
      <c r="AD847" s="51">
        <v>1884.65</v>
      </c>
      <c r="AE847" s="51">
        <v>2477.75</v>
      </c>
      <c r="AF847" s="51">
        <v>3942.12</v>
      </c>
      <c r="AG847" s="51">
        <v>4655.46</v>
      </c>
      <c r="AH847" s="51">
        <v>8786.0300000000007</v>
      </c>
      <c r="AI847" s="51">
        <v>9186.0300000000007</v>
      </c>
      <c r="AJ847" s="51">
        <v>10358.64</v>
      </c>
      <c r="AK847" s="51">
        <v>6721.71</v>
      </c>
      <c r="AL847" s="51">
        <v>4939.34</v>
      </c>
      <c r="AM847" s="51">
        <v>3027.7099999999996</v>
      </c>
      <c r="AN847" s="51">
        <v>2848.0099999999998</v>
      </c>
      <c r="AO847" s="51">
        <v>2538.31</v>
      </c>
      <c r="AP847" s="135">
        <v>3204.3999999999996</v>
      </c>
      <c r="AQ847" s="51">
        <v>4634.9799999999996</v>
      </c>
      <c r="AR847" s="51">
        <v>5135.84</v>
      </c>
      <c r="AS847" s="51">
        <v>6623.8899999999994</v>
      </c>
      <c r="AT847" s="51">
        <v>6769.69</v>
      </c>
      <c r="AU847" s="51">
        <v>8447.59</v>
      </c>
      <c r="AV847" s="51">
        <v>8382.5</v>
      </c>
      <c r="AW847" s="51">
        <v>6012.1799999999994</v>
      </c>
      <c r="AX847" s="51">
        <v>4328.26</v>
      </c>
      <c r="AY847" s="51">
        <v>3680.7</v>
      </c>
      <c r="AZ847" s="51">
        <v>4203.79</v>
      </c>
      <c r="BA847" s="51">
        <v>3181.6499999999996</v>
      </c>
      <c r="BB847" s="51">
        <v>4022.6</v>
      </c>
      <c r="BC847" s="51">
        <v>4195.2699999999995</v>
      </c>
      <c r="BD847" s="51">
        <v>4952.45</v>
      </c>
      <c r="BE847" s="51">
        <v>8173.2199999999993</v>
      </c>
      <c r="BF847" s="51">
        <v>7687.3899999999994</v>
      </c>
      <c r="BG847" s="51">
        <v>9554.0499999999993</v>
      </c>
      <c r="BH847" s="51">
        <v>6861.86</v>
      </c>
      <c r="BI847" s="51">
        <v>5270.67</v>
      </c>
      <c r="BJ847" s="51">
        <v>3902.5099999999998</v>
      </c>
      <c r="BK847" s="51">
        <v>3378.9399999999996</v>
      </c>
      <c r="BL847" s="51">
        <v>3181.83</v>
      </c>
      <c r="BM847" s="51"/>
      <c r="BN847" s="9"/>
      <c r="BO847" s="62">
        <v>1258.06</v>
      </c>
      <c r="BP847" s="62">
        <v>5056.6099999999997</v>
      </c>
      <c r="BQ847" s="62">
        <f t="shared" si="39"/>
        <v>3157.335</v>
      </c>
      <c r="BR847" s="64" t="str">
        <f t="shared" si="40"/>
        <v>YES</v>
      </c>
      <c r="BS847" s="9" t="e">
        <f t="shared" si="41"/>
        <v>#N/A</v>
      </c>
    </row>
    <row r="848" spans="1:71" x14ac:dyDescent="0.25">
      <c r="A848">
        <v>845</v>
      </c>
      <c r="B848" s="52" t="s">
        <v>151</v>
      </c>
      <c r="C848" s="48" t="s">
        <v>151</v>
      </c>
      <c r="D848" s="80">
        <v>300.76</v>
      </c>
      <c r="E848" s="98" t="s">
        <v>4988</v>
      </c>
      <c r="F848" s="84" t="s">
        <v>2</v>
      </c>
      <c r="G848" s="84">
        <v>106814475</v>
      </c>
      <c r="H848" s="87">
        <v>4347411</v>
      </c>
      <c r="I848" s="196">
        <v>6091028</v>
      </c>
      <c r="J848" s="87">
        <v>6091028</v>
      </c>
      <c r="K848" s="47" t="s">
        <v>1</v>
      </c>
      <c r="L848" s="47" t="s">
        <v>150</v>
      </c>
      <c r="M848" s="38"/>
      <c r="N848" s="38"/>
      <c r="O848" s="50">
        <v>116.63</v>
      </c>
      <c r="P848" s="50">
        <v>144.28</v>
      </c>
      <c r="Q848" s="50">
        <v>107.59</v>
      </c>
      <c r="R848" s="50">
        <v>106.88</v>
      </c>
      <c r="S848" s="50">
        <v>106.24</v>
      </c>
      <c r="T848" s="50">
        <v>87.23</v>
      </c>
      <c r="U848" s="50">
        <v>97.02</v>
      </c>
      <c r="V848" s="51">
        <v>113.94</v>
      </c>
      <c r="W848" s="51">
        <v>115.02</v>
      </c>
      <c r="X848" s="51">
        <v>180.03</v>
      </c>
      <c r="Y848" s="51">
        <v>393.39</v>
      </c>
      <c r="Z848" s="51">
        <v>386.29</v>
      </c>
      <c r="AA848" s="51">
        <v>434.19</v>
      </c>
      <c r="AB848" s="51">
        <v>404.8</v>
      </c>
      <c r="AC848" s="51">
        <v>341.84000000000003</v>
      </c>
      <c r="AD848" s="51">
        <v>325.95</v>
      </c>
      <c r="AE848" s="51">
        <v>317.68</v>
      </c>
      <c r="AF848" s="51">
        <v>300.76</v>
      </c>
      <c r="AG848" s="51">
        <v>313.57</v>
      </c>
      <c r="AH848" s="51">
        <v>296.26</v>
      </c>
      <c r="AI848" s="51">
        <v>314.28000000000003</v>
      </c>
      <c r="AJ848" s="51">
        <v>367.1</v>
      </c>
      <c r="AK848" s="51">
        <v>332.26</v>
      </c>
      <c r="AL848" s="51">
        <v>324.56</v>
      </c>
      <c r="AM848" s="51">
        <v>365.94</v>
      </c>
      <c r="AN848" s="51">
        <v>355.39</v>
      </c>
      <c r="AO848" s="51">
        <v>344.90000000000003</v>
      </c>
      <c r="AP848" s="135">
        <v>342.21000000000004</v>
      </c>
      <c r="AQ848" s="51">
        <v>311.98</v>
      </c>
      <c r="AR848" s="51">
        <v>278.67</v>
      </c>
      <c r="AS848" s="51">
        <v>296.95</v>
      </c>
      <c r="AT848" s="51">
        <v>271.54000000000002</v>
      </c>
      <c r="AU848" s="51">
        <v>278.06</v>
      </c>
      <c r="AV848" s="51">
        <v>312.92</v>
      </c>
      <c r="AW848" s="51">
        <v>280.40000000000003</v>
      </c>
      <c r="AX848" s="51">
        <v>287.47000000000003</v>
      </c>
      <c r="AY848" s="51">
        <v>297.62</v>
      </c>
      <c r="AZ848" s="51">
        <v>323.38</v>
      </c>
      <c r="BA848" s="51">
        <v>287.03000000000003</v>
      </c>
      <c r="BB848" s="51">
        <v>278.63</v>
      </c>
      <c r="BC848" s="51">
        <v>265.49</v>
      </c>
      <c r="BD848" s="51">
        <v>247.94</v>
      </c>
      <c r="BE848" s="51">
        <v>268.05</v>
      </c>
      <c r="BF848" s="51">
        <v>234.63</v>
      </c>
      <c r="BG848" s="51">
        <v>251.75</v>
      </c>
      <c r="BH848" s="51">
        <v>248.22</v>
      </c>
      <c r="BI848" s="51">
        <v>238.73000000000002</v>
      </c>
      <c r="BJ848" s="51">
        <v>274.10000000000002</v>
      </c>
      <c r="BK848" s="51">
        <v>250.31</v>
      </c>
      <c r="BL848" s="51">
        <v>287.49</v>
      </c>
      <c r="BM848" s="51"/>
      <c r="BN848" s="9"/>
      <c r="BO848" s="62">
        <v>90.47</v>
      </c>
      <c r="BP848" s="62">
        <v>434.19</v>
      </c>
      <c r="BQ848" s="62">
        <f t="shared" si="39"/>
        <v>262.33</v>
      </c>
      <c r="BR848" s="64" t="str">
        <f t="shared" si="40"/>
        <v>YES</v>
      </c>
      <c r="BS848" s="9" t="e">
        <f t="shared" si="41"/>
        <v>#N/A</v>
      </c>
    </row>
    <row r="849" spans="1:71" x14ac:dyDescent="0.25">
      <c r="A849">
        <v>846</v>
      </c>
      <c r="B849" s="52" t="s">
        <v>149</v>
      </c>
      <c r="C849" s="48" t="s">
        <v>149</v>
      </c>
      <c r="D849" s="80">
        <v>2370.0499999999997</v>
      </c>
      <c r="E849" s="98" t="s">
        <v>4988</v>
      </c>
      <c r="F849" s="84" t="s">
        <v>2</v>
      </c>
      <c r="G849" s="84">
        <v>106814475</v>
      </c>
      <c r="H849" s="87">
        <v>4294415</v>
      </c>
      <c r="I849" s="196">
        <v>6207297</v>
      </c>
      <c r="J849" s="87">
        <v>6207297</v>
      </c>
      <c r="K849" s="47" t="s">
        <v>1</v>
      </c>
      <c r="L849" s="47" t="s">
        <v>148</v>
      </c>
      <c r="M849" s="38"/>
      <c r="N849" s="38"/>
      <c r="O849" s="50">
        <v>1891.63</v>
      </c>
      <c r="P849" s="50">
        <v>1919.82</v>
      </c>
      <c r="Q849" s="50">
        <v>1766.48</v>
      </c>
      <c r="R849" s="50">
        <v>1933.04</v>
      </c>
      <c r="S849" s="50">
        <v>2666.09</v>
      </c>
      <c r="T849" s="50">
        <v>2720.9</v>
      </c>
      <c r="U849" s="50">
        <v>3052.85</v>
      </c>
      <c r="V849" s="51">
        <v>3207.7099999999996</v>
      </c>
      <c r="W849" s="51">
        <v>3221.4599999999996</v>
      </c>
      <c r="X849" s="51">
        <v>3147.41</v>
      </c>
      <c r="Y849" s="51">
        <v>2351.0699999999997</v>
      </c>
      <c r="Z849" s="51">
        <v>2167.1899999999996</v>
      </c>
      <c r="AA849" s="51">
        <v>2037.94</v>
      </c>
      <c r="AB849" s="51">
        <v>1667.01</v>
      </c>
      <c r="AC849" s="51">
        <v>1773.98</v>
      </c>
      <c r="AD849" s="51">
        <v>2083.06</v>
      </c>
      <c r="AE849" s="51">
        <v>2181.0099999999998</v>
      </c>
      <c r="AF849" s="51">
        <v>2370.0499999999997</v>
      </c>
      <c r="AG849" s="51">
        <v>2961.43</v>
      </c>
      <c r="AH849" s="51">
        <v>3159.31</v>
      </c>
      <c r="AI849" s="51">
        <v>3118.77</v>
      </c>
      <c r="AJ849" s="51">
        <v>3155.9599999999996</v>
      </c>
      <c r="AK849" s="51">
        <v>2395.0499999999997</v>
      </c>
      <c r="AL849" s="51">
        <v>2049.63</v>
      </c>
      <c r="AM849" s="51">
        <v>1812.47</v>
      </c>
      <c r="AN849" s="51">
        <v>1902.21</v>
      </c>
      <c r="AO849" s="51">
        <v>1924.18</v>
      </c>
      <c r="AP849" s="135">
        <v>2117.35</v>
      </c>
      <c r="AQ849" s="51">
        <v>2279.91</v>
      </c>
      <c r="AR849" s="51">
        <v>2233.52</v>
      </c>
      <c r="AS849" s="51">
        <v>3108.6699999999996</v>
      </c>
      <c r="AT849" s="51">
        <v>3032.4799999999996</v>
      </c>
      <c r="AU849" s="51">
        <v>2990.5499999999997</v>
      </c>
      <c r="AV849" s="51">
        <v>2818.49</v>
      </c>
      <c r="AW849" s="51">
        <v>2170.52</v>
      </c>
      <c r="AX849" s="51">
        <v>1788.45</v>
      </c>
      <c r="AY849" s="51">
        <v>1571.41</v>
      </c>
      <c r="AZ849" s="51">
        <v>1575.02</v>
      </c>
      <c r="BA849" s="51">
        <v>1653.8700000000001</v>
      </c>
      <c r="BB849" s="51">
        <v>1858.96</v>
      </c>
      <c r="BC849" s="51">
        <v>1987.84</v>
      </c>
      <c r="BD849" s="51">
        <v>2214.0899999999997</v>
      </c>
      <c r="BE849" s="51">
        <v>3254.4799999999996</v>
      </c>
      <c r="BF849" s="51">
        <v>2879.3799999999997</v>
      </c>
      <c r="BG849" s="51">
        <v>3078.3999999999996</v>
      </c>
      <c r="BH849" s="51">
        <v>2850.95</v>
      </c>
      <c r="BI849" s="51">
        <v>2275.89</v>
      </c>
      <c r="BJ849" s="51">
        <v>1797.02</v>
      </c>
      <c r="BK849" s="51">
        <v>1424.71</v>
      </c>
      <c r="BL849" s="51">
        <v>1656.75</v>
      </c>
      <c r="BM849" s="51"/>
      <c r="BN849" s="9"/>
      <c r="BO849" s="62">
        <v>1667.01</v>
      </c>
      <c r="BP849" s="62">
        <v>3221.4599999999996</v>
      </c>
      <c r="BQ849" s="62">
        <f t="shared" si="39"/>
        <v>2444.2349999999997</v>
      </c>
      <c r="BR849" s="64" t="str">
        <f t="shared" si="40"/>
        <v>NO</v>
      </c>
      <c r="BS849" s="9" t="e">
        <f t="shared" si="41"/>
        <v>#N/A</v>
      </c>
    </row>
    <row r="850" spans="1:71" x14ac:dyDescent="0.25">
      <c r="A850">
        <v>847</v>
      </c>
      <c r="B850" s="52" t="s">
        <v>147</v>
      </c>
      <c r="C850" s="48" t="s">
        <v>147</v>
      </c>
      <c r="D850" s="80">
        <v>2461.1</v>
      </c>
      <c r="E850" s="98" t="s">
        <v>2186</v>
      </c>
      <c r="F850" s="84" t="s">
        <v>2</v>
      </c>
      <c r="G850" s="84">
        <v>106814475</v>
      </c>
      <c r="H850" s="87">
        <v>4356533</v>
      </c>
      <c r="I850" s="196">
        <v>4356533</v>
      </c>
      <c r="J850" s="87">
        <v>4616800</v>
      </c>
      <c r="K850" s="47" t="s">
        <v>1</v>
      </c>
      <c r="L850" s="47" t="s">
        <v>146</v>
      </c>
      <c r="M850" s="38"/>
      <c r="N850" s="38"/>
      <c r="O850" s="50">
        <v>2954.56</v>
      </c>
      <c r="P850" s="50">
        <v>3041.23</v>
      </c>
      <c r="Q850" s="50">
        <v>2363.41</v>
      </c>
      <c r="R850" s="50">
        <v>2213.29</v>
      </c>
      <c r="S850" s="50">
        <v>2947.9</v>
      </c>
      <c r="T850" s="50">
        <v>2595.0100000000002</v>
      </c>
      <c r="U850" s="50">
        <v>3088.5099999999998</v>
      </c>
      <c r="V850" s="51">
        <v>3314.58</v>
      </c>
      <c r="W850" s="51">
        <v>2939.52</v>
      </c>
      <c r="X850" s="51">
        <v>2917.3599999999997</v>
      </c>
      <c r="Y850" s="51">
        <v>2456.9299999999998</v>
      </c>
      <c r="Z850" s="51">
        <v>1899.19</v>
      </c>
      <c r="AA850" s="51">
        <v>2063.1099999999997</v>
      </c>
      <c r="AB850" s="51">
        <v>2326.83</v>
      </c>
      <c r="AC850" s="51">
        <v>1624.32</v>
      </c>
      <c r="AD850" s="51">
        <v>2013.02</v>
      </c>
      <c r="AE850" s="51">
        <v>2154.6099999999997</v>
      </c>
      <c r="AF850" s="51">
        <v>2461.1</v>
      </c>
      <c r="AG850" s="51">
        <v>2959.54</v>
      </c>
      <c r="AH850" s="51">
        <v>2291.9699999999998</v>
      </c>
      <c r="AI850" s="51">
        <v>2801.24</v>
      </c>
      <c r="AJ850" s="51">
        <v>2207.2799999999997</v>
      </c>
      <c r="AK850" s="51">
        <v>1660.8</v>
      </c>
      <c r="AL850" s="51">
        <v>1638.69</v>
      </c>
      <c r="AM850" s="51">
        <v>1886.33</v>
      </c>
      <c r="AN850" s="51">
        <v>1972.97</v>
      </c>
      <c r="AO850" s="51">
        <v>2151.31</v>
      </c>
      <c r="AP850" s="135">
        <v>2580.3199999999997</v>
      </c>
      <c r="AQ850" s="51">
        <v>2371.52</v>
      </c>
      <c r="AR850" s="51">
        <v>2046.05</v>
      </c>
      <c r="AS850" s="51">
        <v>2956.4599999999996</v>
      </c>
      <c r="AT850" s="51">
        <v>2488.0099999999998</v>
      </c>
      <c r="AU850" s="51">
        <v>2806.58</v>
      </c>
      <c r="AV850" s="51">
        <v>3612.95</v>
      </c>
      <c r="AW850" s="51">
        <v>2850.2299999999996</v>
      </c>
      <c r="AX850" s="51">
        <v>2469.0499999999997</v>
      </c>
      <c r="AY850" s="51">
        <v>2252.6799999999998</v>
      </c>
      <c r="AZ850" s="51">
        <v>2424.6699999999996</v>
      </c>
      <c r="BA850" s="51">
        <v>2714.79</v>
      </c>
      <c r="BB850" s="51">
        <v>2680.2</v>
      </c>
      <c r="BC850" s="51">
        <v>2577.9299999999998</v>
      </c>
      <c r="BD850" s="51">
        <v>2458.75</v>
      </c>
      <c r="BE850" s="51">
        <v>3233.08</v>
      </c>
      <c r="BF850" s="51">
        <v>3186</v>
      </c>
      <c r="BG850" s="51">
        <v>3136.04</v>
      </c>
      <c r="BH850" s="51">
        <v>3084.97</v>
      </c>
      <c r="BI850" s="51">
        <v>2456.9499999999998</v>
      </c>
      <c r="BJ850" s="51">
        <v>3339.8399999999997</v>
      </c>
      <c r="BK850" s="51">
        <v>2096.37</v>
      </c>
      <c r="BL850" s="51">
        <v>2448.3199999999997</v>
      </c>
      <c r="BM850" s="51"/>
      <c r="BN850" s="9"/>
      <c r="BO850" s="62">
        <v>1624.32</v>
      </c>
      <c r="BP850" s="62">
        <v>3629.0299999999997</v>
      </c>
      <c r="BQ850" s="62">
        <f t="shared" si="39"/>
        <v>2626.6749999999997</v>
      </c>
      <c r="BR850" s="64" t="str">
        <f t="shared" si="40"/>
        <v>YES</v>
      </c>
      <c r="BS850" s="9" t="e">
        <f t="shared" si="41"/>
        <v>#N/A</v>
      </c>
    </row>
    <row r="851" spans="1:71" x14ac:dyDescent="0.25">
      <c r="A851">
        <v>848</v>
      </c>
      <c r="B851" s="52" t="s">
        <v>145</v>
      </c>
      <c r="C851" s="48"/>
      <c r="D851" s="80"/>
      <c r="E851" s="98" t="s">
        <v>4988</v>
      </c>
      <c r="F851" s="84" t="s">
        <v>2</v>
      </c>
      <c r="G851" s="84">
        <v>106814475</v>
      </c>
      <c r="H851" s="87">
        <v>4326361</v>
      </c>
      <c r="I851" s="196">
        <v>6207294</v>
      </c>
      <c r="J851" s="87">
        <v>6207294</v>
      </c>
      <c r="K851" s="47" t="s">
        <v>1</v>
      </c>
      <c r="L851" s="47" t="s">
        <v>144</v>
      </c>
      <c r="M851" s="38"/>
      <c r="N851" s="38"/>
      <c r="O851" s="50">
        <v>2804.75</v>
      </c>
      <c r="P851" s="50">
        <v>2804.75</v>
      </c>
      <c r="Q851" s="50">
        <v>2804.75</v>
      </c>
      <c r="R851" s="50">
        <v>2804.75</v>
      </c>
      <c r="S851" s="50">
        <v>25053.34</v>
      </c>
      <c r="T851" s="50">
        <v>22363.86</v>
      </c>
      <c r="U851" s="50">
        <v>27822</v>
      </c>
      <c r="V851" s="51">
        <v>32191.360000000001</v>
      </c>
      <c r="W851" s="51">
        <v>28122.97</v>
      </c>
      <c r="X851" s="51">
        <v>28525.79</v>
      </c>
      <c r="Y851" s="51">
        <v>20763.300000000003</v>
      </c>
      <c r="Z851" s="51">
        <v>19164.850000000002</v>
      </c>
      <c r="AA851" s="51">
        <v>3052.74</v>
      </c>
      <c r="AB851" s="51">
        <v>2655.99</v>
      </c>
      <c r="AC851" s="51">
        <v>2655.99</v>
      </c>
      <c r="AD851" s="51">
        <v>5558.4699999999993</v>
      </c>
      <c r="AE851" s="51">
        <v>24453.350000000002</v>
      </c>
      <c r="AF851" s="51">
        <v>24197.83</v>
      </c>
      <c r="AG851" s="51">
        <v>32295.86</v>
      </c>
      <c r="AH851" s="51">
        <v>5300.8499999999995</v>
      </c>
      <c r="AI851" s="51">
        <v>8091.9699999999993</v>
      </c>
      <c r="AJ851" s="51">
        <v>7678.65</v>
      </c>
      <c r="AK851" s="51">
        <v>7410.9699999999993</v>
      </c>
      <c r="AL851" s="51">
        <v>7123.1399999999994</v>
      </c>
      <c r="AM851" s="51">
        <v>7671.83</v>
      </c>
      <c r="AN851" s="51">
        <v>5984.76</v>
      </c>
      <c r="AO851" s="51">
        <v>6743.7699999999995</v>
      </c>
      <c r="AP851" s="135">
        <v>8299.7999999999993</v>
      </c>
      <c r="AQ851" s="51">
        <v>8676.24</v>
      </c>
      <c r="AR851" s="51">
        <v>16780.710000000003</v>
      </c>
      <c r="AS851" s="51">
        <v>33791.369999999995</v>
      </c>
      <c r="AT851" s="51">
        <v>32645.81</v>
      </c>
      <c r="AU851" s="51">
        <v>32519.31</v>
      </c>
      <c r="AV851" s="51">
        <v>31695.350000000002</v>
      </c>
      <c r="AW851" s="51">
        <v>23982.77</v>
      </c>
      <c r="AX851" s="51">
        <v>2639.99</v>
      </c>
      <c r="AY851" s="51">
        <v>2639.99</v>
      </c>
      <c r="AZ851" s="51">
        <v>5037.79</v>
      </c>
      <c r="BA851" s="51">
        <v>26685.690000000002</v>
      </c>
      <c r="BB851" s="51">
        <v>32091.200000000001</v>
      </c>
      <c r="BC851" s="51">
        <v>33276.07</v>
      </c>
      <c r="BD851" s="51">
        <v>39999.06</v>
      </c>
      <c r="BE851" s="51">
        <v>54531.869999999995</v>
      </c>
      <c r="BF851" s="51">
        <v>51809.79</v>
      </c>
      <c r="BG851" s="51">
        <v>50101.65</v>
      </c>
      <c r="BH851" s="51">
        <v>38940.009999999995</v>
      </c>
      <c r="BI851" s="51">
        <v>30595.56</v>
      </c>
      <c r="BJ851" s="51">
        <v>21265.33</v>
      </c>
      <c r="BK851" s="51">
        <v>16062.47</v>
      </c>
      <c r="BL851" s="51">
        <v>16844.690000000002</v>
      </c>
      <c r="BM851" s="51"/>
      <c r="BN851" s="9"/>
      <c r="BO851" s="62">
        <v>1512.71</v>
      </c>
      <c r="BP851" s="62">
        <v>32295.86</v>
      </c>
      <c r="BQ851" s="62">
        <f t="shared" si="39"/>
        <v>16904.285</v>
      </c>
      <c r="BR851" s="64" t="str">
        <f t="shared" si="40"/>
        <v>YES</v>
      </c>
      <c r="BS851" s="9" t="e">
        <f t="shared" si="41"/>
        <v>#N/A</v>
      </c>
    </row>
    <row r="852" spans="1:71" x14ac:dyDescent="0.25">
      <c r="A852">
        <v>849</v>
      </c>
      <c r="B852" s="52" t="s">
        <v>143</v>
      </c>
      <c r="C852" s="48" t="s">
        <v>143</v>
      </c>
      <c r="D852" s="80">
        <v>4655.82</v>
      </c>
      <c r="E852" s="98" t="s">
        <v>4988</v>
      </c>
      <c r="F852" s="84" t="s">
        <v>2</v>
      </c>
      <c r="G852" s="84">
        <v>106814475</v>
      </c>
      <c r="H852" s="87">
        <v>4326516</v>
      </c>
      <c r="I852" s="196">
        <v>6207435</v>
      </c>
      <c r="J852" s="87">
        <v>6207435</v>
      </c>
      <c r="K852" s="47" t="s">
        <v>1</v>
      </c>
      <c r="L852" s="47" t="s">
        <v>142</v>
      </c>
      <c r="M852" s="38"/>
      <c r="N852" s="38"/>
      <c r="O852" s="50">
        <v>4407.32</v>
      </c>
      <c r="P852" s="50">
        <v>4897.96</v>
      </c>
      <c r="Q852" s="50">
        <v>4336.7299999999996</v>
      </c>
      <c r="R852" s="50">
        <v>4516.7700000000004</v>
      </c>
      <c r="S852" s="50">
        <v>5078.1899999999996</v>
      </c>
      <c r="T852" s="50">
        <v>4700.37</v>
      </c>
      <c r="U852" s="50">
        <v>5277.69</v>
      </c>
      <c r="V852" s="51">
        <v>5437.99</v>
      </c>
      <c r="W852" s="51">
        <v>5016.07</v>
      </c>
      <c r="X852" s="51">
        <v>5088.79</v>
      </c>
      <c r="Y852" s="51">
        <v>4346.78</v>
      </c>
      <c r="Z852" s="51">
        <v>4229.2</v>
      </c>
      <c r="AA852" s="51">
        <v>4739.0199999999995</v>
      </c>
      <c r="AB852" s="51">
        <v>4947.46</v>
      </c>
      <c r="AC852" s="51">
        <v>4500.63</v>
      </c>
      <c r="AD852" s="51">
        <v>4633.1799999999994</v>
      </c>
      <c r="AE852" s="51">
        <v>4624.78</v>
      </c>
      <c r="AF852" s="51">
        <v>4655.82</v>
      </c>
      <c r="AG852" s="51">
        <v>5260.04</v>
      </c>
      <c r="AH852" s="51">
        <v>5059.2699999999995</v>
      </c>
      <c r="AI852" s="51">
        <v>5051.1799999999994</v>
      </c>
      <c r="AJ852" s="51">
        <v>5635.3899999999994</v>
      </c>
      <c r="AK852" s="51">
        <v>4551.8099999999995</v>
      </c>
      <c r="AL852" s="51">
        <v>4300.58</v>
      </c>
      <c r="AM852" s="51">
        <v>4479.59</v>
      </c>
      <c r="AN852" s="51">
        <v>4060.31</v>
      </c>
      <c r="AO852" s="51">
        <v>4634.37</v>
      </c>
      <c r="AP852" s="135">
        <v>4671.3899999999994</v>
      </c>
      <c r="AQ852" s="51">
        <v>4646.34</v>
      </c>
      <c r="AR852" s="51">
        <v>4430.3499999999995</v>
      </c>
      <c r="AS852" s="51">
        <v>5315.62</v>
      </c>
      <c r="AT852" s="51">
        <v>4645.09</v>
      </c>
      <c r="AU852" s="51">
        <v>4208.7699999999995</v>
      </c>
      <c r="AV852" s="51">
        <v>4739.84</v>
      </c>
      <c r="AW852" s="51">
        <v>3716.14</v>
      </c>
      <c r="AX852" s="51">
        <v>3513.5899999999997</v>
      </c>
      <c r="AY852" s="51">
        <v>3481.31</v>
      </c>
      <c r="AZ852" s="51">
        <v>3314.47</v>
      </c>
      <c r="BA852" s="51">
        <v>4461.99</v>
      </c>
      <c r="BB852" s="51">
        <v>3918.72</v>
      </c>
      <c r="BC852" s="51">
        <v>4192.46</v>
      </c>
      <c r="BD852" s="51">
        <v>4453.28</v>
      </c>
      <c r="BE852" s="51">
        <v>5386.55</v>
      </c>
      <c r="BF852" s="51">
        <v>4263.8099999999995</v>
      </c>
      <c r="BG852" s="51">
        <v>4321.37</v>
      </c>
      <c r="BH852" s="51">
        <v>4340.2699999999995</v>
      </c>
      <c r="BI852" s="51">
        <v>3510.1499999999996</v>
      </c>
      <c r="BJ852" s="51">
        <v>4243.59</v>
      </c>
      <c r="BK852" s="51">
        <v>3382.3599999999997</v>
      </c>
      <c r="BL852" s="51">
        <v>4368.67</v>
      </c>
      <c r="BM852" s="51"/>
      <c r="BN852" s="9"/>
      <c r="BO852" s="62">
        <v>4229.2</v>
      </c>
      <c r="BP852" s="62">
        <v>5437.99</v>
      </c>
      <c r="BQ852" s="62">
        <f t="shared" si="39"/>
        <v>4833.5949999999993</v>
      </c>
      <c r="BR852" s="64" t="str">
        <f t="shared" si="40"/>
        <v>NO</v>
      </c>
      <c r="BS852" s="9" t="e">
        <f t="shared" si="41"/>
        <v>#N/A</v>
      </c>
    </row>
    <row r="853" spans="1:71" x14ac:dyDescent="0.25">
      <c r="A853">
        <v>850</v>
      </c>
      <c r="B853" s="52" t="s">
        <v>141</v>
      </c>
      <c r="C853" s="48" t="s">
        <v>141</v>
      </c>
      <c r="D853" s="80">
        <v>1060.9100000000001</v>
      </c>
      <c r="E853" s="98" t="s">
        <v>4988</v>
      </c>
      <c r="F853" s="84" t="s">
        <v>2</v>
      </c>
      <c r="G853" s="84">
        <v>106814475</v>
      </c>
      <c r="H853" s="87">
        <v>4293947</v>
      </c>
      <c r="I853" s="196">
        <v>6142556</v>
      </c>
      <c r="J853" s="87">
        <v>6142556</v>
      </c>
      <c r="K853" s="47" t="s">
        <v>1</v>
      </c>
      <c r="L853" s="47" t="s">
        <v>140</v>
      </c>
      <c r="M853" s="38"/>
      <c r="N853" s="38"/>
      <c r="O853" s="50">
        <v>571.15</v>
      </c>
      <c r="P853" s="50">
        <v>981.36</v>
      </c>
      <c r="Q853" s="50">
        <v>519.20000000000005</v>
      </c>
      <c r="R853" s="50">
        <v>610.09</v>
      </c>
      <c r="S853" s="50">
        <v>335.28</v>
      </c>
      <c r="T853" s="50">
        <v>527.29999999999995</v>
      </c>
      <c r="U853" s="50">
        <v>786.9</v>
      </c>
      <c r="V853" s="51">
        <v>1092.52</v>
      </c>
      <c r="W853" s="51">
        <v>1238.24</v>
      </c>
      <c r="X853" s="51">
        <v>1141.1300000000001</v>
      </c>
      <c r="Y853" s="51">
        <v>826.07</v>
      </c>
      <c r="Z853" s="51">
        <v>776.06000000000006</v>
      </c>
      <c r="AA853" s="51">
        <v>752.65</v>
      </c>
      <c r="AB853" s="51">
        <v>854.19</v>
      </c>
      <c r="AC853" s="51">
        <v>698</v>
      </c>
      <c r="AD853" s="51">
        <v>799.2</v>
      </c>
      <c r="AE853" s="51">
        <v>855.65</v>
      </c>
      <c r="AF853" s="51">
        <v>1060.9100000000001</v>
      </c>
      <c r="AG853" s="51">
        <v>1489.29</v>
      </c>
      <c r="AH853" s="51">
        <v>1513.8</v>
      </c>
      <c r="AI853" s="51">
        <v>1483.3</v>
      </c>
      <c r="AJ853" s="51">
        <v>1618.55</v>
      </c>
      <c r="AK853" s="51">
        <v>1228.92</v>
      </c>
      <c r="AL853" s="51">
        <v>747.36</v>
      </c>
      <c r="AM853" s="51">
        <v>748.24</v>
      </c>
      <c r="AN853" s="51">
        <v>730.17</v>
      </c>
      <c r="AO853" s="51">
        <v>752.12</v>
      </c>
      <c r="AP853" s="135">
        <v>786.84</v>
      </c>
      <c r="AQ853" s="51">
        <v>1044.8700000000001</v>
      </c>
      <c r="AR853" s="51">
        <v>1184.4000000000001</v>
      </c>
      <c r="AS853" s="51">
        <v>1511.92</v>
      </c>
      <c r="AT853" s="51">
        <v>1530.72</v>
      </c>
      <c r="AU853" s="51">
        <v>1555.01</v>
      </c>
      <c r="AV853" s="51">
        <v>877.09</v>
      </c>
      <c r="AW853" s="51">
        <v>135.99</v>
      </c>
      <c r="AX853" s="51">
        <v>135.99</v>
      </c>
      <c r="AY853" s="51">
        <v>135.99</v>
      </c>
      <c r="AZ853" s="51">
        <v>310.43</v>
      </c>
      <c r="BA853" s="51">
        <v>401.81</v>
      </c>
      <c r="BB853" s="51">
        <v>135.99</v>
      </c>
      <c r="BC853" s="51">
        <v>311.52</v>
      </c>
      <c r="BD853" s="51">
        <v>562.95000000000005</v>
      </c>
      <c r="BE853" s="51">
        <v>926.25</v>
      </c>
      <c r="BF853" s="51">
        <v>841.34</v>
      </c>
      <c r="BG853" s="51">
        <v>889.05</v>
      </c>
      <c r="BH853" s="51">
        <v>832.06000000000006</v>
      </c>
      <c r="BI853" s="51">
        <v>558.53</v>
      </c>
      <c r="BJ853" s="51">
        <v>547.39</v>
      </c>
      <c r="BK853" s="51">
        <v>571.64</v>
      </c>
      <c r="BL853" s="51">
        <v>742.11</v>
      </c>
      <c r="BM853" s="51"/>
      <c r="BN853" s="9"/>
      <c r="BO853" s="62">
        <v>338.52</v>
      </c>
      <c r="BP853" s="62">
        <v>2574.5300000000002</v>
      </c>
      <c r="BQ853" s="62">
        <f t="shared" si="39"/>
        <v>1456.5250000000001</v>
      </c>
      <c r="BR853" s="64" t="str">
        <f t="shared" si="40"/>
        <v>YES</v>
      </c>
      <c r="BS853" s="9" t="e">
        <f t="shared" si="41"/>
        <v>#N/A</v>
      </c>
    </row>
    <row r="854" spans="1:71" x14ac:dyDescent="0.25">
      <c r="A854">
        <v>851</v>
      </c>
      <c r="B854" s="52" t="s">
        <v>139</v>
      </c>
      <c r="C854" s="48" t="s">
        <v>139</v>
      </c>
      <c r="D854" s="80">
        <v>928.66</v>
      </c>
      <c r="E854" s="98" t="s">
        <v>2186</v>
      </c>
      <c r="F854" s="84" t="s">
        <v>2</v>
      </c>
      <c r="G854" s="84">
        <v>106814475</v>
      </c>
      <c r="H854" s="87">
        <v>4347351</v>
      </c>
      <c r="I854" s="196">
        <v>4347351</v>
      </c>
      <c r="J854" s="87">
        <v>4347351</v>
      </c>
      <c r="K854" s="47" t="s">
        <v>1</v>
      </c>
      <c r="L854" s="47" t="s">
        <v>138</v>
      </c>
      <c r="M854" s="38"/>
      <c r="N854" s="38"/>
      <c r="O854" s="50">
        <v>742.06</v>
      </c>
      <c r="P854" s="50">
        <v>1146.8</v>
      </c>
      <c r="Q854" s="50">
        <v>643.15</v>
      </c>
      <c r="R854" s="50">
        <v>753.71</v>
      </c>
      <c r="S854" s="50">
        <v>659.28</v>
      </c>
      <c r="T854" s="50">
        <v>750.87</v>
      </c>
      <c r="U854" s="50">
        <v>1220.82</v>
      </c>
      <c r="V854" s="51">
        <v>1317.99</v>
      </c>
      <c r="W854" s="51">
        <v>1540.8</v>
      </c>
      <c r="X854" s="51">
        <v>1295.45</v>
      </c>
      <c r="Y854" s="51">
        <v>909.68000000000006</v>
      </c>
      <c r="Z854" s="51">
        <v>644.28</v>
      </c>
      <c r="AA854" s="51">
        <v>688.29</v>
      </c>
      <c r="AB854" s="51">
        <v>817.67</v>
      </c>
      <c r="AC854" s="51">
        <v>622.04999999999995</v>
      </c>
      <c r="AD854" s="51">
        <v>632.21</v>
      </c>
      <c r="AE854" s="51">
        <v>685.72</v>
      </c>
      <c r="AF854" s="51">
        <v>928.66</v>
      </c>
      <c r="AG854" s="51">
        <v>1316.22</v>
      </c>
      <c r="AH854" s="51">
        <v>1704.69</v>
      </c>
      <c r="AI854" s="51">
        <v>1664.69</v>
      </c>
      <c r="AJ854" s="51">
        <v>1416.43</v>
      </c>
      <c r="AK854" s="51">
        <v>1091.3700000000001</v>
      </c>
      <c r="AL854" s="51">
        <v>713.46</v>
      </c>
      <c r="AM854" s="51">
        <v>707.68000000000006</v>
      </c>
      <c r="AN854" s="51">
        <v>696.49</v>
      </c>
      <c r="AO854" s="51">
        <v>657.16</v>
      </c>
      <c r="AP854" s="135">
        <v>808.9</v>
      </c>
      <c r="AQ854" s="51">
        <v>788.1</v>
      </c>
      <c r="AR854" s="51">
        <v>1034.55</v>
      </c>
      <c r="AS854" s="51">
        <v>1411.8</v>
      </c>
      <c r="AT854" s="51">
        <v>1601.09</v>
      </c>
      <c r="AU854" s="51">
        <v>1706.92</v>
      </c>
      <c r="AV854" s="51">
        <v>1518.79</v>
      </c>
      <c r="AW854" s="51">
        <v>1145.73</v>
      </c>
      <c r="AX854" s="51">
        <v>691.05</v>
      </c>
      <c r="AY854" s="51">
        <v>721</v>
      </c>
      <c r="AZ854" s="51">
        <v>970.07</v>
      </c>
      <c r="BA854" s="51">
        <v>820.62</v>
      </c>
      <c r="BB854" s="51">
        <v>698.51</v>
      </c>
      <c r="BC854" s="51">
        <v>658.71</v>
      </c>
      <c r="BD854" s="51">
        <v>171.99</v>
      </c>
      <c r="BE854" s="51">
        <v>236.29000000000002</v>
      </c>
      <c r="BF854" s="51">
        <v>586.14</v>
      </c>
      <c r="BG854" s="51">
        <v>918.52</v>
      </c>
      <c r="BH854" s="51">
        <v>836.13</v>
      </c>
      <c r="BI854" s="51">
        <v>633.08000000000004</v>
      </c>
      <c r="BJ854" s="51">
        <v>634.01</v>
      </c>
      <c r="BK854" s="51">
        <v>659.63</v>
      </c>
      <c r="BL854" s="51">
        <v>822.03</v>
      </c>
      <c r="BM854" s="51"/>
      <c r="BN854" s="9"/>
      <c r="BO854" s="62">
        <v>344.34000000000003</v>
      </c>
      <c r="BP854" s="62">
        <v>2996.61</v>
      </c>
      <c r="BQ854" s="62">
        <f t="shared" si="39"/>
        <v>1670.4750000000001</v>
      </c>
      <c r="BR854" s="64" t="str">
        <f t="shared" si="40"/>
        <v>YES</v>
      </c>
      <c r="BS854" s="9" t="e">
        <f t="shared" si="41"/>
        <v>#N/A</v>
      </c>
    </row>
    <row r="855" spans="1:71" x14ac:dyDescent="0.25">
      <c r="A855">
        <v>852</v>
      </c>
      <c r="B855" s="52" t="s">
        <v>137</v>
      </c>
      <c r="C855" s="48" t="s">
        <v>137</v>
      </c>
      <c r="D855" s="80">
        <v>4214.1499999999996</v>
      </c>
      <c r="E855" s="98" t="s">
        <v>4988</v>
      </c>
      <c r="F855" s="84" t="s">
        <v>2</v>
      </c>
      <c r="G855" s="84">
        <v>106814475</v>
      </c>
      <c r="H855" s="87">
        <v>4273065</v>
      </c>
      <c r="I855" s="196">
        <v>6207424</v>
      </c>
      <c r="J855" s="87">
        <v>6207424</v>
      </c>
      <c r="K855" s="47" t="s">
        <v>1</v>
      </c>
      <c r="L855" s="47" t="s">
        <v>136</v>
      </c>
      <c r="M855" s="38"/>
      <c r="N855" s="38"/>
      <c r="O855" s="50">
        <v>3514.22</v>
      </c>
      <c r="P855" s="50">
        <v>3978.86</v>
      </c>
      <c r="Q855" s="50">
        <v>3638.6</v>
      </c>
      <c r="R855" s="50">
        <v>3988.32</v>
      </c>
      <c r="S855" s="50">
        <v>4765.29</v>
      </c>
      <c r="T855" s="50">
        <v>4421.78</v>
      </c>
      <c r="U855" s="50">
        <v>5680.8499999999995</v>
      </c>
      <c r="V855" s="51">
        <v>5967.86</v>
      </c>
      <c r="W855" s="51">
        <v>5495.99</v>
      </c>
      <c r="X855" s="51">
        <v>5684.57</v>
      </c>
      <c r="Y855" s="51">
        <v>4660.88</v>
      </c>
      <c r="Z855" s="51">
        <v>4361.79</v>
      </c>
      <c r="AA855" s="51">
        <v>4699.9299999999994</v>
      </c>
      <c r="AB855" s="51">
        <v>4802.2699999999995</v>
      </c>
      <c r="AC855" s="51">
        <v>4515.4799999999996</v>
      </c>
      <c r="AD855" s="51">
        <v>4390.91</v>
      </c>
      <c r="AE855" s="51">
        <v>4221.07</v>
      </c>
      <c r="AF855" s="51">
        <v>4214.1499999999996</v>
      </c>
      <c r="AG855" s="51">
        <v>4716.3500000000004</v>
      </c>
      <c r="AH855" s="51">
        <v>4815.45</v>
      </c>
      <c r="AI855" s="51">
        <v>5097.6399999999994</v>
      </c>
      <c r="AJ855" s="51">
        <v>5645.05</v>
      </c>
      <c r="AK855" s="51">
        <v>4347.05</v>
      </c>
      <c r="AL855" s="51">
        <v>4015.9599999999996</v>
      </c>
      <c r="AM855" s="51">
        <v>4291.3</v>
      </c>
      <c r="AN855" s="51">
        <v>4234</v>
      </c>
      <c r="AO855" s="51">
        <v>5052.8099999999995</v>
      </c>
      <c r="AP855" s="135">
        <v>5435.19</v>
      </c>
      <c r="AQ855" s="51">
        <v>5639.51</v>
      </c>
      <c r="AR855" s="51">
        <v>5306.2</v>
      </c>
      <c r="AS855" s="51">
        <v>6414.96</v>
      </c>
      <c r="AT855" s="51">
        <v>6161.11</v>
      </c>
      <c r="AU855" s="51">
        <v>6285.73</v>
      </c>
      <c r="AV855" s="51">
        <v>6519.94</v>
      </c>
      <c r="AW855" s="51">
        <v>5493.74</v>
      </c>
      <c r="AX855" s="51">
        <v>5204.8499999999995</v>
      </c>
      <c r="AY855" s="51">
        <v>4737.5999999999995</v>
      </c>
      <c r="AZ855" s="51">
        <v>4566.3899999999994</v>
      </c>
      <c r="BA855" s="51">
        <v>4213.41</v>
      </c>
      <c r="BB855" s="51">
        <v>4528.4399999999996</v>
      </c>
      <c r="BC855" s="51">
        <v>4539.46</v>
      </c>
      <c r="BD855" s="51">
        <v>4527.76</v>
      </c>
      <c r="BE855" s="51">
        <v>5430.3</v>
      </c>
      <c r="BF855" s="51">
        <v>4690.79</v>
      </c>
      <c r="BG855" s="51">
        <v>5156.41</v>
      </c>
      <c r="BH855" s="51">
        <v>5074.1399999999994</v>
      </c>
      <c r="BI855" s="51">
        <v>4735.03</v>
      </c>
      <c r="BJ855" s="51">
        <v>5036.1899999999996</v>
      </c>
      <c r="BK855" s="51">
        <v>4447.3099999999995</v>
      </c>
      <c r="BL855" s="51">
        <v>4473.91</v>
      </c>
      <c r="BM855" s="51"/>
      <c r="BN855" s="9"/>
      <c r="BO855" s="62">
        <v>3517.4599999999996</v>
      </c>
      <c r="BP855" s="62">
        <v>5967.86</v>
      </c>
      <c r="BQ855" s="62">
        <f t="shared" si="39"/>
        <v>4742.66</v>
      </c>
      <c r="BR855" s="64" t="str">
        <f t="shared" si="40"/>
        <v>YES</v>
      </c>
      <c r="BS855" s="9" t="e">
        <f t="shared" si="41"/>
        <v>#N/A</v>
      </c>
    </row>
    <row r="856" spans="1:71" x14ac:dyDescent="0.25">
      <c r="A856">
        <v>853</v>
      </c>
      <c r="B856" s="52" t="s">
        <v>135</v>
      </c>
      <c r="C856" s="48" t="s">
        <v>135</v>
      </c>
      <c r="D856" s="80">
        <v>1837.55</v>
      </c>
      <c r="E856" s="98" t="s">
        <v>4988</v>
      </c>
      <c r="F856" s="84" t="s">
        <v>2</v>
      </c>
      <c r="G856" s="84">
        <v>106814475</v>
      </c>
      <c r="H856" s="87">
        <v>4356013</v>
      </c>
      <c r="I856" s="196">
        <v>6207364</v>
      </c>
      <c r="J856" s="87">
        <v>6207364</v>
      </c>
      <c r="K856" s="47" t="s">
        <v>1</v>
      </c>
      <c r="L856" s="47" t="s">
        <v>134</v>
      </c>
      <c r="M856" s="38"/>
      <c r="N856" s="38"/>
      <c r="O856" s="50">
        <v>1521.43</v>
      </c>
      <c r="P856" s="50">
        <v>1466.57</v>
      </c>
      <c r="Q856" s="50">
        <v>1273.26</v>
      </c>
      <c r="R856" s="50">
        <v>1394.62</v>
      </c>
      <c r="S856" s="50">
        <v>1812.39</v>
      </c>
      <c r="T856" s="50">
        <v>1971.08</v>
      </c>
      <c r="U856" s="50">
        <v>2433.58</v>
      </c>
      <c r="V856" s="51">
        <v>2509.2999999999997</v>
      </c>
      <c r="W856" s="51">
        <v>2480.4499999999998</v>
      </c>
      <c r="X856" s="51">
        <v>2439.7299999999996</v>
      </c>
      <c r="Y856" s="51">
        <v>1902.85</v>
      </c>
      <c r="Z856" s="51">
        <v>1642.4</v>
      </c>
      <c r="AA856" s="51">
        <v>1514.57</v>
      </c>
      <c r="AB856" s="51">
        <v>1412.2</v>
      </c>
      <c r="AC856" s="51">
        <v>1359.48</v>
      </c>
      <c r="AD856" s="51">
        <v>1612.77</v>
      </c>
      <c r="AE856" s="51">
        <v>1781.96</v>
      </c>
      <c r="AF856" s="51">
        <v>1837.55</v>
      </c>
      <c r="AG856" s="51">
        <v>2284.13</v>
      </c>
      <c r="AH856" s="51">
        <v>2413.0299999999997</v>
      </c>
      <c r="AI856" s="51">
        <v>2518.2599999999998</v>
      </c>
      <c r="AJ856" s="51">
        <v>2887.2099999999996</v>
      </c>
      <c r="AK856" s="51">
        <v>2226.1799999999998</v>
      </c>
      <c r="AL856" s="51">
        <v>1917.25</v>
      </c>
      <c r="AM856" s="51">
        <v>1539.01</v>
      </c>
      <c r="AN856" s="51">
        <v>1676.21</v>
      </c>
      <c r="AO856" s="51">
        <v>1902.1</v>
      </c>
      <c r="AP856" s="135">
        <v>1981.52</v>
      </c>
      <c r="AQ856" s="51">
        <v>2368</v>
      </c>
      <c r="AR856" s="51">
        <v>2459.39</v>
      </c>
      <c r="AS856" s="51">
        <v>3070.39</v>
      </c>
      <c r="AT856" s="51">
        <v>2860.3399999999997</v>
      </c>
      <c r="AU856" s="51">
        <v>3026</v>
      </c>
      <c r="AV856" s="51">
        <v>2893.25</v>
      </c>
      <c r="AW856" s="51">
        <v>2171.8199999999997</v>
      </c>
      <c r="AX856" s="51">
        <v>1715.54</v>
      </c>
      <c r="AY856" s="51">
        <v>1592.4</v>
      </c>
      <c r="AZ856" s="51">
        <v>1571.14</v>
      </c>
      <c r="BA856" s="51">
        <v>1556.53</v>
      </c>
      <c r="BB856" s="51">
        <v>1869.1</v>
      </c>
      <c r="BC856" s="51">
        <v>1954.1</v>
      </c>
      <c r="BD856" s="51">
        <v>1986.02</v>
      </c>
      <c r="BE856" s="51">
        <v>2844.43</v>
      </c>
      <c r="BF856" s="51">
        <v>2680.5499999999997</v>
      </c>
      <c r="BG856" s="51">
        <v>2862.58</v>
      </c>
      <c r="BH856" s="51">
        <v>2691.04</v>
      </c>
      <c r="BI856" s="51">
        <v>1982.3700000000001</v>
      </c>
      <c r="BJ856" s="51">
        <v>1729.17</v>
      </c>
      <c r="BK856" s="51">
        <v>1517.18</v>
      </c>
      <c r="BL856" s="51">
        <v>1707.25</v>
      </c>
      <c r="BM856" s="51"/>
      <c r="BN856" s="9"/>
      <c r="BO856" s="62">
        <v>1276.5</v>
      </c>
      <c r="BP856" s="62">
        <v>4385.0199999999995</v>
      </c>
      <c r="BQ856" s="62">
        <f t="shared" si="39"/>
        <v>2830.7599999999998</v>
      </c>
      <c r="BR856" s="64" t="str">
        <f t="shared" si="40"/>
        <v>YES</v>
      </c>
      <c r="BS856" s="9" t="e">
        <f t="shared" si="41"/>
        <v>#N/A</v>
      </c>
    </row>
    <row r="857" spans="1:71" x14ac:dyDescent="0.25">
      <c r="A857">
        <v>854</v>
      </c>
      <c r="B857" s="52" t="s">
        <v>133</v>
      </c>
      <c r="C857" s="48" t="s">
        <v>133</v>
      </c>
      <c r="D857" s="80">
        <v>849.92</v>
      </c>
      <c r="E857" s="98" t="s">
        <v>4988</v>
      </c>
      <c r="F857" s="84" t="s">
        <v>2</v>
      </c>
      <c r="G857" s="84">
        <v>106814475</v>
      </c>
      <c r="H857" s="87">
        <v>4374348</v>
      </c>
      <c r="I857" s="196">
        <v>6208028</v>
      </c>
      <c r="J857" s="87">
        <v>6208028</v>
      </c>
      <c r="K857" s="47" t="s">
        <v>1</v>
      </c>
      <c r="L857" s="47" t="s">
        <v>132</v>
      </c>
      <c r="M857" s="38"/>
      <c r="N857" s="38"/>
      <c r="O857" s="50">
        <v>926.89</v>
      </c>
      <c r="P857" s="50">
        <v>1435.89</v>
      </c>
      <c r="Q857" s="50">
        <v>1056.31</v>
      </c>
      <c r="R857" s="50">
        <v>1233.83</v>
      </c>
      <c r="S857" s="50">
        <v>950.97</v>
      </c>
      <c r="T857" s="50">
        <v>939.2</v>
      </c>
      <c r="U857" s="50">
        <v>1120.7</v>
      </c>
      <c r="V857" s="51">
        <v>1195.9000000000001</v>
      </c>
      <c r="W857" s="51">
        <v>1139.45</v>
      </c>
      <c r="X857" s="51">
        <v>1181.69</v>
      </c>
      <c r="Y857" s="51">
        <v>948.44</v>
      </c>
      <c r="Z857" s="51">
        <v>826.08</v>
      </c>
      <c r="AA857" s="51">
        <v>834.83</v>
      </c>
      <c r="AB857" s="51">
        <v>1115.1500000000001</v>
      </c>
      <c r="AC857" s="51">
        <v>1013.24</v>
      </c>
      <c r="AD857" s="51">
        <v>770.12</v>
      </c>
      <c r="AE857" s="51">
        <v>797.51</v>
      </c>
      <c r="AF857" s="51">
        <v>849.92</v>
      </c>
      <c r="AG857" s="51">
        <v>1005.28</v>
      </c>
      <c r="AH857" s="51">
        <v>1033.22</v>
      </c>
      <c r="AI857" s="51">
        <v>1086.1300000000001</v>
      </c>
      <c r="AJ857" s="51">
        <v>1208.5999999999999</v>
      </c>
      <c r="AK857" s="51">
        <v>986.75</v>
      </c>
      <c r="AL857" s="51">
        <v>843.8</v>
      </c>
      <c r="AM857" s="51">
        <v>1003.24</v>
      </c>
      <c r="AN857" s="51">
        <v>930.11</v>
      </c>
      <c r="AO857" s="51">
        <v>829.27</v>
      </c>
      <c r="AP857" s="135">
        <v>745.9</v>
      </c>
      <c r="AQ857" s="51">
        <v>767.22</v>
      </c>
      <c r="AR857" s="51">
        <v>778.65</v>
      </c>
      <c r="AS857" s="51">
        <v>1096.8399999999999</v>
      </c>
      <c r="AT857" s="51">
        <v>983.97</v>
      </c>
      <c r="AU857" s="51">
        <v>1177.71</v>
      </c>
      <c r="AV857" s="51">
        <v>1219.97</v>
      </c>
      <c r="AW857" s="51">
        <v>1108.26</v>
      </c>
      <c r="AX857" s="51">
        <v>830.23</v>
      </c>
      <c r="AY857" s="51">
        <v>696.02</v>
      </c>
      <c r="AZ857" s="51">
        <v>720.66</v>
      </c>
      <c r="BA857" s="51">
        <v>719.26</v>
      </c>
      <c r="BB857" s="51">
        <v>721.53</v>
      </c>
      <c r="BC857" s="51">
        <v>792.81000000000006</v>
      </c>
      <c r="BD857" s="51">
        <v>900.5</v>
      </c>
      <c r="BE857" s="51">
        <v>1322.75</v>
      </c>
      <c r="BF857" s="51">
        <v>1220.8499999999999</v>
      </c>
      <c r="BG857" s="51">
        <v>1276.72</v>
      </c>
      <c r="BH857" s="51">
        <v>1219.83</v>
      </c>
      <c r="BI857" s="51">
        <v>987.8</v>
      </c>
      <c r="BJ857" s="51">
        <v>908.15</v>
      </c>
      <c r="BK857" s="51">
        <v>751.21</v>
      </c>
      <c r="BL857" s="51">
        <v>904.94</v>
      </c>
      <c r="BM857" s="51"/>
      <c r="BN857" s="9"/>
      <c r="BO857" s="62">
        <v>745.9</v>
      </c>
      <c r="BP857" s="62">
        <v>2897.13</v>
      </c>
      <c r="BQ857" s="62">
        <f t="shared" si="39"/>
        <v>1821.5150000000001</v>
      </c>
      <c r="BR857" s="64" t="str">
        <f t="shared" si="40"/>
        <v>YES</v>
      </c>
      <c r="BS857" s="9" t="e">
        <f t="shared" si="41"/>
        <v>#N/A</v>
      </c>
    </row>
    <row r="858" spans="1:71" x14ac:dyDescent="0.25">
      <c r="A858">
        <v>855</v>
      </c>
      <c r="B858" s="52" t="s">
        <v>131</v>
      </c>
      <c r="C858" s="48" t="s">
        <v>131</v>
      </c>
      <c r="D858" s="80">
        <v>4478.0599999999995</v>
      </c>
      <c r="E858" s="98" t="s">
        <v>4988</v>
      </c>
      <c r="F858" s="84" t="s">
        <v>2</v>
      </c>
      <c r="G858" s="84">
        <v>106814475</v>
      </c>
      <c r="H858" s="87">
        <v>4356064</v>
      </c>
      <c r="I858" s="196">
        <v>6207337</v>
      </c>
      <c r="J858" s="87">
        <v>6207337</v>
      </c>
      <c r="K858" s="47" t="s">
        <v>1</v>
      </c>
      <c r="L858" s="47" t="s">
        <v>130</v>
      </c>
      <c r="M858" s="38"/>
      <c r="N858" s="38"/>
      <c r="O858" s="50">
        <v>4245.34</v>
      </c>
      <c r="P858" s="50">
        <v>4478.32</v>
      </c>
      <c r="Q858" s="50">
        <v>4087.35</v>
      </c>
      <c r="R858" s="50">
        <v>4413.28</v>
      </c>
      <c r="S858" s="50">
        <v>5230.1000000000004</v>
      </c>
      <c r="T858" s="50">
        <v>5043.55</v>
      </c>
      <c r="U858" s="50">
        <v>5842.13</v>
      </c>
      <c r="V858" s="51">
        <v>5713.63</v>
      </c>
      <c r="W858" s="51">
        <v>5871.21</v>
      </c>
      <c r="X858" s="51">
        <v>5373.59</v>
      </c>
      <c r="Y858" s="51">
        <v>4419.59</v>
      </c>
      <c r="Z858" s="51">
        <v>3854.1099999999997</v>
      </c>
      <c r="AA858" s="51">
        <v>4032.0699999999997</v>
      </c>
      <c r="AB858" s="51">
        <v>4084.7099999999996</v>
      </c>
      <c r="AC858" s="51">
        <v>3688</v>
      </c>
      <c r="AD858" s="51">
        <v>3971.5699999999997</v>
      </c>
      <c r="AE858" s="51">
        <v>4131.6099999999997</v>
      </c>
      <c r="AF858" s="51">
        <v>4478.0599999999995</v>
      </c>
      <c r="AG858" s="51">
        <v>6190.82</v>
      </c>
      <c r="AH858" s="51">
        <v>7435.46</v>
      </c>
      <c r="AI858" s="51">
        <v>7616</v>
      </c>
      <c r="AJ858" s="51">
        <v>8465.8700000000008</v>
      </c>
      <c r="AK858" s="51">
        <v>6164.88</v>
      </c>
      <c r="AL858" s="51">
        <v>5280.24</v>
      </c>
      <c r="AM858" s="51">
        <v>5084.5599999999995</v>
      </c>
      <c r="AN858" s="51">
        <v>5035.75</v>
      </c>
      <c r="AO858" s="51">
        <v>5295</v>
      </c>
      <c r="AP858" s="135">
        <v>5576.05</v>
      </c>
      <c r="AQ858" s="51">
        <v>5859.92</v>
      </c>
      <c r="AR858" s="51">
        <v>6116.26</v>
      </c>
      <c r="AS858" s="51">
        <v>7956.38</v>
      </c>
      <c r="AT858" s="51">
        <v>7458.37</v>
      </c>
      <c r="AU858" s="51">
        <v>7602.73</v>
      </c>
      <c r="AV858" s="51">
        <v>7955.73</v>
      </c>
      <c r="AW858" s="51">
        <v>6168.57</v>
      </c>
      <c r="AX858" s="51">
        <v>5348.7699999999995</v>
      </c>
      <c r="AY858" s="51">
        <v>5188.95</v>
      </c>
      <c r="AZ858" s="51">
        <v>4864.2299999999996</v>
      </c>
      <c r="BA858" s="51">
        <v>5128.51</v>
      </c>
      <c r="BB858" s="51">
        <v>5789.03</v>
      </c>
      <c r="BC858" s="51">
        <v>6563.28</v>
      </c>
      <c r="BD858" s="51">
        <v>7119.03</v>
      </c>
      <c r="BE858" s="51">
        <v>9577.4599999999991</v>
      </c>
      <c r="BF858" s="51">
        <v>8350.31</v>
      </c>
      <c r="BG858" s="51">
        <v>8821.0300000000007</v>
      </c>
      <c r="BH858" s="51">
        <v>8287.57</v>
      </c>
      <c r="BI858" s="51">
        <v>6460.67</v>
      </c>
      <c r="BJ858" s="51">
        <v>6140.04</v>
      </c>
      <c r="BK858" s="51">
        <v>5175.1899999999996</v>
      </c>
      <c r="BL858" s="51">
        <v>5906.61</v>
      </c>
      <c r="BM858" s="51"/>
      <c r="BN858" s="9"/>
      <c r="BO858" s="62">
        <v>3688</v>
      </c>
      <c r="BP858" s="62">
        <v>6190.82</v>
      </c>
      <c r="BQ858" s="62">
        <f t="shared" si="39"/>
        <v>4939.41</v>
      </c>
      <c r="BR858" s="64" t="str">
        <f t="shared" si="40"/>
        <v>YES</v>
      </c>
      <c r="BS858" s="9" t="e">
        <f t="shared" si="41"/>
        <v>#N/A</v>
      </c>
    </row>
    <row r="859" spans="1:71" x14ac:dyDescent="0.25">
      <c r="A859">
        <v>856</v>
      </c>
      <c r="B859" s="52" t="s">
        <v>129</v>
      </c>
      <c r="C859" s="48" t="s">
        <v>129</v>
      </c>
      <c r="D859" s="80">
        <v>495.40000000000003</v>
      </c>
      <c r="E859" s="98" t="s">
        <v>4988</v>
      </c>
      <c r="F859" s="84" t="s">
        <v>2</v>
      </c>
      <c r="G859" s="84">
        <v>106814475</v>
      </c>
      <c r="H859" s="87">
        <v>4355930</v>
      </c>
      <c r="I859" s="196">
        <v>6207250</v>
      </c>
      <c r="J859" s="87">
        <v>6207250</v>
      </c>
      <c r="K859" s="47" t="s">
        <v>1</v>
      </c>
      <c r="L859" s="47" t="s">
        <v>128</v>
      </c>
      <c r="M859" s="38"/>
      <c r="N859" s="38"/>
      <c r="O859" s="50">
        <v>284.97000000000003</v>
      </c>
      <c r="P859" s="50">
        <v>785.79</v>
      </c>
      <c r="Q859" s="50">
        <v>486.15</v>
      </c>
      <c r="R859" s="50">
        <v>458.91</v>
      </c>
      <c r="S859" s="50">
        <v>610.09</v>
      </c>
      <c r="T859" s="50">
        <v>544.51</v>
      </c>
      <c r="U859" s="50">
        <v>649.61</v>
      </c>
      <c r="V859" s="51">
        <v>726.97</v>
      </c>
      <c r="W859" s="51">
        <v>747.54</v>
      </c>
      <c r="X859" s="51">
        <v>696.13</v>
      </c>
      <c r="Y859" s="51">
        <v>539.81000000000006</v>
      </c>
      <c r="Z859" s="51">
        <v>368.37</v>
      </c>
      <c r="AA859" s="51">
        <v>370.74</v>
      </c>
      <c r="AB859" s="51">
        <v>793.41</v>
      </c>
      <c r="AC859" s="51">
        <v>634.41</v>
      </c>
      <c r="AD859" s="51">
        <v>415.13</v>
      </c>
      <c r="AE859" s="51">
        <v>413.83</v>
      </c>
      <c r="AF859" s="51">
        <v>495.40000000000003</v>
      </c>
      <c r="AG859" s="51">
        <v>709.57</v>
      </c>
      <c r="AH859" s="51">
        <v>778.47</v>
      </c>
      <c r="AI859" s="51">
        <v>737.02</v>
      </c>
      <c r="AJ859" s="51">
        <v>730.9</v>
      </c>
      <c r="AK859" s="51">
        <v>478</v>
      </c>
      <c r="AL859" s="51">
        <v>425.39</v>
      </c>
      <c r="AM859" s="51">
        <v>403.48</v>
      </c>
      <c r="AN859" s="51">
        <v>389.14</v>
      </c>
      <c r="AO859" s="51">
        <v>431.06</v>
      </c>
      <c r="AP859" s="135">
        <v>350.09000000000003</v>
      </c>
      <c r="AQ859" s="51">
        <v>439.5</v>
      </c>
      <c r="AR859" s="51">
        <v>540.13</v>
      </c>
      <c r="AS859" s="51">
        <v>762.06000000000006</v>
      </c>
      <c r="AT859" s="51">
        <v>728.76</v>
      </c>
      <c r="AU859" s="51">
        <v>718.56000000000006</v>
      </c>
      <c r="AV859" s="51">
        <v>462.79</v>
      </c>
      <c r="AW859" s="51">
        <v>382.98</v>
      </c>
      <c r="AX859" s="51">
        <v>515.5</v>
      </c>
      <c r="AY859" s="51">
        <v>715.41</v>
      </c>
      <c r="AZ859" s="51">
        <v>1075.92</v>
      </c>
      <c r="BA859" s="51">
        <v>901.41</v>
      </c>
      <c r="BB859" s="51">
        <v>366.1</v>
      </c>
      <c r="BC859" s="51">
        <v>255.96</v>
      </c>
      <c r="BD859" s="51">
        <v>374.3</v>
      </c>
      <c r="BE859" s="51">
        <v>754.42</v>
      </c>
      <c r="BF859" s="51">
        <v>658</v>
      </c>
      <c r="BG859" s="51">
        <v>701.51</v>
      </c>
      <c r="BH859" s="51">
        <v>582.16999999999996</v>
      </c>
      <c r="BI859" s="51">
        <v>435.74</v>
      </c>
      <c r="BJ859" s="51">
        <v>309.17</v>
      </c>
      <c r="BK859" s="51">
        <v>404.04</v>
      </c>
      <c r="BL859" s="51">
        <v>689.64</v>
      </c>
      <c r="BM859" s="51"/>
      <c r="BN859" s="9"/>
      <c r="BO859" s="62">
        <v>288.21000000000004</v>
      </c>
      <c r="BP859" s="62">
        <v>1074.3</v>
      </c>
      <c r="BQ859" s="62">
        <f t="shared" si="39"/>
        <v>681.255</v>
      </c>
      <c r="BR859" s="64" t="str">
        <f t="shared" si="40"/>
        <v>YES</v>
      </c>
      <c r="BS859" s="9" t="e">
        <f t="shared" si="41"/>
        <v>#N/A</v>
      </c>
    </row>
    <row r="860" spans="1:71" x14ac:dyDescent="0.25">
      <c r="A860">
        <v>857</v>
      </c>
      <c r="B860" s="52" t="s">
        <v>127</v>
      </c>
      <c r="C860" s="48" t="s">
        <v>127</v>
      </c>
      <c r="D860" s="80">
        <v>3696.91</v>
      </c>
      <c r="E860" s="98" t="s">
        <v>4988</v>
      </c>
      <c r="F860" s="84" t="s">
        <v>2</v>
      </c>
      <c r="G860" s="84">
        <v>106814475</v>
      </c>
      <c r="H860" s="87">
        <v>4374332</v>
      </c>
      <c r="I860" s="196">
        <v>6207356</v>
      </c>
      <c r="J860" s="87">
        <v>6207356</v>
      </c>
      <c r="K860" s="47" t="s">
        <v>1</v>
      </c>
      <c r="L860" s="47" t="s">
        <v>126</v>
      </c>
      <c r="M860" s="38"/>
      <c r="N860" s="38"/>
      <c r="O860" s="50">
        <v>2997.7</v>
      </c>
      <c r="P860" s="50">
        <v>2755.4</v>
      </c>
      <c r="Q860" s="50">
        <v>2863.67</v>
      </c>
      <c r="R860" s="50">
        <v>3830.19</v>
      </c>
      <c r="S860" s="50">
        <v>2695.66</v>
      </c>
      <c r="T860" s="50">
        <v>3740.73</v>
      </c>
      <c r="U860" s="50">
        <v>4226.13</v>
      </c>
      <c r="V860" s="51">
        <v>4795.5199999999995</v>
      </c>
      <c r="W860" s="51">
        <v>4633.4399999999996</v>
      </c>
      <c r="X860" s="51">
        <v>4317.99</v>
      </c>
      <c r="Y860" s="51">
        <v>3539.2099999999996</v>
      </c>
      <c r="Z860" s="51">
        <v>3152.56</v>
      </c>
      <c r="AA860" s="51">
        <v>3558.1699999999996</v>
      </c>
      <c r="AB860" s="51">
        <v>2971.37</v>
      </c>
      <c r="AC860" s="51">
        <v>3056.9399999999996</v>
      </c>
      <c r="AD860" s="51">
        <v>3155.37</v>
      </c>
      <c r="AE860" s="51">
        <v>3296.7</v>
      </c>
      <c r="AF860" s="51">
        <v>3696.91</v>
      </c>
      <c r="AG860" s="51">
        <v>4275.82</v>
      </c>
      <c r="AH860" s="51">
        <v>4621.7699999999995</v>
      </c>
      <c r="AI860" s="51">
        <v>4069.6499999999996</v>
      </c>
      <c r="AJ860" s="51">
        <v>4908.7</v>
      </c>
      <c r="AK860" s="51">
        <v>3759.37</v>
      </c>
      <c r="AL860" s="51">
        <v>3776.4799999999996</v>
      </c>
      <c r="AM860" s="51">
        <v>3484.6299999999997</v>
      </c>
      <c r="AN860" s="51">
        <v>3249.8399999999997</v>
      </c>
      <c r="AO860" s="51">
        <v>3382.43</v>
      </c>
      <c r="AP860" s="135">
        <v>3561.47</v>
      </c>
      <c r="AQ860" s="51">
        <v>3679.25</v>
      </c>
      <c r="AR860" s="51">
        <v>3628.5</v>
      </c>
      <c r="AS860" s="51">
        <v>4590.0999999999995</v>
      </c>
      <c r="AT860" s="51">
        <v>4668.95</v>
      </c>
      <c r="AU860" s="51">
        <v>4453.34</v>
      </c>
      <c r="AV860" s="51">
        <v>4620.08</v>
      </c>
      <c r="AW860" s="51">
        <v>3699.43</v>
      </c>
      <c r="AX860" s="51">
        <v>3391.8999999999996</v>
      </c>
      <c r="AY860" s="51">
        <v>3095.02</v>
      </c>
      <c r="AZ860" s="51">
        <v>3221.7999999999997</v>
      </c>
      <c r="BA860" s="51">
        <v>3747.5099999999998</v>
      </c>
      <c r="BB860" s="51">
        <v>3818.7099999999996</v>
      </c>
      <c r="BC860" s="51">
        <v>3692.06</v>
      </c>
      <c r="BD860" s="51">
        <v>3929.39</v>
      </c>
      <c r="BE860" s="51">
        <v>4797.7699999999995</v>
      </c>
      <c r="BF860" s="51">
        <v>4610.67</v>
      </c>
      <c r="BG860" s="51">
        <v>5085.3099999999995</v>
      </c>
      <c r="BH860" s="51">
        <v>4622.59</v>
      </c>
      <c r="BI860" s="51">
        <v>3617.91</v>
      </c>
      <c r="BJ860" s="51">
        <v>3652.41</v>
      </c>
      <c r="BK860" s="51">
        <v>3282.25</v>
      </c>
      <c r="BL860" s="51">
        <v>3934.1699999999996</v>
      </c>
      <c r="BM860" s="51"/>
      <c r="BN860" s="9"/>
      <c r="BO860" s="62">
        <v>2698.8999999999996</v>
      </c>
      <c r="BP860" s="62">
        <v>4795.5199999999995</v>
      </c>
      <c r="BQ860" s="62">
        <f t="shared" si="39"/>
        <v>3747.2099999999996</v>
      </c>
      <c r="BR860" s="64" t="str">
        <f t="shared" si="40"/>
        <v>YES</v>
      </c>
      <c r="BS860" s="9" t="e">
        <f t="shared" si="41"/>
        <v>#N/A</v>
      </c>
    </row>
    <row r="861" spans="1:71" x14ac:dyDescent="0.25">
      <c r="A861">
        <v>858</v>
      </c>
      <c r="B861" s="52" t="s">
        <v>125</v>
      </c>
      <c r="C861" s="48" t="s">
        <v>125</v>
      </c>
      <c r="D861" s="80">
        <v>3168.4399999999996</v>
      </c>
      <c r="E861" s="98" t="s">
        <v>4988</v>
      </c>
      <c r="F861" s="84" t="s">
        <v>2</v>
      </c>
      <c r="G861" s="84">
        <v>106814475</v>
      </c>
      <c r="H861" s="87">
        <v>4273127</v>
      </c>
      <c r="I861" s="196">
        <v>6207838</v>
      </c>
      <c r="J861" s="87">
        <v>6207838</v>
      </c>
      <c r="K861" s="47" t="s">
        <v>1</v>
      </c>
      <c r="L861" s="47" t="s">
        <v>124</v>
      </c>
      <c r="M861" s="38"/>
      <c r="N861" s="38"/>
      <c r="O861" s="50">
        <v>2176.7399999999998</v>
      </c>
      <c r="P861" s="50">
        <v>2300.5700000000002</v>
      </c>
      <c r="Q861" s="50">
        <v>2195.44</v>
      </c>
      <c r="R861" s="50">
        <v>2839.99</v>
      </c>
      <c r="S861" s="50">
        <v>2124.13</v>
      </c>
      <c r="T861" s="50">
        <v>2547.89</v>
      </c>
      <c r="U861" s="50">
        <v>3668.3599999999997</v>
      </c>
      <c r="V861" s="51">
        <v>3715.5899999999997</v>
      </c>
      <c r="W861" s="51">
        <v>3677.0099999999998</v>
      </c>
      <c r="X861" s="51">
        <v>3800.16</v>
      </c>
      <c r="Y861" s="51">
        <v>3156.22</v>
      </c>
      <c r="Z861" s="51">
        <v>3047.12</v>
      </c>
      <c r="AA861" s="51">
        <v>2924</v>
      </c>
      <c r="AB861" s="51">
        <v>2642.2999999999997</v>
      </c>
      <c r="AC861" s="51">
        <v>2501.75</v>
      </c>
      <c r="AD861" s="51">
        <v>2761.8999999999996</v>
      </c>
      <c r="AE861" s="51">
        <v>3187.3399999999997</v>
      </c>
      <c r="AF861" s="51">
        <v>3168.4399999999996</v>
      </c>
      <c r="AG861" s="51">
        <v>4001.27</v>
      </c>
      <c r="AH861" s="51">
        <v>4001.6</v>
      </c>
      <c r="AI861" s="51">
        <v>3812.85</v>
      </c>
      <c r="AJ861" s="51">
        <v>4044.7799999999997</v>
      </c>
      <c r="AK861" s="51">
        <v>3231.18</v>
      </c>
      <c r="AL861" s="51">
        <v>2796.68</v>
      </c>
      <c r="AM861" s="51">
        <v>2541.6499999999996</v>
      </c>
      <c r="AN861" s="51">
        <v>2566.8199999999997</v>
      </c>
      <c r="AO861" s="51">
        <v>2519.5499999999997</v>
      </c>
      <c r="AP861" s="135">
        <v>2850.1299999999997</v>
      </c>
      <c r="AQ861" s="51">
        <v>2931.49</v>
      </c>
      <c r="AR861" s="51">
        <v>2835.1699999999996</v>
      </c>
      <c r="AS861" s="51">
        <v>3875.0099999999998</v>
      </c>
      <c r="AT861" s="51">
        <v>3820.9799999999996</v>
      </c>
      <c r="AU861" s="51">
        <v>3884.74</v>
      </c>
      <c r="AV861" s="51">
        <v>3965.49</v>
      </c>
      <c r="AW861" s="51">
        <v>3374.64</v>
      </c>
      <c r="AX861" s="51">
        <v>2727.3599999999997</v>
      </c>
      <c r="AY861" s="51">
        <v>2454.14</v>
      </c>
      <c r="AZ861" s="51">
        <v>2469.3399999999997</v>
      </c>
      <c r="BA861" s="51">
        <v>2470.6499999999996</v>
      </c>
      <c r="BB861" s="51">
        <v>2765.06</v>
      </c>
      <c r="BC861" s="51">
        <v>3033.0299999999997</v>
      </c>
      <c r="BD861" s="51">
        <v>3168.45</v>
      </c>
      <c r="BE861" s="51">
        <v>4710.3099999999995</v>
      </c>
      <c r="BF861" s="51">
        <v>4279.5999999999995</v>
      </c>
      <c r="BG861" s="51">
        <v>4217.4399999999996</v>
      </c>
      <c r="BH861" s="51">
        <v>3633.0099999999998</v>
      </c>
      <c r="BI861" s="51">
        <v>3054.8799999999997</v>
      </c>
      <c r="BJ861" s="51">
        <v>2792.43</v>
      </c>
      <c r="BK861" s="51">
        <v>2304.3799999999997</v>
      </c>
      <c r="BL861" s="51">
        <v>2585.6699999999996</v>
      </c>
      <c r="BM861" s="51"/>
      <c r="BN861" s="9"/>
      <c r="BO861" s="62">
        <v>2127.37</v>
      </c>
      <c r="BP861" s="62">
        <v>4001.27</v>
      </c>
      <c r="BQ861" s="62">
        <f t="shared" si="39"/>
        <v>3064.3199999999997</v>
      </c>
      <c r="BR861" s="64" t="str">
        <f t="shared" si="40"/>
        <v>YES</v>
      </c>
      <c r="BS861" s="9" t="e">
        <f t="shared" si="41"/>
        <v>#N/A</v>
      </c>
    </row>
    <row r="862" spans="1:71" x14ac:dyDescent="0.25">
      <c r="A862">
        <v>859</v>
      </c>
      <c r="B862" s="52" t="s">
        <v>123</v>
      </c>
      <c r="C862" s="48" t="s">
        <v>123</v>
      </c>
      <c r="D862" s="80">
        <v>5597.6399999999994</v>
      </c>
      <c r="E862" s="98" t="s">
        <v>4988</v>
      </c>
      <c r="F862" s="84" t="s">
        <v>2</v>
      </c>
      <c r="G862" s="84">
        <v>106814475</v>
      </c>
      <c r="H862" s="87">
        <v>4375512</v>
      </c>
      <c r="I862" s="196">
        <v>6207277</v>
      </c>
      <c r="J862" s="87">
        <v>6207277</v>
      </c>
      <c r="K862" s="47" t="s">
        <v>1</v>
      </c>
      <c r="L862" s="47" t="s">
        <v>122</v>
      </c>
      <c r="M862" s="38"/>
      <c r="N862" s="38"/>
      <c r="O862" s="50">
        <v>4564.78</v>
      </c>
      <c r="P862" s="50">
        <v>4502.46</v>
      </c>
      <c r="Q862" s="50">
        <v>4322.99</v>
      </c>
      <c r="R862" s="50">
        <v>4484.28</v>
      </c>
      <c r="S862" s="50">
        <v>5483.98</v>
      </c>
      <c r="T862" s="50">
        <v>5537.12</v>
      </c>
      <c r="U862" s="50">
        <v>7111.66</v>
      </c>
      <c r="V862" s="51">
        <v>7098.19</v>
      </c>
      <c r="W862" s="51">
        <v>7786.2699999999995</v>
      </c>
      <c r="X862" s="51">
        <v>7457.55</v>
      </c>
      <c r="Y862" s="51">
        <v>5447.3</v>
      </c>
      <c r="Z862" s="51">
        <v>4878.76</v>
      </c>
      <c r="AA862" s="51">
        <v>4746.58</v>
      </c>
      <c r="AB862" s="51">
        <v>4470.46</v>
      </c>
      <c r="AC862" s="51">
        <v>4070.04</v>
      </c>
      <c r="AD862" s="51">
        <v>4589.1099999999997</v>
      </c>
      <c r="AE862" s="51">
        <v>4623.8</v>
      </c>
      <c r="AF862" s="51">
        <v>5597.6399999999994</v>
      </c>
      <c r="AG862" s="51">
        <v>6444.26</v>
      </c>
      <c r="AH862" s="51">
        <v>7324.95</v>
      </c>
      <c r="AI862" s="51">
        <v>7276.61</v>
      </c>
      <c r="AJ862" s="51">
        <v>7164.28</v>
      </c>
      <c r="AK862" s="51">
        <v>5614.73</v>
      </c>
      <c r="AL862" s="51">
        <v>4865.5999999999995</v>
      </c>
      <c r="AM862" s="51">
        <v>4710.83</v>
      </c>
      <c r="AN862" s="51">
        <v>4752.58</v>
      </c>
      <c r="AO862" s="51">
        <v>5229.74</v>
      </c>
      <c r="AP862" s="135">
        <v>5332.3899999999994</v>
      </c>
      <c r="AQ862" s="51">
        <v>5542.1799999999994</v>
      </c>
      <c r="AR862" s="51">
        <v>5724.05</v>
      </c>
      <c r="AS862" s="51">
        <v>7794.73</v>
      </c>
      <c r="AT862" s="51">
        <v>8347.7899999999991</v>
      </c>
      <c r="AU862" s="51">
        <v>9334.66</v>
      </c>
      <c r="AV862" s="51">
        <v>8327.93</v>
      </c>
      <c r="AW862" s="51">
        <v>6245.61</v>
      </c>
      <c r="AX862" s="51">
        <v>5488.5599999999995</v>
      </c>
      <c r="AY862" s="51">
        <v>4964.46</v>
      </c>
      <c r="AZ862" s="51">
        <v>4929.2199999999993</v>
      </c>
      <c r="BA862" s="51">
        <v>4959.4299999999994</v>
      </c>
      <c r="BB862" s="51">
        <v>5313.1399999999994</v>
      </c>
      <c r="BC862" s="51">
        <v>5282.17</v>
      </c>
      <c r="BD862" s="51">
        <v>5512.37</v>
      </c>
      <c r="BE862" s="51">
        <v>7225.3499999999995</v>
      </c>
      <c r="BF862" s="51">
        <v>7101.87</v>
      </c>
      <c r="BG862" s="51">
        <v>7770.5</v>
      </c>
      <c r="BH862" s="51">
        <v>7524.16</v>
      </c>
      <c r="BI862" s="51">
        <v>5474.45</v>
      </c>
      <c r="BJ862" s="51">
        <v>4984.83</v>
      </c>
      <c r="BK862" s="51">
        <v>4232.53</v>
      </c>
      <c r="BL862" s="51">
        <v>4803.1099999999997</v>
      </c>
      <c r="BM862" s="51"/>
      <c r="BN862" s="9"/>
      <c r="BO862" s="62">
        <v>4070.04</v>
      </c>
      <c r="BP862" s="62">
        <v>7839.41</v>
      </c>
      <c r="BQ862" s="62">
        <f t="shared" si="39"/>
        <v>5954.7250000000004</v>
      </c>
      <c r="BR862" s="64" t="str">
        <f t="shared" si="40"/>
        <v>YES</v>
      </c>
      <c r="BS862" s="9" t="e">
        <f t="shared" si="41"/>
        <v>#N/A</v>
      </c>
    </row>
    <row r="863" spans="1:71" x14ac:dyDescent="0.25">
      <c r="A863">
        <v>860</v>
      </c>
      <c r="B863" s="52" t="s">
        <v>121</v>
      </c>
      <c r="C863" s="48" t="s">
        <v>121</v>
      </c>
      <c r="D863" s="80">
        <v>444.22</v>
      </c>
      <c r="E863" s="98" t="s">
        <v>4988</v>
      </c>
      <c r="F863" s="84" t="s">
        <v>2</v>
      </c>
      <c r="G863" s="84">
        <v>106814475</v>
      </c>
      <c r="H863" s="87">
        <v>4375511</v>
      </c>
      <c r="I863" s="196">
        <v>6207290</v>
      </c>
      <c r="J863" s="87">
        <v>6207290</v>
      </c>
      <c r="K863" s="47" t="s">
        <v>1</v>
      </c>
      <c r="L863" s="47" t="s">
        <v>120</v>
      </c>
      <c r="M863" s="38"/>
      <c r="N863" s="38"/>
      <c r="O863" s="50">
        <v>502.01</v>
      </c>
      <c r="P863" s="50">
        <v>661.27</v>
      </c>
      <c r="Q863" s="50">
        <v>550.88</v>
      </c>
      <c r="R863" s="50">
        <v>604.29</v>
      </c>
      <c r="S863" s="50">
        <v>597.82000000000005</v>
      </c>
      <c r="T863" s="50">
        <v>516.11</v>
      </c>
      <c r="U863" s="50">
        <v>682.88</v>
      </c>
      <c r="V863" s="51">
        <v>418.85</v>
      </c>
      <c r="W863" s="51">
        <v>449.84000000000003</v>
      </c>
      <c r="X863" s="51">
        <v>590.48</v>
      </c>
      <c r="Y863" s="51">
        <v>410.84000000000003</v>
      </c>
      <c r="Z863" s="51">
        <v>382.3</v>
      </c>
      <c r="AA863" s="51">
        <v>487.33</v>
      </c>
      <c r="AB863" s="51">
        <v>525.22</v>
      </c>
      <c r="AC863" s="51">
        <v>438.13</v>
      </c>
      <c r="AD863" s="51">
        <v>388.06</v>
      </c>
      <c r="AE863" s="51">
        <v>475.1</v>
      </c>
      <c r="AF863" s="51">
        <v>444.22</v>
      </c>
      <c r="AG863" s="51">
        <v>506.56</v>
      </c>
      <c r="AH863" s="51">
        <v>660.66</v>
      </c>
      <c r="AI863" s="51">
        <v>609.12</v>
      </c>
      <c r="AJ863" s="51">
        <v>689.78</v>
      </c>
      <c r="AK863" s="51">
        <v>495.03000000000003</v>
      </c>
      <c r="AL863" s="51">
        <v>472.6</v>
      </c>
      <c r="AM863" s="51">
        <v>430.79</v>
      </c>
      <c r="AN863" s="51">
        <v>371.7</v>
      </c>
      <c r="AO863" s="51">
        <v>397.49</v>
      </c>
      <c r="AP863" s="135">
        <v>379.81</v>
      </c>
      <c r="AQ863" s="51">
        <v>363.09000000000003</v>
      </c>
      <c r="AR863" s="51">
        <v>380.07</v>
      </c>
      <c r="AS863" s="51">
        <v>522.15</v>
      </c>
      <c r="AT863" s="51">
        <v>541.53</v>
      </c>
      <c r="AU863" s="51">
        <v>499.14</v>
      </c>
      <c r="AV863" s="51">
        <v>501.15000000000003</v>
      </c>
      <c r="AW863" s="51">
        <v>369.55</v>
      </c>
      <c r="AX863" s="51">
        <v>329.62</v>
      </c>
      <c r="AY863" s="51">
        <v>354.07</v>
      </c>
      <c r="AZ863" s="51">
        <v>439.12</v>
      </c>
      <c r="BA863" s="51">
        <v>404.73</v>
      </c>
      <c r="BB863" s="51">
        <v>352.25</v>
      </c>
      <c r="BC863" s="51">
        <v>301.11</v>
      </c>
      <c r="BD863" s="51">
        <v>335.12</v>
      </c>
      <c r="BE863" s="51">
        <v>437.28000000000003</v>
      </c>
      <c r="BF863" s="51">
        <v>497.57</v>
      </c>
      <c r="BG863" s="51">
        <v>503.95</v>
      </c>
      <c r="BH863" s="51">
        <v>436.3</v>
      </c>
      <c r="BI863" s="51">
        <v>340.68</v>
      </c>
      <c r="BJ863" s="51">
        <v>343.97</v>
      </c>
      <c r="BK863" s="51">
        <v>304.76</v>
      </c>
      <c r="BL863" s="51">
        <v>315.96000000000004</v>
      </c>
      <c r="BM863" s="51"/>
      <c r="BN863" s="9"/>
      <c r="BO863" s="62">
        <v>379.81</v>
      </c>
      <c r="BP863" s="62">
        <v>990.74</v>
      </c>
      <c r="BQ863" s="62">
        <f t="shared" si="39"/>
        <v>685.27499999999998</v>
      </c>
      <c r="BR863" s="64" t="str">
        <f t="shared" si="40"/>
        <v>NO</v>
      </c>
      <c r="BS863" s="9" t="e">
        <f t="shared" si="41"/>
        <v>#N/A</v>
      </c>
    </row>
    <row r="864" spans="1:71" x14ac:dyDescent="0.25">
      <c r="A864">
        <v>861</v>
      </c>
      <c r="B864" s="52" t="s">
        <v>119</v>
      </c>
      <c r="C864" s="48" t="s">
        <v>119</v>
      </c>
      <c r="D864" s="80">
        <v>628.99</v>
      </c>
      <c r="E864" s="98" t="s">
        <v>4988</v>
      </c>
      <c r="F864" s="84" t="s">
        <v>2</v>
      </c>
      <c r="G864" s="84">
        <v>106814475</v>
      </c>
      <c r="H864" s="87">
        <v>4374308</v>
      </c>
      <c r="I864" s="196">
        <v>6207282</v>
      </c>
      <c r="J864" s="87">
        <v>6207282</v>
      </c>
      <c r="K864" s="47" t="s">
        <v>1</v>
      </c>
      <c r="L864" s="47" t="s">
        <v>118</v>
      </c>
      <c r="M864" s="38"/>
      <c r="N864" s="38"/>
      <c r="O864" s="50">
        <v>610.77</v>
      </c>
      <c r="P864" s="50">
        <v>594.84</v>
      </c>
      <c r="Q864" s="50">
        <v>454.68</v>
      </c>
      <c r="R864" s="50">
        <v>436.04</v>
      </c>
      <c r="S864" s="50">
        <v>540.79999999999995</v>
      </c>
      <c r="T864" s="50">
        <v>458</v>
      </c>
      <c r="U864" s="50">
        <v>498.82</v>
      </c>
      <c r="V864" s="51">
        <v>537.45000000000005</v>
      </c>
      <c r="W864" s="51">
        <v>478.67</v>
      </c>
      <c r="X864" s="51">
        <v>519.61</v>
      </c>
      <c r="Y864" s="51">
        <v>715.05</v>
      </c>
      <c r="Z864" s="51">
        <v>515.44000000000005</v>
      </c>
      <c r="AA864" s="51">
        <v>533.57000000000005</v>
      </c>
      <c r="AB864" s="51">
        <v>861.82</v>
      </c>
      <c r="AC864" s="51">
        <v>480.08</v>
      </c>
      <c r="AD864" s="51">
        <v>573.34</v>
      </c>
      <c r="AE864" s="51">
        <v>654.64</v>
      </c>
      <c r="AF864" s="51">
        <v>628.99</v>
      </c>
      <c r="AG864" s="51">
        <v>597.04999999999995</v>
      </c>
      <c r="AH864" s="51">
        <v>566.79999999999995</v>
      </c>
      <c r="AI864" s="51">
        <v>566.41999999999996</v>
      </c>
      <c r="AJ864" s="51">
        <v>734.72</v>
      </c>
      <c r="AK864" s="51">
        <v>635.01</v>
      </c>
      <c r="AL864" s="51">
        <v>725.77</v>
      </c>
      <c r="AM864" s="51">
        <v>756.27</v>
      </c>
      <c r="AN864" s="51">
        <v>703.92</v>
      </c>
      <c r="AO864" s="51">
        <v>740.11</v>
      </c>
      <c r="AP864" s="135">
        <v>860.12</v>
      </c>
      <c r="AQ864" s="51">
        <v>849.89</v>
      </c>
      <c r="AR864" s="51">
        <v>720.59</v>
      </c>
      <c r="AS864" s="51">
        <v>893.01</v>
      </c>
      <c r="AT864" s="51">
        <v>833.74</v>
      </c>
      <c r="AU864" s="51">
        <v>851.61</v>
      </c>
      <c r="AV864" s="51">
        <v>662</v>
      </c>
      <c r="AW864" s="51">
        <v>551.57000000000005</v>
      </c>
      <c r="AX864" s="51">
        <v>770.35</v>
      </c>
      <c r="AY864" s="51">
        <v>469.22</v>
      </c>
      <c r="AZ864" s="51">
        <v>518.19000000000005</v>
      </c>
      <c r="BA864" s="51">
        <v>436.89</v>
      </c>
      <c r="BB864" s="51">
        <v>469</v>
      </c>
      <c r="BC864" s="51">
        <v>274.49</v>
      </c>
      <c r="BD864" s="51">
        <v>428.2</v>
      </c>
      <c r="BE864" s="51">
        <v>599.84</v>
      </c>
      <c r="BF864" s="51">
        <v>632.99</v>
      </c>
      <c r="BG864" s="51">
        <v>593.07000000000005</v>
      </c>
      <c r="BH864" s="51">
        <v>596.69000000000005</v>
      </c>
      <c r="BI864" s="51">
        <v>478.03000000000003</v>
      </c>
      <c r="BJ864" s="51">
        <v>538.09</v>
      </c>
      <c r="BK864" s="51">
        <v>274.14</v>
      </c>
      <c r="BL864" s="51">
        <v>292.03000000000003</v>
      </c>
      <c r="BM864" s="51"/>
      <c r="BN864" s="9"/>
      <c r="BO864" s="62">
        <v>439.28000000000003</v>
      </c>
      <c r="BP864" s="62">
        <v>1085.33</v>
      </c>
      <c r="BQ864" s="62">
        <f t="shared" si="39"/>
        <v>762.30499999999995</v>
      </c>
      <c r="BR864" s="64" t="str">
        <f t="shared" si="40"/>
        <v>NO</v>
      </c>
      <c r="BS864" s="9" t="e">
        <f t="shared" si="41"/>
        <v>#N/A</v>
      </c>
    </row>
    <row r="865" spans="1:71" x14ac:dyDescent="0.25">
      <c r="A865">
        <v>862</v>
      </c>
      <c r="B865" s="52" t="s">
        <v>117</v>
      </c>
      <c r="C865" s="48" t="s">
        <v>117</v>
      </c>
      <c r="D865" s="80">
        <v>3188.2099999999996</v>
      </c>
      <c r="E865" s="98" t="s">
        <v>4988</v>
      </c>
      <c r="F865" s="84" t="s">
        <v>2</v>
      </c>
      <c r="G865" s="84">
        <v>106814475</v>
      </c>
      <c r="H865" s="87">
        <v>4374375</v>
      </c>
      <c r="I865" s="196">
        <v>6207836</v>
      </c>
      <c r="J865" s="87">
        <v>6207836</v>
      </c>
      <c r="K865" s="47" t="s">
        <v>1</v>
      </c>
      <c r="L865" s="47" t="s">
        <v>116</v>
      </c>
      <c r="M865" s="38"/>
      <c r="N865" s="38"/>
      <c r="O865" s="50">
        <v>2797.15</v>
      </c>
      <c r="P865" s="50">
        <v>2937.75</v>
      </c>
      <c r="Q865" s="50">
        <v>2801.43</v>
      </c>
      <c r="R865" s="50">
        <v>2829.08</v>
      </c>
      <c r="S865" s="50">
        <v>3497.42</v>
      </c>
      <c r="T865" s="50">
        <v>3077.8</v>
      </c>
      <c r="U865" s="50">
        <v>3705.8999999999996</v>
      </c>
      <c r="V865" s="51">
        <v>4362.29</v>
      </c>
      <c r="W865" s="51">
        <v>3744.43</v>
      </c>
      <c r="X865" s="51">
        <v>3853.8799999999997</v>
      </c>
      <c r="Y865" s="51">
        <v>3260.37</v>
      </c>
      <c r="Z865" s="51">
        <v>3041.0099999999998</v>
      </c>
      <c r="AA865" s="51">
        <v>3050.6699999999996</v>
      </c>
      <c r="AB865" s="51">
        <v>3229.93</v>
      </c>
      <c r="AC865" s="51">
        <v>2868.3999999999996</v>
      </c>
      <c r="AD865" s="51">
        <v>2923.8799999999997</v>
      </c>
      <c r="AE865" s="51">
        <v>3047.99</v>
      </c>
      <c r="AF865" s="51">
        <v>3188.2099999999996</v>
      </c>
      <c r="AG865" s="51">
        <v>4083.48</v>
      </c>
      <c r="AH865" s="51">
        <v>3819.99</v>
      </c>
      <c r="AI865" s="51">
        <v>3789.2799999999997</v>
      </c>
      <c r="AJ865" s="51">
        <v>4177.57</v>
      </c>
      <c r="AK865" s="51">
        <v>3118.87</v>
      </c>
      <c r="AL865" s="51">
        <v>3062.8999999999996</v>
      </c>
      <c r="AM865" s="51">
        <v>3018.8799999999997</v>
      </c>
      <c r="AN865" s="51">
        <v>2961.77</v>
      </c>
      <c r="AO865" s="51">
        <v>2995.2599999999998</v>
      </c>
      <c r="AP865" s="135">
        <v>3045.0499999999997</v>
      </c>
      <c r="AQ865" s="51">
        <v>2979.35</v>
      </c>
      <c r="AR865" s="51">
        <v>2875.2</v>
      </c>
      <c r="AS865" s="51">
        <v>3544.31</v>
      </c>
      <c r="AT865" s="51">
        <v>3451.8799999999997</v>
      </c>
      <c r="AU865" s="51">
        <v>3404.6099999999997</v>
      </c>
      <c r="AV865" s="51">
        <v>3677.5899999999997</v>
      </c>
      <c r="AW865" s="51">
        <v>2968.54</v>
      </c>
      <c r="AX865" s="51">
        <v>2729.5699999999997</v>
      </c>
      <c r="AY865" s="51">
        <v>2576.3799999999997</v>
      </c>
      <c r="AZ865" s="51">
        <v>3022.9799999999996</v>
      </c>
      <c r="BA865" s="51">
        <v>3089.3599999999997</v>
      </c>
      <c r="BB865" s="51">
        <v>2838.6899999999996</v>
      </c>
      <c r="BC865" s="51">
        <v>3195</v>
      </c>
      <c r="BD865" s="51">
        <v>3155.2999999999997</v>
      </c>
      <c r="BE865" s="51">
        <v>4434.41</v>
      </c>
      <c r="BF865" s="51">
        <v>4139.6399999999994</v>
      </c>
      <c r="BG865" s="51">
        <v>4493.0199999999995</v>
      </c>
      <c r="BH865" s="51">
        <v>4211.3</v>
      </c>
      <c r="BI865" s="51">
        <v>3068.4199999999996</v>
      </c>
      <c r="BJ865" s="51">
        <v>2965.43</v>
      </c>
      <c r="BK865" s="51">
        <v>2558.39</v>
      </c>
      <c r="BL865" s="51">
        <v>3447.91</v>
      </c>
      <c r="BM865" s="51"/>
      <c r="BN865" s="9"/>
      <c r="BO865" s="62">
        <v>2800.39</v>
      </c>
      <c r="BP865" s="62">
        <v>4757.46</v>
      </c>
      <c r="BQ865" s="62">
        <f t="shared" si="39"/>
        <v>3778.9250000000002</v>
      </c>
      <c r="BR865" s="64" t="str">
        <f t="shared" si="40"/>
        <v>NO</v>
      </c>
      <c r="BS865" s="9" t="e">
        <f t="shared" si="41"/>
        <v>#N/A</v>
      </c>
    </row>
    <row r="866" spans="1:71" x14ac:dyDescent="0.25">
      <c r="A866">
        <v>863</v>
      </c>
      <c r="B866" s="52" t="s">
        <v>115</v>
      </c>
      <c r="C866" s="48" t="s">
        <v>115</v>
      </c>
      <c r="D866" s="80">
        <v>29.270000000000003</v>
      </c>
      <c r="E866" s="98" t="s">
        <v>4988</v>
      </c>
      <c r="F866" s="84" t="s">
        <v>2</v>
      </c>
      <c r="G866" s="84">
        <v>106814475</v>
      </c>
      <c r="H866" s="87">
        <v>4362915</v>
      </c>
      <c r="I866" s="196">
        <v>6208667</v>
      </c>
      <c r="J866" s="87">
        <v>6208667</v>
      </c>
      <c r="K866" s="47" t="s">
        <v>1</v>
      </c>
      <c r="L866" s="47" t="s">
        <v>114</v>
      </c>
      <c r="M866" s="38"/>
      <c r="N866" s="38"/>
      <c r="O866" s="50">
        <v>9.3800000000000008</v>
      </c>
      <c r="P866" s="50">
        <v>9.2799999999999994</v>
      </c>
      <c r="Q866" s="50">
        <v>9.2100000000000009</v>
      </c>
      <c r="R866" s="50">
        <v>9.4</v>
      </c>
      <c r="S866" s="50">
        <v>9.23</v>
      </c>
      <c r="T866" s="50">
        <v>9.33</v>
      </c>
      <c r="U866" s="50">
        <v>29.230000000000004</v>
      </c>
      <c r="V866" s="51">
        <v>28.71</v>
      </c>
      <c r="W866" s="51">
        <v>28.72</v>
      </c>
      <c r="X866" s="51">
        <v>28.959999999999997</v>
      </c>
      <c r="Y866" s="51">
        <v>29.240000000000002</v>
      </c>
      <c r="Z866" s="51">
        <v>29.92</v>
      </c>
      <c r="AA866" s="51">
        <v>36.880000000000003</v>
      </c>
      <c r="AB866" s="51">
        <v>30.099999999999998</v>
      </c>
      <c r="AC866" s="51">
        <v>29.23</v>
      </c>
      <c r="AD866" s="51">
        <v>29.580000000000005</v>
      </c>
      <c r="AE866" s="51">
        <v>29.14</v>
      </c>
      <c r="AF866" s="51">
        <v>29.270000000000003</v>
      </c>
      <c r="AG866" s="51">
        <v>29.33</v>
      </c>
      <c r="AH866" s="51">
        <v>29.11</v>
      </c>
      <c r="AI866" s="51">
        <v>29.35</v>
      </c>
      <c r="AJ866" s="51">
        <v>29.630000000000003</v>
      </c>
      <c r="AK866" s="51">
        <v>29.55</v>
      </c>
      <c r="AL866" s="51">
        <v>29.28</v>
      </c>
      <c r="AM866" s="51">
        <v>28.85</v>
      </c>
      <c r="AN866" s="51">
        <v>29.31</v>
      </c>
      <c r="AO866" s="51">
        <v>29.9</v>
      </c>
      <c r="AP866" s="135">
        <v>29.770000000000003</v>
      </c>
      <c r="AQ866" s="51">
        <v>29.839999999999996</v>
      </c>
      <c r="AR866" s="51">
        <v>29.88</v>
      </c>
      <c r="AS866" s="51">
        <v>30.019999999999996</v>
      </c>
      <c r="AT866" s="51">
        <v>32.14</v>
      </c>
      <c r="AU866" s="51">
        <v>29.67</v>
      </c>
      <c r="AV866" s="51">
        <v>30.43</v>
      </c>
      <c r="AW866" s="51">
        <v>30.1</v>
      </c>
      <c r="AX866" s="51">
        <v>86.17</v>
      </c>
      <c r="AY866" s="51">
        <v>201.05</v>
      </c>
      <c r="AZ866" s="51">
        <v>33.349999999999994</v>
      </c>
      <c r="BA866" s="51">
        <v>39.159999999999997</v>
      </c>
      <c r="BB866" s="51">
        <v>45.870000000000005</v>
      </c>
      <c r="BC866" s="51">
        <v>183.77999999999997</v>
      </c>
      <c r="BD866" s="51">
        <v>270.72000000000003</v>
      </c>
      <c r="BE866" s="51">
        <v>346.34</v>
      </c>
      <c r="BF866" s="51">
        <v>147.41</v>
      </c>
      <c r="BG866" s="51">
        <v>36.08</v>
      </c>
      <c r="BH866" s="51">
        <v>48.66</v>
      </c>
      <c r="BI866" s="51">
        <v>98.8</v>
      </c>
      <c r="BJ866" s="51">
        <v>205.89</v>
      </c>
      <c r="BK866" s="51">
        <v>190.53</v>
      </c>
      <c r="BL866" s="51">
        <v>161.9</v>
      </c>
      <c r="BM866" s="51"/>
      <c r="BN866" s="9"/>
      <c r="BO866" s="62">
        <v>25.839583333333337</v>
      </c>
      <c r="BP866" s="62">
        <v>60.850000000000009</v>
      </c>
      <c r="BQ866" s="62">
        <f t="shared" si="39"/>
        <v>43.344791666666673</v>
      </c>
      <c r="BR866" s="64" t="str">
        <f t="shared" si="40"/>
        <v>NO</v>
      </c>
      <c r="BS866" s="9" t="e">
        <f t="shared" si="41"/>
        <v>#N/A</v>
      </c>
    </row>
    <row r="867" spans="1:71" x14ac:dyDescent="0.25">
      <c r="A867">
        <v>864</v>
      </c>
      <c r="B867" s="52" t="s">
        <v>113</v>
      </c>
      <c r="C867" s="48" t="s">
        <v>113</v>
      </c>
      <c r="D867" s="80">
        <v>116.44999999999999</v>
      </c>
      <c r="E867" s="98" t="s">
        <v>4988</v>
      </c>
      <c r="F867" s="84" t="s">
        <v>2</v>
      </c>
      <c r="G867" s="84">
        <v>106814475</v>
      </c>
      <c r="H867" s="87">
        <v>4347844</v>
      </c>
      <c r="I867" s="196">
        <v>6091010</v>
      </c>
      <c r="J867" s="87">
        <v>6091010</v>
      </c>
      <c r="K867" s="47" t="s">
        <v>1</v>
      </c>
      <c r="L867" s="47" t="s">
        <v>112</v>
      </c>
      <c r="M867" s="38"/>
      <c r="N867" s="38"/>
      <c r="O867" s="50">
        <v>81.349999999999994</v>
      </c>
      <c r="P867" s="50">
        <v>120.11</v>
      </c>
      <c r="Q867" s="50">
        <v>78.77</v>
      </c>
      <c r="R867" s="50">
        <v>124.47</v>
      </c>
      <c r="S867" s="50">
        <v>124.47</v>
      </c>
      <c r="T867" s="50">
        <v>108.42</v>
      </c>
      <c r="U867" s="50">
        <v>100.96</v>
      </c>
      <c r="V867" s="51">
        <v>109.52</v>
      </c>
      <c r="W867" s="51">
        <v>92.21</v>
      </c>
      <c r="X867" s="51">
        <v>116.46</v>
      </c>
      <c r="Y867" s="51">
        <v>112.33</v>
      </c>
      <c r="Z867" s="51">
        <v>128.69999999999999</v>
      </c>
      <c r="AA867" s="51">
        <v>144.59</v>
      </c>
      <c r="AB867" s="51">
        <v>159.60000000000002</v>
      </c>
      <c r="AC867" s="51">
        <v>120.67</v>
      </c>
      <c r="AD867" s="51">
        <v>123.83</v>
      </c>
      <c r="AE867" s="51">
        <v>126.28999999999999</v>
      </c>
      <c r="AF867" s="51">
        <v>116.44999999999999</v>
      </c>
      <c r="AG867" s="51">
        <v>116.97</v>
      </c>
      <c r="AH867" s="51">
        <v>94.47</v>
      </c>
      <c r="AI867" s="51">
        <v>108.75999999999999</v>
      </c>
      <c r="AJ867" s="51">
        <v>129.07</v>
      </c>
      <c r="AK867" s="51">
        <v>118.14999999999999</v>
      </c>
      <c r="AL867" s="51">
        <v>124.50999999999999</v>
      </c>
      <c r="AM867" s="51">
        <v>159.01000000000002</v>
      </c>
      <c r="AN867" s="51">
        <v>145.77000000000001</v>
      </c>
      <c r="AO867" s="51">
        <v>120.28</v>
      </c>
      <c r="AP867" s="135">
        <v>126.97</v>
      </c>
      <c r="AQ867" s="51">
        <v>84.759999999999991</v>
      </c>
      <c r="AR867" s="51">
        <v>73.42</v>
      </c>
      <c r="AS867" s="51">
        <v>79.94</v>
      </c>
      <c r="AT867" s="51">
        <v>70.559999999999988</v>
      </c>
      <c r="AU867" s="51">
        <v>73.13</v>
      </c>
      <c r="AV867" s="51">
        <v>87.33</v>
      </c>
      <c r="AW867" s="51">
        <v>83.36</v>
      </c>
      <c r="AX867" s="51">
        <v>86.8</v>
      </c>
      <c r="AY867" s="51">
        <v>94.259999999999991</v>
      </c>
      <c r="AZ867" s="51">
        <v>104.39999999999999</v>
      </c>
      <c r="BA867" s="51">
        <v>89.07</v>
      </c>
      <c r="BB867" s="51">
        <v>86.32</v>
      </c>
      <c r="BC867" s="51">
        <v>83.07</v>
      </c>
      <c r="BD867" s="51">
        <v>78.3</v>
      </c>
      <c r="BE867" s="51">
        <v>82.399999999999991</v>
      </c>
      <c r="BF867" s="51">
        <v>71.36</v>
      </c>
      <c r="BG867" s="51">
        <v>78.009999999999991</v>
      </c>
      <c r="BH867" s="51">
        <v>58.5</v>
      </c>
      <c r="BI867" s="51">
        <v>81.309999999999988</v>
      </c>
      <c r="BJ867" s="51">
        <v>97.059999999999988</v>
      </c>
      <c r="BK867" s="51">
        <v>88.429999999999993</v>
      </c>
      <c r="BL867" s="51">
        <v>106.1</v>
      </c>
      <c r="BM867" s="51"/>
      <c r="BN867" s="9"/>
      <c r="BO867" s="62">
        <v>63.14</v>
      </c>
      <c r="BP867" s="62">
        <v>216.29</v>
      </c>
      <c r="BQ867" s="62">
        <f t="shared" si="39"/>
        <v>139.715</v>
      </c>
      <c r="BR867" s="64" t="str">
        <f t="shared" si="40"/>
        <v>YES</v>
      </c>
      <c r="BS867" s="9" t="e">
        <f t="shared" si="41"/>
        <v>#N/A</v>
      </c>
    </row>
    <row r="868" spans="1:71" x14ac:dyDescent="0.25">
      <c r="A868">
        <v>865</v>
      </c>
      <c r="B868" s="52" t="s">
        <v>111</v>
      </c>
      <c r="C868" s="48" t="s">
        <v>111</v>
      </c>
      <c r="D868" s="80">
        <v>1860.24</v>
      </c>
      <c r="E868" s="98" t="s">
        <v>4988</v>
      </c>
      <c r="F868" s="84" t="s">
        <v>2</v>
      </c>
      <c r="G868" s="84">
        <v>106814475</v>
      </c>
      <c r="H868" s="87">
        <v>4375670</v>
      </c>
      <c r="I868" s="196">
        <v>6207279</v>
      </c>
      <c r="J868" s="87">
        <v>6207279</v>
      </c>
      <c r="K868" s="47" t="s">
        <v>1</v>
      </c>
      <c r="L868" s="47" t="s">
        <v>110</v>
      </c>
      <c r="M868" s="38"/>
      <c r="N868" s="38"/>
      <c r="O868" s="50">
        <v>1419.47</v>
      </c>
      <c r="P868" s="50">
        <v>1386.89</v>
      </c>
      <c r="Q868" s="50">
        <v>1129.96</v>
      </c>
      <c r="R868" s="50">
        <v>1505.34</v>
      </c>
      <c r="S868" s="50">
        <v>2023.77</v>
      </c>
      <c r="T868" s="50">
        <v>1830.23</v>
      </c>
      <c r="U868" s="50">
        <v>2292.29</v>
      </c>
      <c r="V868" s="51">
        <v>2662.1299999999997</v>
      </c>
      <c r="W868" s="51">
        <v>2361.14</v>
      </c>
      <c r="X868" s="51">
        <v>2580.35</v>
      </c>
      <c r="Y868" s="51">
        <v>2093.4199999999996</v>
      </c>
      <c r="Z868" s="51">
        <v>1780.79</v>
      </c>
      <c r="AA868" s="51">
        <v>1596.47</v>
      </c>
      <c r="AB868" s="51">
        <v>1551.75</v>
      </c>
      <c r="AC868" s="51">
        <v>1444.3</v>
      </c>
      <c r="AD868" s="51">
        <v>1681.44</v>
      </c>
      <c r="AE868" s="51">
        <v>1762.19</v>
      </c>
      <c r="AF868" s="51">
        <v>1860.24</v>
      </c>
      <c r="AG868" s="51">
        <v>2268.5500000000002</v>
      </c>
      <c r="AH868" s="51">
        <v>2085.4299999999998</v>
      </c>
      <c r="AI868" s="51">
        <v>2310.4299999999998</v>
      </c>
      <c r="AJ868" s="51">
        <v>2664.08</v>
      </c>
      <c r="AK868" s="51">
        <v>1968.79</v>
      </c>
      <c r="AL868" s="51">
        <v>1738.9</v>
      </c>
      <c r="AM868" s="51">
        <v>1699.05</v>
      </c>
      <c r="AN868" s="51">
        <v>1645</v>
      </c>
      <c r="AO868" s="51">
        <v>1709.9</v>
      </c>
      <c r="AP868" s="135">
        <v>1911.02</v>
      </c>
      <c r="AQ868" s="51">
        <v>1835.91</v>
      </c>
      <c r="AR868" s="51">
        <v>1775.75</v>
      </c>
      <c r="AS868" s="51">
        <v>2368.06</v>
      </c>
      <c r="AT868" s="51">
        <v>2236.6999999999998</v>
      </c>
      <c r="AU868" s="51">
        <v>2282.6999999999998</v>
      </c>
      <c r="AV868" s="51">
        <v>2303.5299999999997</v>
      </c>
      <c r="AW868" s="51">
        <v>1815.93</v>
      </c>
      <c r="AX868" s="51">
        <v>1635</v>
      </c>
      <c r="AY868" s="51">
        <v>1500.88</v>
      </c>
      <c r="AZ868" s="51">
        <v>1489.01</v>
      </c>
      <c r="BA868" s="51">
        <v>1604.75</v>
      </c>
      <c r="BB868" s="51">
        <v>1762.67</v>
      </c>
      <c r="BC868" s="51">
        <v>1788.55</v>
      </c>
      <c r="BD868" s="51">
        <v>1825.71</v>
      </c>
      <c r="BE868" s="51">
        <v>2453.6999999999998</v>
      </c>
      <c r="BF868" s="51">
        <v>2215.8399999999997</v>
      </c>
      <c r="BG868" s="51">
        <v>2398.4599999999996</v>
      </c>
      <c r="BH868" s="51">
        <v>2170.4199999999996</v>
      </c>
      <c r="BI868" s="51">
        <v>1763.36</v>
      </c>
      <c r="BJ868" s="51">
        <v>1783.63</v>
      </c>
      <c r="BK868" s="51">
        <v>1467.89</v>
      </c>
      <c r="BL868" s="51">
        <v>1690.13</v>
      </c>
      <c r="BM868" s="51"/>
      <c r="BN868" s="9"/>
      <c r="BO868" s="62">
        <v>1133.2</v>
      </c>
      <c r="BP868" s="62">
        <v>4253.5599999999995</v>
      </c>
      <c r="BQ868" s="62">
        <f t="shared" si="39"/>
        <v>2693.3799999999997</v>
      </c>
      <c r="BR868" s="64" t="str">
        <f t="shared" si="40"/>
        <v>YES</v>
      </c>
      <c r="BS868" s="9" t="e">
        <f t="shared" si="41"/>
        <v>#N/A</v>
      </c>
    </row>
    <row r="869" spans="1:71" x14ac:dyDescent="0.25">
      <c r="A869">
        <v>866</v>
      </c>
      <c r="B869" s="52" t="s">
        <v>109</v>
      </c>
      <c r="C869" s="48" t="s">
        <v>109</v>
      </c>
      <c r="D869" s="80">
        <v>176.56</v>
      </c>
      <c r="E869" s="98" t="s">
        <v>4988</v>
      </c>
      <c r="F869" s="84" t="s">
        <v>2</v>
      </c>
      <c r="G869" s="84">
        <v>106814475</v>
      </c>
      <c r="H869" s="87">
        <v>4372941</v>
      </c>
      <c r="I869" s="196">
        <v>6141741</v>
      </c>
      <c r="J869" s="87">
        <v>6141741</v>
      </c>
      <c r="K869" s="47" t="s">
        <v>1</v>
      </c>
      <c r="L869" s="47" t="s">
        <v>108</v>
      </c>
      <c r="M869" s="38"/>
      <c r="N869" s="38"/>
      <c r="O869" s="50">
        <v>185.34</v>
      </c>
      <c r="P869" s="50">
        <v>212.92</v>
      </c>
      <c r="Q869" s="50">
        <v>180.87</v>
      </c>
      <c r="R869" s="50">
        <v>183.31</v>
      </c>
      <c r="S869" s="50">
        <v>192.01</v>
      </c>
      <c r="T869" s="50">
        <v>175.57</v>
      </c>
      <c r="U869" s="50">
        <v>184.77</v>
      </c>
      <c r="V869" s="51">
        <v>187.57000000000002</v>
      </c>
      <c r="W869" s="51">
        <v>182.37</v>
      </c>
      <c r="X869" s="51">
        <v>198.03</v>
      </c>
      <c r="Y869" s="51">
        <v>185.27</v>
      </c>
      <c r="Z869" s="51">
        <v>188.19</v>
      </c>
      <c r="AA869" s="51">
        <v>208.36</v>
      </c>
      <c r="AB869" s="51">
        <v>218.29000000000002</v>
      </c>
      <c r="AC869" s="51">
        <v>189.67000000000002</v>
      </c>
      <c r="AD869" s="51">
        <v>186.45000000000002</v>
      </c>
      <c r="AE869" s="51">
        <v>187.17000000000002</v>
      </c>
      <c r="AF869" s="51">
        <v>176.56</v>
      </c>
      <c r="AG869" s="51">
        <v>187.63</v>
      </c>
      <c r="AH869" s="51">
        <v>172.15</v>
      </c>
      <c r="AI869" s="51">
        <v>178.09</v>
      </c>
      <c r="AJ869" s="51">
        <v>207.21</v>
      </c>
      <c r="AK869" s="51">
        <v>189.78</v>
      </c>
      <c r="AL869" s="51">
        <v>189.09</v>
      </c>
      <c r="AM869" s="51">
        <v>208.17000000000002</v>
      </c>
      <c r="AN869" s="51">
        <v>207.22</v>
      </c>
      <c r="AO869" s="51">
        <v>202.11</v>
      </c>
      <c r="AP869" s="135">
        <v>202.86</v>
      </c>
      <c r="AQ869" s="51">
        <v>192.28</v>
      </c>
      <c r="AR869" s="51">
        <v>174.85000000000002</v>
      </c>
      <c r="AS869" s="51">
        <v>198.37</v>
      </c>
      <c r="AT869" s="51">
        <v>176.31</v>
      </c>
      <c r="AU869" s="51">
        <v>180.48000000000002</v>
      </c>
      <c r="AV869" s="51">
        <v>205.47</v>
      </c>
      <c r="AW869" s="51">
        <v>187.99</v>
      </c>
      <c r="AX869" s="51">
        <v>186</v>
      </c>
      <c r="AY869" s="51">
        <v>191.68</v>
      </c>
      <c r="AZ869" s="51">
        <v>208.9</v>
      </c>
      <c r="BA869" s="51">
        <v>195.43</v>
      </c>
      <c r="BB869" s="51">
        <v>191.97</v>
      </c>
      <c r="BC869" s="51">
        <v>180.39000000000001</v>
      </c>
      <c r="BD869" s="51">
        <v>169.26000000000002</v>
      </c>
      <c r="BE869" s="51">
        <v>186.84</v>
      </c>
      <c r="BF869" s="51">
        <v>212.03</v>
      </c>
      <c r="BG869" s="51">
        <v>309.38</v>
      </c>
      <c r="BH869" s="51">
        <v>183.74</v>
      </c>
      <c r="BI869" s="51">
        <v>170.87</v>
      </c>
      <c r="BJ869" s="51">
        <v>193.78</v>
      </c>
      <c r="BK869" s="51">
        <v>178.87</v>
      </c>
      <c r="BL869" s="51">
        <v>202.83</v>
      </c>
      <c r="BM869" s="51"/>
      <c r="BN869" s="9"/>
      <c r="BO869" s="62">
        <v>176.23855616605616</v>
      </c>
      <c r="BP869" s="62">
        <v>370.01</v>
      </c>
      <c r="BQ869" s="62">
        <f t="shared" si="39"/>
        <v>273.12427808302806</v>
      </c>
      <c r="BR869" s="64" t="str">
        <f t="shared" si="40"/>
        <v>YES</v>
      </c>
      <c r="BS869" s="9" t="e">
        <f t="shared" si="41"/>
        <v>#N/A</v>
      </c>
    </row>
    <row r="870" spans="1:71" x14ac:dyDescent="0.25">
      <c r="A870">
        <v>867</v>
      </c>
      <c r="B870" s="52" t="s">
        <v>107</v>
      </c>
      <c r="C870" s="48" t="s">
        <v>107</v>
      </c>
      <c r="D870" s="80">
        <v>252.84</v>
      </c>
      <c r="E870" s="98" t="s">
        <v>4988</v>
      </c>
      <c r="F870" s="84" t="s">
        <v>2</v>
      </c>
      <c r="G870" s="84">
        <v>106814475</v>
      </c>
      <c r="H870" s="87">
        <v>4337239</v>
      </c>
      <c r="I870" s="196">
        <v>6208669</v>
      </c>
      <c r="J870" s="87">
        <v>6208669</v>
      </c>
      <c r="K870" s="47" t="s">
        <v>1</v>
      </c>
      <c r="L870" s="47" t="s">
        <v>106</v>
      </c>
      <c r="M870" s="38"/>
      <c r="N870" s="38"/>
      <c r="O870" s="50">
        <v>140.78</v>
      </c>
      <c r="P870" s="50">
        <v>252.74</v>
      </c>
      <c r="Q870" s="50">
        <v>152.53</v>
      </c>
      <c r="R870" s="50">
        <v>180.44</v>
      </c>
      <c r="S870" s="50">
        <v>211.54</v>
      </c>
      <c r="T870" s="50">
        <v>210.42</v>
      </c>
      <c r="U870" s="50">
        <v>285.31</v>
      </c>
      <c r="V870" s="51">
        <v>315.15000000000003</v>
      </c>
      <c r="W870" s="51">
        <v>329.75</v>
      </c>
      <c r="X870" s="51">
        <v>321.44</v>
      </c>
      <c r="Y870" s="51">
        <v>262.48</v>
      </c>
      <c r="Z870" s="51">
        <v>191.3</v>
      </c>
      <c r="AA870" s="51">
        <v>185.78</v>
      </c>
      <c r="AB870" s="51">
        <v>220.78</v>
      </c>
      <c r="AC870" s="51">
        <v>184.70000000000002</v>
      </c>
      <c r="AD870" s="51">
        <v>193.01000000000002</v>
      </c>
      <c r="AE870" s="51">
        <v>205.07000000000002</v>
      </c>
      <c r="AF870" s="51">
        <v>252.84</v>
      </c>
      <c r="AG870" s="51">
        <v>360.9</v>
      </c>
      <c r="AH870" s="51">
        <v>394.47</v>
      </c>
      <c r="AI870" s="51">
        <v>384.13</v>
      </c>
      <c r="AJ870" s="51">
        <v>409.84000000000003</v>
      </c>
      <c r="AK870" s="51">
        <v>319.49</v>
      </c>
      <c r="AL870" s="51">
        <v>239.73000000000002</v>
      </c>
      <c r="AM870" s="51">
        <v>247.02</v>
      </c>
      <c r="AN870" s="51">
        <v>215.66</v>
      </c>
      <c r="AO870" s="51">
        <v>190.94</v>
      </c>
      <c r="AP870" s="135">
        <v>205.51000000000002</v>
      </c>
      <c r="AQ870" s="51">
        <v>235.82000000000002</v>
      </c>
      <c r="AR870" s="51">
        <v>244.59</v>
      </c>
      <c r="AS870" s="51">
        <v>346.36</v>
      </c>
      <c r="AT870" s="51">
        <v>369.59000000000003</v>
      </c>
      <c r="AU870" s="51">
        <v>376.81</v>
      </c>
      <c r="AV870" s="51">
        <v>348.05</v>
      </c>
      <c r="AW870" s="51">
        <v>255.53</v>
      </c>
      <c r="AX870" s="51">
        <v>187.75</v>
      </c>
      <c r="AY870" s="51">
        <v>182.52</v>
      </c>
      <c r="AZ870" s="51">
        <v>338.86</v>
      </c>
      <c r="BA870" s="51">
        <v>229.21</v>
      </c>
      <c r="BB870" s="51">
        <v>176.47</v>
      </c>
      <c r="BC870" s="51">
        <v>202.15</v>
      </c>
      <c r="BD870" s="51">
        <v>260.89</v>
      </c>
      <c r="BE870" s="51">
        <v>393.96000000000004</v>
      </c>
      <c r="BF870" s="51">
        <v>344.48</v>
      </c>
      <c r="BG870" s="51">
        <v>348.63</v>
      </c>
      <c r="BH870" s="51">
        <v>290.37</v>
      </c>
      <c r="BI870" s="51">
        <v>190.39000000000001</v>
      </c>
      <c r="BJ870" s="51">
        <v>148.16</v>
      </c>
      <c r="BK870" s="51">
        <v>147.61000000000001</v>
      </c>
      <c r="BL870" s="51">
        <v>179.5</v>
      </c>
      <c r="BM870" s="51"/>
      <c r="BN870" s="9"/>
      <c r="BO870" s="62">
        <v>144.02000000000001</v>
      </c>
      <c r="BP870" s="62">
        <v>494.71000000000004</v>
      </c>
      <c r="BQ870" s="62">
        <f t="shared" si="39"/>
        <v>319.36500000000001</v>
      </c>
      <c r="BR870" s="64" t="str">
        <f t="shared" si="40"/>
        <v>YES</v>
      </c>
      <c r="BS870" s="9" t="e">
        <f t="shared" si="41"/>
        <v>#N/A</v>
      </c>
    </row>
    <row r="871" spans="1:71" x14ac:dyDescent="0.25">
      <c r="A871">
        <v>868</v>
      </c>
      <c r="B871" s="52" t="s">
        <v>105</v>
      </c>
      <c r="C871" s="48" t="s">
        <v>105</v>
      </c>
      <c r="D871" s="80">
        <v>1156.52</v>
      </c>
      <c r="E871" s="98" t="s">
        <v>4988</v>
      </c>
      <c r="F871" s="84" t="s">
        <v>2</v>
      </c>
      <c r="G871" s="84">
        <v>106814475</v>
      </c>
      <c r="H871" s="87">
        <v>4375526</v>
      </c>
      <c r="I871" s="196">
        <v>6207346</v>
      </c>
      <c r="J871" s="87">
        <v>6207346</v>
      </c>
      <c r="K871" s="47" t="s">
        <v>1</v>
      </c>
      <c r="L871" s="47" t="s">
        <v>104</v>
      </c>
      <c r="M871" s="38"/>
      <c r="N871" s="38"/>
      <c r="O871" s="50">
        <v>1263.82</v>
      </c>
      <c r="P871" s="50">
        <v>1743.6</v>
      </c>
      <c r="Q871" s="50">
        <v>1393.51</v>
      </c>
      <c r="R871" s="50">
        <v>1493.69</v>
      </c>
      <c r="S871" s="50">
        <v>1361.51</v>
      </c>
      <c r="T871" s="50">
        <v>1279.71</v>
      </c>
      <c r="U871" s="50">
        <v>1473.39</v>
      </c>
      <c r="V871" s="51">
        <v>1515.51</v>
      </c>
      <c r="W871" s="51">
        <v>1451.25</v>
      </c>
      <c r="X871" s="51">
        <v>1469.19</v>
      </c>
      <c r="Y871" s="51">
        <v>1206.2</v>
      </c>
      <c r="Z871" s="51">
        <v>1237</v>
      </c>
      <c r="AA871" s="51">
        <v>1601.86</v>
      </c>
      <c r="AB871" s="51">
        <v>2059.6799999999998</v>
      </c>
      <c r="AC871" s="51">
        <v>1682.63</v>
      </c>
      <c r="AD871" s="51">
        <v>1485</v>
      </c>
      <c r="AE871" s="51">
        <v>1457.83</v>
      </c>
      <c r="AF871" s="51">
        <v>1156.52</v>
      </c>
      <c r="AG871" s="51">
        <v>1292.82</v>
      </c>
      <c r="AH871" s="51">
        <v>1298.54</v>
      </c>
      <c r="AI871" s="51">
        <v>1233.5999999999999</v>
      </c>
      <c r="AJ871" s="51">
        <v>1436.83</v>
      </c>
      <c r="AK871" s="51">
        <v>1158.05</v>
      </c>
      <c r="AL871" s="51">
        <v>1096.55</v>
      </c>
      <c r="AM871" s="51">
        <v>1748.39</v>
      </c>
      <c r="AN871" s="51">
        <v>1556.64</v>
      </c>
      <c r="AO871" s="51">
        <v>1497.09</v>
      </c>
      <c r="AP871" s="135">
        <v>1382.19</v>
      </c>
      <c r="AQ871" s="51">
        <v>1143.5999999999999</v>
      </c>
      <c r="AR871" s="51">
        <v>1074.04</v>
      </c>
      <c r="AS871" s="51">
        <v>1304.4100000000001</v>
      </c>
      <c r="AT871" s="51">
        <v>1231.9000000000001</v>
      </c>
      <c r="AU871" s="51">
        <v>1244.42</v>
      </c>
      <c r="AV871" s="51">
        <v>1353.8700000000001</v>
      </c>
      <c r="AW871" s="51">
        <v>1162.3599999999999</v>
      </c>
      <c r="AX871" s="51">
        <v>1148.22</v>
      </c>
      <c r="AY871" s="51">
        <v>1428.8</v>
      </c>
      <c r="AZ871" s="51">
        <v>1797.09</v>
      </c>
      <c r="BA871" s="51">
        <v>1514.86</v>
      </c>
      <c r="BB871" s="51">
        <v>1240.2</v>
      </c>
      <c r="BC871" s="51">
        <v>1116.67</v>
      </c>
      <c r="BD871" s="51">
        <v>1068.3599999999999</v>
      </c>
      <c r="BE871" s="51">
        <v>1383.91</v>
      </c>
      <c r="BF871" s="51">
        <v>1295.92</v>
      </c>
      <c r="BG871" s="51">
        <v>1504.92</v>
      </c>
      <c r="BH871" s="51">
        <v>1620.64</v>
      </c>
      <c r="BI871" s="51">
        <v>1404.7</v>
      </c>
      <c r="BJ871" s="51">
        <v>1663.96</v>
      </c>
      <c r="BK871" s="51">
        <v>1578.49</v>
      </c>
      <c r="BL871" s="51">
        <v>1845.19</v>
      </c>
      <c r="BM871" s="51"/>
      <c r="BN871" s="9"/>
      <c r="BO871" s="62">
        <v>1096.55</v>
      </c>
      <c r="BP871" s="62">
        <v>2363.63</v>
      </c>
      <c r="BQ871" s="62">
        <f t="shared" si="39"/>
        <v>1730.0900000000001</v>
      </c>
      <c r="BR871" s="64" t="str">
        <f t="shared" si="40"/>
        <v>YES</v>
      </c>
      <c r="BS871" s="9" t="e">
        <f t="shared" si="41"/>
        <v>#N/A</v>
      </c>
    </row>
    <row r="872" spans="1:71" x14ac:dyDescent="0.25">
      <c r="A872">
        <v>869</v>
      </c>
      <c r="B872" s="52" t="s">
        <v>103</v>
      </c>
      <c r="C872" s="48" t="s">
        <v>103</v>
      </c>
      <c r="D872" s="80"/>
      <c r="E872" s="98" t="s">
        <v>4988</v>
      </c>
      <c r="F872" s="84" t="s">
        <v>2</v>
      </c>
      <c r="G872" s="84">
        <v>106814475</v>
      </c>
      <c r="H872" s="87">
        <v>4408645</v>
      </c>
      <c r="I872" s="196">
        <v>6210524</v>
      </c>
      <c r="J872" s="87">
        <v>6210524</v>
      </c>
      <c r="K872" s="47" t="s">
        <v>1</v>
      </c>
      <c r="L872" s="47" t="s">
        <v>102</v>
      </c>
      <c r="M872" s="38"/>
      <c r="N872" s="38"/>
      <c r="O872" s="50">
        <v>557.05999999999995</v>
      </c>
      <c r="P872" s="50">
        <v>681.79</v>
      </c>
      <c r="Q872" s="50">
        <v>545.12</v>
      </c>
      <c r="R872" s="50">
        <v>571.34</v>
      </c>
      <c r="S872" s="50">
        <v>553.83000000000004</v>
      </c>
      <c r="T872" s="50">
        <v>493.41</v>
      </c>
      <c r="U872" s="50">
        <v>549.04</v>
      </c>
      <c r="V872" s="51">
        <v>543.20000000000005</v>
      </c>
      <c r="W872" s="51">
        <v>548.61</v>
      </c>
      <c r="X872" s="51">
        <v>554.86</v>
      </c>
      <c r="Y872" s="51">
        <v>476.56</v>
      </c>
      <c r="Z872" s="51">
        <v>492.22</v>
      </c>
      <c r="AA872" s="51">
        <v>566</v>
      </c>
      <c r="AB872" s="51">
        <v>642.16999999999996</v>
      </c>
      <c r="AC872" s="51">
        <v>565.81000000000006</v>
      </c>
      <c r="AD872" s="51">
        <v>562.83000000000004</v>
      </c>
      <c r="AE872" s="51">
        <v>592.74</v>
      </c>
      <c r="AF872" s="51">
        <v>520.1</v>
      </c>
      <c r="AG872" s="51">
        <v>623.08000000000004</v>
      </c>
      <c r="AH872" s="51">
        <v>625.72</v>
      </c>
      <c r="AI872" s="51">
        <v>639.39</v>
      </c>
      <c r="AJ872" s="51">
        <v>705.72</v>
      </c>
      <c r="AK872" s="51">
        <v>600.23</v>
      </c>
      <c r="AL872" s="51">
        <v>596.64</v>
      </c>
      <c r="AM872" s="51">
        <v>698.76</v>
      </c>
      <c r="AN872" s="51">
        <v>675.96</v>
      </c>
      <c r="AO872" s="51">
        <v>649.4</v>
      </c>
      <c r="AP872" s="135">
        <v>652.16999999999996</v>
      </c>
      <c r="AQ872" s="51">
        <v>605.4</v>
      </c>
      <c r="AR872" s="51">
        <v>562.37</v>
      </c>
      <c r="AS872" s="51">
        <v>677.05</v>
      </c>
      <c r="AT872" s="51">
        <v>588.73</v>
      </c>
      <c r="AU872" s="51">
        <v>594.79</v>
      </c>
      <c r="AV872" s="51">
        <v>582.66999999999996</v>
      </c>
      <c r="AW872" s="51">
        <v>470.86</v>
      </c>
      <c r="AX872" s="51">
        <v>491.13</v>
      </c>
      <c r="AY872" s="51">
        <v>518.26</v>
      </c>
      <c r="AZ872" s="51">
        <v>504.05</v>
      </c>
      <c r="BA872" s="51">
        <v>444.23</v>
      </c>
      <c r="BB872" s="51">
        <v>427.38</v>
      </c>
      <c r="BC872" s="51">
        <v>450.24</v>
      </c>
      <c r="BD872" s="51">
        <v>441.1</v>
      </c>
      <c r="BE872" s="51">
        <v>563.74</v>
      </c>
      <c r="BF872" s="51">
        <v>526.16999999999996</v>
      </c>
      <c r="BG872" s="51">
        <v>591.20000000000005</v>
      </c>
      <c r="BH872" s="51">
        <v>532.31000000000006</v>
      </c>
      <c r="BI872" s="51">
        <v>441.28000000000003</v>
      </c>
      <c r="BJ872" s="51">
        <v>444.16</v>
      </c>
      <c r="BK872" s="51">
        <v>411.58</v>
      </c>
      <c r="BL872" s="51">
        <v>488.94</v>
      </c>
      <c r="BM872" s="51"/>
      <c r="BN872" s="9"/>
      <c r="BO872" s="62">
        <v>476.56</v>
      </c>
      <c r="BP872" s="62">
        <v>1157.3</v>
      </c>
      <c r="BQ872" s="62">
        <f t="shared" si="39"/>
        <v>816.93</v>
      </c>
      <c r="BR872" s="64" t="str">
        <f t="shared" si="40"/>
        <v>NO</v>
      </c>
      <c r="BS872" s="9" t="e">
        <f t="shared" si="41"/>
        <v>#N/A</v>
      </c>
    </row>
    <row r="873" spans="1:71" x14ac:dyDescent="0.25">
      <c r="A873">
        <v>870</v>
      </c>
      <c r="B873" s="52" t="s">
        <v>101</v>
      </c>
      <c r="C873" s="48" t="s">
        <v>101</v>
      </c>
      <c r="D873" s="80">
        <v>67.27</v>
      </c>
      <c r="E873" s="98" t="s">
        <v>4988</v>
      </c>
      <c r="F873" s="84" t="s">
        <v>2</v>
      </c>
      <c r="G873" s="84">
        <v>106814475</v>
      </c>
      <c r="H873" s="87">
        <v>4374516</v>
      </c>
      <c r="I873" s="196">
        <v>6088651</v>
      </c>
      <c r="J873" s="87">
        <v>6088651</v>
      </c>
      <c r="K873" s="47" t="s">
        <v>1</v>
      </c>
      <c r="L873" s="47" t="s">
        <v>100</v>
      </c>
      <c r="M873" s="38"/>
      <c r="N873" s="38"/>
      <c r="O873" s="50">
        <v>97.44</v>
      </c>
      <c r="P873" s="50">
        <v>115.91</v>
      </c>
      <c r="Q873" s="50">
        <v>85.7</v>
      </c>
      <c r="R873" s="50">
        <v>84.92</v>
      </c>
      <c r="S873" s="50">
        <v>84.07</v>
      </c>
      <c r="T873" s="50">
        <v>64.12</v>
      </c>
      <c r="U873" s="50">
        <v>63.09</v>
      </c>
      <c r="V873" s="51">
        <v>64.149999999999991</v>
      </c>
      <c r="W873" s="51">
        <v>63.82</v>
      </c>
      <c r="X873" s="51">
        <v>76.02</v>
      </c>
      <c r="Y873" s="51">
        <v>73.97999999999999</v>
      </c>
      <c r="Z873" s="51">
        <v>75.069999999999993</v>
      </c>
      <c r="AA873" s="51">
        <v>84.72999999999999</v>
      </c>
      <c r="AB873" s="51">
        <v>92.64</v>
      </c>
      <c r="AC873" s="51">
        <v>79.41</v>
      </c>
      <c r="AD873" s="51">
        <v>81.14</v>
      </c>
      <c r="AE873" s="51">
        <v>80.149999999999991</v>
      </c>
      <c r="AF873" s="51">
        <v>67.27</v>
      </c>
      <c r="AG873" s="51">
        <v>60</v>
      </c>
      <c r="AH873" s="51">
        <v>53.64</v>
      </c>
      <c r="AI873" s="51">
        <v>32.93</v>
      </c>
      <c r="AJ873" s="51">
        <v>265.14</v>
      </c>
      <c r="AK873" s="51">
        <v>224.78</v>
      </c>
      <c r="AL873" s="51">
        <v>226.12</v>
      </c>
      <c r="AM873" s="51">
        <v>250.64000000000001</v>
      </c>
      <c r="AN873" s="51">
        <v>245.52</v>
      </c>
      <c r="AO873" s="51">
        <v>239.96</v>
      </c>
      <c r="AP873" s="135">
        <v>239.01000000000002</v>
      </c>
      <c r="AQ873" s="51">
        <v>228.20000000000002</v>
      </c>
      <c r="AR873" s="51">
        <v>213.88</v>
      </c>
      <c r="AS873" s="51">
        <v>243.22</v>
      </c>
      <c r="AT873" s="51">
        <v>207.33</v>
      </c>
      <c r="AU873" s="51">
        <v>209.02</v>
      </c>
      <c r="AV873" s="51">
        <v>232.19</v>
      </c>
      <c r="AW873" s="51">
        <v>207.21</v>
      </c>
      <c r="AX873" s="51">
        <v>203.91</v>
      </c>
      <c r="AY873" s="51">
        <v>209.37</v>
      </c>
      <c r="AZ873" s="51">
        <v>226.8</v>
      </c>
      <c r="BA873" s="51">
        <v>209.33</v>
      </c>
      <c r="BB873" s="51">
        <v>177.16</v>
      </c>
      <c r="BC873" s="51">
        <v>126.58</v>
      </c>
      <c r="BD873" s="51">
        <v>114.11999999999999</v>
      </c>
      <c r="BE873" s="51">
        <v>116.83999999999999</v>
      </c>
      <c r="BF873" s="51">
        <v>99.71</v>
      </c>
      <c r="BG873" s="51">
        <v>106.80999999999999</v>
      </c>
      <c r="BH873" s="51">
        <v>108.35</v>
      </c>
      <c r="BI873" s="51">
        <v>101.36999999999999</v>
      </c>
      <c r="BJ873" s="51">
        <v>119.91</v>
      </c>
      <c r="BK873" s="51">
        <v>108.53999999999999</v>
      </c>
      <c r="BL873" s="51">
        <v>128.39000000000001</v>
      </c>
      <c r="BM873" s="51"/>
      <c r="BN873" s="9"/>
      <c r="BO873" s="62">
        <v>32.93</v>
      </c>
      <c r="BP873" s="62">
        <v>250.64000000000001</v>
      </c>
      <c r="BQ873" s="62">
        <f t="shared" si="39"/>
        <v>141.785</v>
      </c>
      <c r="BR873" s="64" t="str">
        <f t="shared" si="40"/>
        <v>YES</v>
      </c>
      <c r="BS873" s="9" t="e">
        <f t="shared" si="41"/>
        <v>#N/A</v>
      </c>
    </row>
    <row r="874" spans="1:71" x14ac:dyDescent="0.25">
      <c r="A874">
        <v>871</v>
      </c>
      <c r="B874" s="52" t="s">
        <v>99</v>
      </c>
      <c r="C874" s="48" t="s">
        <v>99</v>
      </c>
      <c r="D874" s="80">
        <v>34.31</v>
      </c>
      <c r="E874" s="98" t="s">
        <v>4988</v>
      </c>
      <c r="F874" s="84" t="s">
        <v>2</v>
      </c>
      <c r="G874" s="84">
        <v>106814475</v>
      </c>
      <c r="H874" s="87">
        <v>4365144</v>
      </c>
      <c r="I874" s="196">
        <v>6132700</v>
      </c>
      <c r="J874" s="87">
        <v>6132700</v>
      </c>
      <c r="K874" s="47" t="s">
        <v>1</v>
      </c>
      <c r="L874" s="47" t="s">
        <v>98</v>
      </c>
      <c r="M874" s="38"/>
      <c r="N874" s="38"/>
      <c r="O874" s="50">
        <v>9.02</v>
      </c>
      <c r="P874" s="50">
        <v>9.11</v>
      </c>
      <c r="Q874" s="50">
        <v>9.0299999999999994</v>
      </c>
      <c r="R874" s="50">
        <v>9.0299999999999994</v>
      </c>
      <c r="S874" s="50">
        <v>9.14</v>
      </c>
      <c r="T874" s="50">
        <v>9.0500000000000007</v>
      </c>
      <c r="U874" s="50">
        <v>12.290000000000001</v>
      </c>
      <c r="V874" s="51">
        <v>34.04</v>
      </c>
      <c r="W874" s="51">
        <v>41.93</v>
      </c>
      <c r="X874" s="51">
        <v>28.910000000000004</v>
      </c>
      <c r="Y874" s="51">
        <v>36.99</v>
      </c>
      <c r="Z874" s="51">
        <v>27.990000000000002</v>
      </c>
      <c r="AA874" s="51">
        <v>35.830000000000005</v>
      </c>
      <c r="AB874" s="51">
        <v>47.11</v>
      </c>
      <c r="AC874" s="51">
        <v>51.620000000000005</v>
      </c>
      <c r="AD874" s="51">
        <v>37.85</v>
      </c>
      <c r="AE874" s="51">
        <v>37.75</v>
      </c>
      <c r="AF874" s="51">
        <v>34.31</v>
      </c>
      <c r="AG874" s="51">
        <v>44.82</v>
      </c>
      <c r="AH874" s="51">
        <v>34.93</v>
      </c>
      <c r="AI874" s="51">
        <v>30.240000000000002</v>
      </c>
      <c r="AJ874" s="51">
        <v>52.1</v>
      </c>
      <c r="AK874" s="51">
        <v>33.410000000000004</v>
      </c>
      <c r="AL874" s="51">
        <v>26.28</v>
      </c>
      <c r="AM874" s="51">
        <v>58.97</v>
      </c>
      <c r="AN874" s="51">
        <v>48.57</v>
      </c>
      <c r="AO874" s="51">
        <v>45.480000000000004</v>
      </c>
      <c r="AP874" s="135">
        <v>60.230000000000004</v>
      </c>
      <c r="AQ874" s="51">
        <v>45.96</v>
      </c>
      <c r="AR874" s="51">
        <v>32.56</v>
      </c>
      <c r="AS874" s="51">
        <v>38.380000000000003</v>
      </c>
      <c r="AT874" s="51">
        <v>41.27</v>
      </c>
      <c r="AU874" s="51">
        <v>44.49</v>
      </c>
      <c r="AV874" s="51">
        <v>37.14</v>
      </c>
      <c r="AW874" s="51">
        <v>31.71</v>
      </c>
      <c r="AX874" s="51">
        <v>29.660000000000004</v>
      </c>
      <c r="AY874" s="51">
        <v>31.369999999999997</v>
      </c>
      <c r="AZ874" s="51">
        <v>74.709999999999994</v>
      </c>
      <c r="BA874" s="51">
        <v>54.64</v>
      </c>
      <c r="BB874" s="51">
        <v>36.440000000000005</v>
      </c>
      <c r="BC874" s="51">
        <v>31.340000000000003</v>
      </c>
      <c r="BD874" s="51">
        <v>35.82</v>
      </c>
      <c r="BE874" s="51">
        <v>48.120000000000005</v>
      </c>
      <c r="BF874" s="51">
        <v>46.510000000000005</v>
      </c>
      <c r="BG874" s="51">
        <v>32.520000000000003</v>
      </c>
      <c r="BH874" s="51">
        <v>47.370000000000005</v>
      </c>
      <c r="BI874" s="51">
        <v>50.15</v>
      </c>
      <c r="BJ874" s="51">
        <v>83.61999999999999</v>
      </c>
      <c r="BK874" s="51">
        <v>47.72</v>
      </c>
      <c r="BL874" s="51">
        <v>32.07</v>
      </c>
      <c r="BM874" s="51"/>
      <c r="BN874" s="9"/>
      <c r="BO874" s="62">
        <v>11.99</v>
      </c>
      <c r="BP874" s="62">
        <v>60.23</v>
      </c>
      <c r="BQ874" s="62">
        <f t="shared" si="39"/>
        <v>36.11</v>
      </c>
      <c r="BR874" s="64" t="str">
        <f t="shared" si="40"/>
        <v>YES</v>
      </c>
      <c r="BS874" s="9" t="e">
        <f t="shared" si="41"/>
        <v>#N/A</v>
      </c>
    </row>
    <row r="875" spans="1:71" x14ac:dyDescent="0.25">
      <c r="A875">
        <v>872</v>
      </c>
      <c r="B875" s="52" t="s">
        <v>97</v>
      </c>
      <c r="C875" s="48" t="s">
        <v>97</v>
      </c>
      <c r="D875" s="80">
        <v>2190.1099999999997</v>
      </c>
      <c r="E875" s="98" t="s">
        <v>4988</v>
      </c>
      <c r="F875" s="84" t="s">
        <v>2</v>
      </c>
      <c r="G875" s="84">
        <v>106814475</v>
      </c>
      <c r="H875" s="87">
        <v>4409131</v>
      </c>
      <c r="I875" s="196">
        <v>6207411</v>
      </c>
      <c r="J875" s="87">
        <v>6207411</v>
      </c>
      <c r="K875" s="47" t="s">
        <v>1</v>
      </c>
      <c r="L875" s="47" t="s">
        <v>96</v>
      </c>
      <c r="M875" s="38"/>
      <c r="N875" s="38"/>
      <c r="O875" s="50">
        <v>1418.78</v>
      </c>
      <c r="P875" s="50">
        <v>1206.67</v>
      </c>
      <c r="Q875" s="50">
        <v>1381.68</v>
      </c>
      <c r="R875" s="50">
        <v>1126.1199999999999</v>
      </c>
      <c r="S875" s="50">
        <v>3086.9</v>
      </c>
      <c r="T875" s="50">
        <v>3165.53</v>
      </c>
      <c r="U875" s="50">
        <v>3858.56</v>
      </c>
      <c r="V875" s="51">
        <v>3996</v>
      </c>
      <c r="W875" s="51">
        <v>3684.8799999999997</v>
      </c>
      <c r="X875" s="51">
        <v>3192.08</v>
      </c>
      <c r="Y875" s="51">
        <v>2268.0499999999997</v>
      </c>
      <c r="Z875" s="51">
        <v>2005.55</v>
      </c>
      <c r="AA875" s="51">
        <v>1760.02</v>
      </c>
      <c r="AB875" s="51">
        <v>1390.93</v>
      </c>
      <c r="AC875" s="51">
        <v>1271.8700000000001</v>
      </c>
      <c r="AD875" s="51">
        <v>1712.45</v>
      </c>
      <c r="AE875" s="51">
        <v>1861.72</v>
      </c>
      <c r="AF875" s="51">
        <v>2190.1099999999997</v>
      </c>
      <c r="AG875" s="51">
        <v>3407.77</v>
      </c>
      <c r="AH875" s="51">
        <v>4072.5499999999997</v>
      </c>
      <c r="AI875" s="51">
        <v>3859.7</v>
      </c>
      <c r="AJ875" s="51">
        <v>4022</v>
      </c>
      <c r="AK875" s="51">
        <v>2915.25</v>
      </c>
      <c r="AL875" s="51">
        <v>2169.1</v>
      </c>
      <c r="AM875" s="51">
        <v>1834.52</v>
      </c>
      <c r="AN875" s="51">
        <v>1995.02</v>
      </c>
      <c r="AO875" s="51">
        <v>1837.4</v>
      </c>
      <c r="AP875" s="135">
        <v>2158.2799999999997</v>
      </c>
      <c r="AQ875" s="51">
        <v>2341.2399999999998</v>
      </c>
      <c r="AR875" s="51">
        <v>2374.6999999999998</v>
      </c>
      <c r="AS875" s="51">
        <v>3685.31</v>
      </c>
      <c r="AT875" s="51">
        <v>3917.6699999999996</v>
      </c>
      <c r="AU875" s="51">
        <v>4226.7199999999993</v>
      </c>
      <c r="AV875" s="51">
        <v>3829.2799999999997</v>
      </c>
      <c r="AW875" s="51">
        <v>2960.7299999999996</v>
      </c>
      <c r="AX875" s="51">
        <v>2386.06</v>
      </c>
      <c r="AY875" s="51">
        <v>2081.3399999999997</v>
      </c>
      <c r="AZ875" s="51">
        <v>1290.3700000000001</v>
      </c>
      <c r="BA875" s="51">
        <v>1473.01</v>
      </c>
      <c r="BB875" s="51">
        <v>2271.2399999999998</v>
      </c>
      <c r="BC875" s="51">
        <v>2431.7299999999996</v>
      </c>
      <c r="BD875" s="51">
        <v>2771.2299999999996</v>
      </c>
      <c r="BE875" s="51">
        <v>4551.82</v>
      </c>
      <c r="BF875" s="51">
        <v>4341</v>
      </c>
      <c r="BG875" s="51">
        <v>4878.41</v>
      </c>
      <c r="BH875" s="51">
        <v>5611.0599999999995</v>
      </c>
      <c r="BI875" s="51">
        <v>3920.58</v>
      </c>
      <c r="BJ875" s="51">
        <v>2967.4199999999996</v>
      </c>
      <c r="BK875" s="51">
        <v>2198.62</v>
      </c>
      <c r="BL875" s="51">
        <v>2487.04</v>
      </c>
      <c r="BM875" s="51"/>
      <c r="BN875" s="9"/>
      <c r="BO875" s="62">
        <v>11.99</v>
      </c>
      <c r="BP875" s="62">
        <v>4346.2699999999995</v>
      </c>
      <c r="BQ875" s="62">
        <f t="shared" si="39"/>
        <v>2179.1299999999997</v>
      </c>
      <c r="BR875" s="64" t="str">
        <f t="shared" si="40"/>
        <v>YES</v>
      </c>
      <c r="BS875" s="9" t="e">
        <f t="shared" si="41"/>
        <v>#N/A</v>
      </c>
    </row>
    <row r="876" spans="1:71" x14ac:dyDescent="0.25">
      <c r="A876">
        <v>873</v>
      </c>
      <c r="B876" s="52" t="s">
        <v>95</v>
      </c>
      <c r="C876" s="48" t="s">
        <v>95</v>
      </c>
      <c r="D876" s="80">
        <v>48.870000000000005</v>
      </c>
      <c r="E876" s="98" t="s">
        <v>4988</v>
      </c>
      <c r="F876" s="84" t="s">
        <v>2</v>
      </c>
      <c r="G876" s="84">
        <v>106814475</v>
      </c>
      <c r="H876" s="87">
        <v>4374502</v>
      </c>
      <c r="I876" s="196">
        <v>6090949</v>
      </c>
      <c r="J876" s="87">
        <v>6090949</v>
      </c>
      <c r="K876" s="47" t="s">
        <v>1</v>
      </c>
      <c r="L876" s="47" t="s">
        <v>94</v>
      </c>
      <c r="M876" s="38"/>
      <c r="N876" s="38"/>
      <c r="O876" s="50">
        <v>52.62</v>
      </c>
      <c r="P876" s="50">
        <v>63.44</v>
      </c>
      <c r="Q876" s="50">
        <v>49.9</v>
      </c>
      <c r="R876" s="50">
        <v>50.6</v>
      </c>
      <c r="S876" s="50">
        <v>52.8</v>
      </c>
      <c r="T876" s="50">
        <v>46.28</v>
      </c>
      <c r="U876" s="50">
        <v>48.870000000000005</v>
      </c>
      <c r="V876" s="51">
        <v>49.7</v>
      </c>
      <c r="W876" s="51">
        <v>48.09</v>
      </c>
      <c r="X876" s="51">
        <v>53.230000000000004</v>
      </c>
      <c r="Y876" s="51">
        <v>52.870000000000005</v>
      </c>
      <c r="Z876" s="51">
        <v>54.74</v>
      </c>
      <c r="AA876" s="51">
        <v>60.82</v>
      </c>
      <c r="AB876" s="51">
        <v>65.5</v>
      </c>
      <c r="AC876" s="51">
        <v>54.49</v>
      </c>
      <c r="AD876" s="51">
        <v>53.230000000000004</v>
      </c>
      <c r="AE876" s="51">
        <v>53.47</v>
      </c>
      <c r="AF876" s="51">
        <v>48.870000000000005</v>
      </c>
      <c r="AG876" s="51">
        <v>49.12</v>
      </c>
      <c r="AH876" s="51">
        <v>45.89</v>
      </c>
      <c r="AI876" s="51">
        <v>47.42</v>
      </c>
      <c r="AJ876" s="51">
        <v>55.72</v>
      </c>
      <c r="AK876" s="51">
        <v>53.85</v>
      </c>
      <c r="AL876" s="51">
        <v>54.190000000000005</v>
      </c>
      <c r="AM876" s="51">
        <v>61.61</v>
      </c>
      <c r="AN876" s="51">
        <v>60.480000000000004</v>
      </c>
      <c r="AO876" s="51">
        <v>57.54</v>
      </c>
      <c r="AP876" s="135">
        <v>58.02</v>
      </c>
      <c r="AQ876" s="51">
        <v>53.800000000000004</v>
      </c>
      <c r="AR876" s="51">
        <v>48.730000000000004</v>
      </c>
      <c r="AS876" s="51">
        <v>51.99</v>
      </c>
      <c r="AT876" s="51">
        <v>47.03</v>
      </c>
      <c r="AU876" s="51">
        <v>48.09</v>
      </c>
      <c r="AV876" s="51">
        <v>55.21</v>
      </c>
      <c r="AW876" s="51">
        <v>53.72</v>
      </c>
      <c r="AX876" s="51">
        <v>55.56</v>
      </c>
      <c r="AY876" s="51">
        <v>59.300000000000004</v>
      </c>
      <c r="AZ876" s="51">
        <v>64.92</v>
      </c>
      <c r="BA876" s="51">
        <v>57.7</v>
      </c>
      <c r="BB876" s="51">
        <v>56.27</v>
      </c>
      <c r="BC876" s="51">
        <v>53.230000000000004</v>
      </c>
      <c r="BD876" s="51">
        <v>50.45</v>
      </c>
      <c r="BE876" s="51">
        <v>49.14</v>
      </c>
      <c r="BF876" s="51">
        <v>38.450000000000003</v>
      </c>
      <c r="BG876" s="51">
        <v>41.09</v>
      </c>
      <c r="BH876" s="51">
        <v>42.14</v>
      </c>
      <c r="BI876" s="51">
        <v>42.78</v>
      </c>
      <c r="BJ876" s="51">
        <v>49.14</v>
      </c>
      <c r="BK876" s="51">
        <v>45.25</v>
      </c>
      <c r="BL876" s="51">
        <v>52.440000000000005</v>
      </c>
      <c r="BM876" s="51"/>
      <c r="BN876" s="9"/>
      <c r="BO876" s="62">
        <v>46.619295597484282</v>
      </c>
      <c r="BP876" s="62">
        <v>98.69</v>
      </c>
      <c r="BQ876" s="62">
        <f t="shared" si="39"/>
        <v>72.654647798742133</v>
      </c>
      <c r="BR876" s="64" t="str">
        <f t="shared" si="40"/>
        <v>NO</v>
      </c>
      <c r="BS876" s="9" t="e">
        <f t="shared" si="41"/>
        <v>#N/A</v>
      </c>
    </row>
    <row r="877" spans="1:71" x14ac:dyDescent="0.25">
      <c r="A877">
        <v>874</v>
      </c>
      <c r="B877" s="52" t="s">
        <v>93</v>
      </c>
      <c r="C877" s="48" t="s">
        <v>93</v>
      </c>
      <c r="D877" s="80">
        <v>1787.49</v>
      </c>
      <c r="E877" s="98" t="s">
        <v>4988</v>
      </c>
      <c r="F877" s="84" t="s">
        <v>2</v>
      </c>
      <c r="G877" s="84">
        <v>106814475</v>
      </c>
      <c r="H877" s="87">
        <v>4409132</v>
      </c>
      <c r="I877" s="196">
        <v>6207412</v>
      </c>
      <c r="J877" s="87">
        <v>6207412</v>
      </c>
      <c r="K877" s="47" t="s">
        <v>1</v>
      </c>
      <c r="L877" s="47" t="s">
        <v>92</v>
      </c>
      <c r="M877" s="38"/>
      <c r="N877" s="38"/>
      <c r="O877" s="50">
        <v>1789.17</v>
      </c>
      <c r="P877" s="50">
        <v>1865.08</v>
      </c>
      <c r="Q877" s="50">
        <v>1727.91</v>
      </c>
      <c r="R877" s="50">
        <v>2021.84</v>
      </c>
      <c r="S877" s="50">
        <v>2016.32</v>
      </c>
      <c r="T877" s="50">
        <v>1947.68</v>
      </c>
      <c r="U877" s="50">
        <v>2246.06</v>
      </c>
      <c r="V877" s="51">
        <v>2208.41</v>
      </c>
      <c r="W877" s="51">
        <v>2184.7099999999996</v>
      </c>
      <c r="X877" s="51">
        <v>1995.4</v>
      </c>
      <c r="Y877" s="51">
        <v>1771.44</v>
      </c>
      <c r="Z877" s="51">
        <v>1531.65</v>
      </c>
      <c r="AA877" s="51">
        <v>1865.51</v>
      </c>
      <c r="AB877" s="51">
        <v>1794.42</v>
      </c>
      <c r="AC877" s="51">
        <v>1682.2</v>
      </c>
      <c r="AD877" s="51">
        <v>1670.98</v>
      </c>
      <c r="AE877" s="51">
        <v>1676.39</v>
      </c>
      <c r="AF877" s="51">
        <v>1787.49</v>
      </c>
      <c r="AG877" s="51">
        <v>2140.06</v>
      </c>
      <c r="AH877" s="51">
        <v>2105.6099999999997</v>
      </c>
      <c r="AI877" s="51">
        <v>2125.6499999999996</v>
      </c>
      <c r="AJ877" s="51">
        <v>2286.83</v>
      </c>
      <c r="AK877" s="51">
        <v>1940.2</v>
      </c>
      <c r="AL877" s="51">
        <v>1637.81</v>
      </c>
      <c r="AM877" s="51">
        <v>1767.67</v>
      </c>
      <c r="AN877" s="51">
        <v>1731.38</v>
      </c>
      <c r="AO877" s="51">
        <v>1867.6</v>
      </c>
      <c r="AP877" s="135">
        <v>1881.61</v>
      </c>
      <c r="AQ877" s="51">
        <v>1973.79</v>
      </c>
      <c r="AR877" s="51">
        <v>2009.36</v>
      </c>
      <c r="AS877" s="51">
        <v>2453.4399999999996</v>
      </c>
      <c r="AT877" s="51">
        <v>2208.1499999999996</v>
      </c>
      <c r="AU877" s="51">
        <v>2147.2299999999996</v>
      </c>
      <c r="AV877" s="51">
        <v>2338.0899999999997</v>
      </c>
      <c r="AW877" s="51">
        <v>1929.96</v>
      </c>
      <c r="AX877" s="51">
        <v>1797.57</v>
      </c>
      <c r="AY877" s="51">
        <v>1798.15</v>
      </c>
      <c r="AZ877" s="51">
        <v>1789.72</v>
      </c>
      <c r="BA877" s="51">
        <v>1768.71</v>
      </c>
      <c r="BB877" s="51">
        <v>1748.34</v>
      </c>
      <c r="BC877" s="51">
        <v>1735.11</v>
      </c>
      <c r="BD877" s="51">
        <v>1939.35</v>
      </c>
      <c r="BE877" s="51">
        <v>2453.4499999999998</v>
      </c>
      <c r="BF877" s="51">
        <v>2317.4399999999996</v>
      </c>
      <c r="BG877" s="51">
        <v>2779.18</v>
      </c>
      <c r="BH877" s="51">
        <v>2651.3999999999996</v>
      </c>
      <c r="BI877" s="51">
        <v>2114.4199999999996</v>
      </c>
      <c r="BJ877" s="51">
        <v>2078.81</v>
      </c>
      <c r="BK877" s="51">
        <v>1888.96</v>
      </c>
      <c r="BL877" s="51">
        <v>2136.5</v>
      </c>
      <c r="BM877" s="51"/>
      <c r="BN877" s="9"/>
      <c r="BO877" s="62">
        <v>1531.65</v>
      </c>
      <c r="BP877" s="62">
        <v>4267.2099999999991</v>
      </c>
      <c r="BQ877" s="62">
        <f t="shared" si="39"/>
        <v>2899.4299999999994</v>
      </c>
      <c r="BR877" s="64" t="str">
        <f t="shared" si="40"/>
        <v>YES</v>
      </c>
      <c r="BS877" s="9" t="e">
        <f t="shared" si="41"/>
        <v>#N/A</v>
      </c>
    </row>
    <row r="878" spans="1:71" x14ac:dyDescent="0.25">
      <c r="A878">
        <v>875</v>
      </c>
      <c r="B878" s="52" t="s">
        <v>91</v>
      </c>
      <c r="C878" s="48" t="s">
        <v>91</v>
      </c>
      <c r="D878" s="80">
        <v>1980.77</v>
      </c>
      <c r="E878" s="98" t="s">
        <v>4988</v>
      </c>
      <c r="F878" s="84" t="s">
        <v>2</v>
      </c>
      <c r="G878" s="84">
        <v>106814475</v>
      </c>
      <c r="H878" s="87">
        <v>4409130</v>
      </c>
      <c r="I878" s="196">
        <v>6207413</v>
      </c>
      <c r="J878" s="87">
        <v>6207413</v>
      </c>
      <c r="K878" s="47" t="s">
        <v>1</v>
      </c>
      <c r="L878" s="47" t="s">
        <v>90</v>
      </c>
      <c r="M878" s="38"/>
      <c r="N878" s="38"/>
      <c r="O878" s="50">
        <v>2167.62</v>
      </c>
      <c r="P878" s="50">
        <v>2466.27</v>
      </c>
      <c r="Q878" s="50">
        <v>2117.96</v>
      </c>
      <c r="R878" s="50">
        <v>2198.09</v>
      </c>
      <c r="S878" s="50">
        <v>2370.79</v>
      </c>
      <c r="T878" s="50">
        <v>2268.08</v>
      </c>
      <c r="U878" s="50">
        <v>2606.7999999999997</v>
      </c>
      <c r="V878" s="51">
        <v>2540.7599999999998</v>
      </c>
      <c r="W878" s="51">
        <v>2421.5699999999997</v>
      </c>
      <c r="X878" s="51">
        <v>2268.62</v>
      </c>
      <c r="Y878" s="51">
        <v>1980.52</v>
      </c>
      <c r="Z878" s="51">
        <v>1832.54</v>
      </c>
      <c r="AA878" s="51">
        <v>2054.2999999999997</v>
      </c>
      <c r="AB878" s="51">
        <v>2112.39</v>
      </c>
      <c r="AC878" s="51">
        <v>1973.8700000000001</v>
      </c>
      <c r="AD878" s="51">
        <v>1911.8</v>
      </c>
      <c r="AE878" s="51">
        <v>1936.25</v>
      </c>
      <c r="AF878" s="51">
        <v>1980.77</v>
      </c>
      <c r="AG878" s="51">
        <v>2292.8000000000002</v>
      </c>
      <c r="AH878" s="51">
        <v>2304.08</v>
      </c>
      <c r="AI878" s="51">
        <v>2493.6</v>
      </c>
      <c r="AJ878" s="51">
        <v>2816.4799999999996</v>
      </c>
      <c r="AK878" s="51">
        <v>2406.89</v>
      </c>
      <c r="AL878" s="51">
        <v>2240.83</v>
      </c>
      <c r="AM878" s="51">
        <v>2382.6499999999996</v>
      </c>
      <c r="AN878" s="51">
        <v>2351.91</v>
      </c>
      <c r="AO878" s="51">
        <v>2454.16</v>
      </c>
      <c r="AP878" s="135">
        <v>2481.56</v>
      </c>
      <c r="AQ878" s="51">
        <v>2441.0299999999997</v>
      </c>
      <c r="AR878" s="51">
        <v>2332.12</v>
      </c>
      <c r="AS878" s="51">
        <v>2794.7599999999998</v>
      </c>
      <c r="AT878" s="51">
        <v>2605.4299999999998</v>
      </c>
      <c r="AU878" s="51">
        <v>2612.8399999999997</v>
      </c>
      <c r="AV878" s="51">
        <v>2800.6099999999997</v>
      </c>
      <c r="AW878" s="51">
        <v>2287.7799999999997</v>
      </c>
      <c r="AX878" s="51">
        <v>2312.35</v>
      </c>
      <c r="AY878" s="51">
        <v>2279.1799999999998</v>
      </c>
      <c r="AZ878" s="51">
        <v>2384.16</v>
      </c>
      <c r="BA878" s="51">
        <v>2332.77</v>
      </c>
      <c r="BB878" s="51">
        <v>2411.7399999999998</v>
      </c>
      <c r="BC878" s="51">
        <v>2388.62</v>
      </c>
      <c r="BD878" s="51">
        <v>2564.5899999999997</v>
      </c>
      <c r="BE878" s="51">
        <v>3043.2299999999996</v>
      </c>
      <c r="BF878" s="51">
        <v>2788.35</v>
      </c>
      <c r="BG878" s="51">
        <v>2995</v>
      </c>
      <c r="BH878" s="51">
        <v>2669.6899999999996</v>
      </c>
      <c r="BI878" s="51">
        <v>2257.33</v>
      </c>
      <c r="BJ878" s="51">
        <v>2385.9199999999996</v>
      </c>
      <c r="BK878" s="51">
        <v>2141.1</v>
      </c>
      <c r="BL878" s="51">
        <v>2408.6699999999996</v>
      </c>
      <c r="BM878" s="51"/>
      <c r="BN878" s="9"/>
      <c r="BO878" s="62">
        <v>11.99</v>
      </c>
      <c r="BP878" s="62">
        <v>2606.7999999999997</v>
      </c>
      <c r="BQ878" s="62">
        <f t="shared" si="39"/>
        <v>1309.3949999999998</v>
      </c>
      <c r="BR878" s="64" t="str">
        <f t="shared" si="40"/>
        <v>YES</v>
      </c>
      <c r="BS878" s="9" t="e">
        <f t="shared" si="41"/>
        <v>#N/A</v>
      </c>
    </row>
    <row r="879" spans="1:71" x14ac:dyDescent="0.25">
      <c r="A879">
        <v>876</v>
      </c>
      <c r="B879" s="52" t="s">
        <v>89</v>
      </c>
      <c r="C879" s="48" t="s">
        <v>89</v>
      </c>
      <c r="D879" s="80">
        <v>1338.84</v>
      </c>
      <c r="E879" s="98" t="s">
        <v>4988</v>
      </c>
      <c r="F879" s="84" t="s">
        <v>2</v>
      </c>
      <c r="G879" s="84">
        <v>106814475</v>
      </c>
      <c r="H879" s="87">
        <v>4273337</v>
      </c>
      <c r="I879" s="196">
        <v>6207869</v>
      </c>
      <c r="J879" s="87">
        <v>6207869</v>
      </c>
      <c r="K879" s="47" t="s">
        <v>1</v>
      </c>
      <c r="L879" s="47" t="s">
        <v>88</v>
      </c>
      <c r="M879" s="38"/>
      <c r="N879" s="38"/>
      <c r="O879" s="50">
        <v>904.16</v>
      </c>
      <c r="P879" s="50">
        <v>1510.71</v>
      </c>
      <c r="Q879" s="50">
        <v>1384.42</v>
      </c>
      <c r="R879" s="50">
        <v>1560.58</v>
      </c>
      <c r="S879" s="50">
        <v>1195.32</v>
      </c>
      <c r="T879" s="50">
        <v>886.05</v>
      </c>
      <c r="U879" s="50">
        <v>1176.56</v>
      </c>
      <c r="V879" s="51">
        <v>1421.3700000000001</v>
      </c>
      <c r="W879" s="51">
        <v>1230.93</v>
      </c>
      <c r="X879" s="51">
        <v>1082.19</v>
      </c>
      <c r="Y879" s="51">
        <v>943.8</v>
      </c>
      <c r="Z879" s="51">
        <v>1040.3</v>
      </c>
      <c r="AA879" s="51">
        <v>1268.75</v>
      </c>
      <c r="AB879" s="51">
        <v>1383.34</v>
      </c>
      <c r="AC879" s="51">
        <v>1120.29</v>
      </c>
      <c r="AD879" s="51">
        <v>1059.1099999999999</v>
      </c>
      <c r="AE879" s="51">
        <v>1583.69</v>
      </c>
      <c r="AF879" s="51">
        <v>1338.84</v>
      </c>
      <c r="AG879" s="51">
        <v>1443.02</v>
      </c>
      <c r="AH879" s="51">
        <v>1310.23</v>
      </c>
      <c r="AI879" s="51">
        <v>1228.8900000000001</v>
      </c>
      <c r="AJ879" s="51">
        <v>1354.51</v>
      </c>
      <c r="AK879" s="51">
        <v>1060.31</v>
      </c>
      <c r="AL879" s="51">
        <v>953.72</v>
      </c>
      <c r="AM879" s="51">
        <v>1347.67</v>
      </c>
      <c r="AN879" s="51">
        <v>1252.26</v>
      </c>
      <c r="AO879" s="51">
        <v>1583.16</v>
      </c>
      <c r="AP879" s="135">
        <v>1541.84</v>
      </c>
      <c r="AQ879" s="51">
        <v>1488.74</v>
      </c>
      <c r="AR879" s="51">
        <v>1390.78</v>
      </c>
      <c r="AS879" s="51">
        <v>1621.96</v>
      </c>
      <c r="AT879" s="51">
        <v>1352.49</v>
      </c>
      <c r="AU879" s="51">
        <v>1312.43</v>
      </c>
      <c r="AV879" s="51">
        <v>1560.19</v>
      </c>
      <c r="AW879" s="51">
        <v>1340.54</v>
      </c>
      <c r="AX879" s="51">
        <v>1312.86</v>
      </c>
      <c r="AY879" s="51">
        <v>1431.45</v>
      </c>
      <c r="AZ879" s="51">
        <v>1847.24</v>
      </c>
      <c r="BA879" s="51">
        <v>1716.3700000000001</v>
      </c>
      <c r="BB879" s="51">
        <v>1461.99</v>
      </c>
      <c r="BC879" s="51">
        <v>1562.27</v>
      </c>
      <c r="BD879" s="51">
        <v>1433.83</v>
      </c>
      <c r="BE879" s="51">
        <v>1626.94</v>
      </c>
      <c r="BF879" s="51">
        <v>1407.65</v>
      </c>
      <c r="BG879" s="51">
        <v>1554.93</v>
      </c>
      <c r="BH879" s="51">
        <v>1376.65</v>
      </c>
      <c r="BI879" s="51">
        <v>1187.3800000000001</v>
      </c>
      <c r="BJ879" s="51">
        <v>1537.49</v>
      </c>
      <c r="BK879" s="51">
        <v>1265.78</v>
      </c>
      <c r="BL879" s="51">
        <v>1479.26</v>
      </c>
      <c r="BM879" s="51"/>
      <c r="BN879" s="9"/>
      <c r="BO879" s="62">
        <v>819.37</v>
      </c>
      <c r="BP879" s="62">
        <v>1969.27</v>
      </c>
      <c r="BQ879" s="62">
        <f t="shared" si="39"/>
        <v>1394.32</v>
      </c>
      <c r="BR879" s="64" t="str">
        <f t="shared" si="40"/>
        <v>YES</v>
      </c>
      <c r="BS879" s="9" t="e">
        <f t="shared" si="41"/>
        <v>#N/A</v>
      </c>
    </row>
    <row r="880" spans="1:71" x14ac:dyDescent="0.25">
      <c r="A880">
        <v>877</v>
      </c>
      <c r="B880" s="52" t="s">
        <v>87</v>
      </c>
      <c r="C880" s="48" t="s">
        <v>87</v>
      </c>
      <c r="D880" s="80">
        <v>827.51</v>
      </c>
      <c r="E880" s="98" t="s">
        <v>4988</v>
      </c>
      <c r="F880" s="84" t="s">
        <v>2</v>
      </c>
      <c r="G880" s="84">
        <v>106814475</v>
      </c>
      <c r="H880" s="87" t="s">
        <v>2164</v>
      </c>
      <c r="I880" s="196">
        <v>6207871</v>
      </c>
      <c r="J880" s="87">
        <v>6207871</v>
      </c>
      <c r="K880" s="47" t="s">
        <v>1</v>
      </c>
      <c r="L880" s="47" t="s">
        <v>86</v>
      </c>
      <c r="M880" s="38"/>
      <c r="N880" s="38"/>
      <c r="O880" s="50">
        <v>729.43</v>
      </c>
      <c r="P880" s="50">
        <v>980.99</v>
      </c>
      <c r="Q880" s="50">
        <v>769.71</v>
      </c>
      <c r="R880" s="50">
        <v>853.7</v>
      </c>
      <c r="S880" s="50">
        <v>925.7</v>
      </c>
      <c r="T880" s="50">
        <v>673.49</v>
      </c>
      <c r="U880" s="50">
        <v>864.81000000000006</v>
      </c>
      <c r="V880" s="51">
        <v>1138.97</v>
      </c>
      <c r="W880" s="51">
        <v>1106.3900000000001</v>
      </c>
      <c r="X880" s="51">
        <v>934.11</v>
      </c>
      <c r="Y880" s="51">
        <v>736.69</v>
      </c>
      <c r="Z880" s="51">
        <v>652.51</v>
      </c>
      <c r="AA880" s="51">
        <v>705.45</v>
      </c>
      <c r="AB880" s="51">
        <v>768.51</v>
      </c>
      <c r="AC880" s="51">
        <v>814.43000000000006</v>
      </c>
      <c r="AD880" s="51">
        <v>797.28</v>
      </c>
      <c r="AE880" s="51">
        <v>930.13</v>
      </c>
      <c r="AF880" s="51">
        <v>827.51</v>
      </c>
      <c r="AG880" s="51">
        <v>1070.26</v>
      </c>
      <c r="AH880" s="51">
        <v>1192.3900000000001</v>
      </c>
      <c r="AI880" s="51">
        <v>1188.53</v>
      </c>
      <c r="AJ880" s="51">
        <v>1255.3599999999999</v>
      </c>
      <c r="AK880" s="51">
        <v>959.19</v>
      </c>
      <c r="AL880" s="51">
        <v>763.82</v>
      </c>
      <c r="AM880" s="51">
        <v>888.63</v>
      </c>
      <c r="AN880" s="51">
        <v>870.85</v>
      </c>
      <c r="AO880" s="51">
        <v>902.61</v>
      </c>
      <c r="AP880" s="135">
        <v>1030.8700000000001</v>
      </c>
      <c r="AQ880" s="51">
        <v>1034.51</v>
      </c>
      <c r="AR880" s="51">
        <v>954.22</v>
      </c>
      <c r="AS880" s="51">
        <v>1240.48</v>
      </c>
      <c r="AT880" s="51">
        <v>1154.3800000000001</v>
      </c>
      <c r="AU880" s="51">
        <v>1199.28</v>
      </c>
      <c r="AV880" s="51">
        <v>1094.6500000000001</v>
      </c>
      <c r="AW880" s="51">
        <v>851.98</v>
      </c>
      <c r="AX880" s="51">
        <v>809.05</v>
      </c>
      <c r="AY880" s="51">
        <v>761.7</v>
      </c>
      <c r="AZ880" s="51">
        <v>1008.63</v>
      </c>
      <c r="BA880" s="51">
        <v>859.86</v>
      </c>
      <c r="BB880" s="51">
        <v>890.38</v>
      </c>
      <c r="BC880" s="51">
        <v>871.41</v>
      </c>
      <c r="BD880" s="51">
        <v>981.83</v>
      </c>
      <c r="BE880" s="51">
        <v>1193.06</v>
      </c>
      <c r="BF880" s="51">
        <v>1036.9100000000001</v>
      </c>
      <c r="BG880" s="51">
        <v>1108.5</v>
      </c>
      <c r="BH880" s="51">
        <v>996.05</v>
      </c>
      <c r="BI880" s="51">
        <v>831.69</v>
      </c>
      <c r="BJ880" s="51">
        <v>926.59</v>
      </c>
      <c r="BK880" s="51">
        <v>906.43000000000006</v>
      </c>
      <c r="BL880" s="51">
        <v>782.93000000000006</v>
      </c>
      <c r="BM880" s="51"/>
      <c r="BN880" s="9"/>
      <c r="BO880" s="62">
        <v>565.88</v>
      </c>
      <c r="BP880" s="62">
        <v>1668.95</v>
      </c>
      <c r="BQ880" s="62">
        <f t="shared" si="39"/>
        <v>1117.415</v>
      </c>
      <c r="BR880" s="64" t="str">
        <f t="shared" si="40"/>
        <v>YES</v>
      </c>
      <c r="BS880" s="9" t="e">
        <f t="shared" si="41"/>
        <v>#N/A</v>
      </c>
    </row>
    <row r="881" spans="1:71" x14ac:dyDescent="0.25">
      <c r="A881">
        <v>878</v>
      </c>
      <c r="B881" s="52" t="s">
        <v>85</v>
      </c>
      <c r="C881" s="48" t="s">
        <v>85</v>
      </c>
      <c r="D881" s="80">
        <v>1390.33</v>
      </c>
      <c r="E881" s="98" t="s">
        <v>4988</v>
      </c>
      <c r="F881" s="84" t="s">
        <v>2</v>
      </c>
      <c r="G881" s="84">
        <v>106814475</v>
      </c>
      <c r="H881" s="87">
        <v>4409133</v>
      </c>
      <c r="I881" s="196">
        <v>6207313</v>
      </c>
      <c r="J881" s="87">
        <v>6207313</v>
      </c>
      <c r="K881" s="47" t="s">
        <v>1</v>
      </c>
      <c r="L881" s="47" t="s">
        <v>84</v>
      </c>
      <c r="M881" s="38"/>
      <c r="N881" s="38"/>
      <c r="O881" s="50">
        <v>1088.6300000000001</v>
      </c>
      <c r="P881" s="50">
        <v>1226.19</v>
      </c>
      <c r="Q881" s="50">
        <v>1040.9100000000001</v>
      </c>
      <c r="R881" s="50">
        <v>1087.1300000000001</v>
      </c>
      <c r="S881" s="50">
        <v>1390.83</v>
      </c>
      <c r="T881" s="50">
        <v>1504.15</v>
      </c>
      <c r="U881" s="50">
        <v>2108.89</v>
      </c>
      <c r="V881" s="51">
        <v>2150.2299999999996</v>
      </c>
      <c r="W881" s="51">
        <v>1862.27</v>
      </c>
      <c r="X881" s="51">
        <v>1837.24</v>
      </c>
      <c r="Y881" s="51">
        <v>1459.48</v>
      </c>
      <c r="Z881" s="51">
        <v>1299.03</v>
      </c>
      <c r="AA881" s="51">
        <v>1333.32</v>
      </c>
      <c r="AB881" s="51">
        <v>1354.05</v>
      </c>
      <c r="AC881" s="51">
        <v>1149.29</v>
      </c>
      <c r="AD881" s="51">
        <v>1282.9100000000001</v>
      </c>
      <c r="AE881" s="51">
        <v>1349.73</v>
      </c>
      <c r="AF881" s="51">
        <v>1390.33</v>
      </c>
      <c r="AG881" s="51">
        <v>1659.87</v>
      </c>
      <c r="AH881" s="51">
        <v>1759.31</v>
      </c>
      <c r="AI881" s="51">
        <v>2116.4499999999998</v>
      </c>
      <c r="AJ881" s="51">
        <v>2147.9499999999998</v>
      </c>
      <c r="AK881" s="51">
        <v>1608.11</v>
      </c>
      <c r="AL881" s="51">
        <v>1393.4</v>
      </c>
      <c r="AM881" s="51">
        <v>1321.99</v>
      </c>
      <c r="AN881" s="51">
        <v>1363.68</v>
      </c>
      <c r="AO881" s="51">
        <v>1308.68</v>
      </c>
      <c r="AP881" s="135">
        <v>1471.99</v>
      </c>
      <c r="AQ881" s="51">
        <v>1585.86</v>
      </c>
      <c r="AR881" s="51">
        <v>1619.23</v>
      </c>
      <c r="AS881" s="51">
        <v>2174.4499999999998</v>
      </c>
      <c r="AT881" s="51">
        <v>2227.31</v>
      </c>
      <c r="AU881" s="51">
        <v>2200.52</v>
      </c>
      <c r="AV881" s="51">
        <v>2091.0699999999997</v>
      </c>
      <c r="AW881" s="51">
        <v>1712.3</v>
      </c>
      <c r="AX881" s="51">
        <v>1504.66</v>
      </c>
      <c r="AY881" s="51">
        <v>1323.33</v>
      </c>
      <c r="AZ881" s="51">
        <v>1430.61</v>
      </c>
      <c r="BA881" s="51">
        <v>1420.68</v>
      </c>
      <c r="BB881" s="51">
        <v>1540.65</v>
      </c>
      <c r="BC881" s="51">
        <v>1471.3700000000001</v>
      </c>
      <c r="BD881" s="51">
        <v>1621.72</v>
      </c>
      <c r="BE881" s="51">
        <v>2337.7099999999996</v>
      </c>
      <c r="BF881" s="51">
        <v>1860.17</v>
      </c>
      <c r="BG881" s="51">
        <v>2261.66</v>
      </c>
      <c r="BH881" s="51">
        <v>1901.33</v>
      </c>
      <c r="BI881" s="51">
        <v>1643.04</v>
      </c>
      <c r="BJ881" s="51">
        <v>1486.7</v>
      </c>
      <c r="BK881" s="51">
        <v>1251.6600000000001</v>
      </c>
      <c r="BL881" s="51">
        <v>1412.16</v>
      </c>
      <c r="BM881" s="51"/>
      <c r="BN881" s="9"/>
      <c r="BO881" s="62">
        <v>1044.1500000000001</v>
      </c>
      <c r="BP881" s="62">
        <v>3334.69</v>
      </c>
      <c r="BQ881" s="62">
        <f t="shared" si="39"/>
        <v>2189.42</v>
      </c>
      <c r="BR881" s="64" t="str">
        <f t="shared" si="40"/>
        <v>YES</v>
      </c>
      <c r="BS881" s="9" t="e">
        <f t="shared" si="41"/>
        <v>#N/A</v>
      </c>
    </row>
    <row r="882" spans="1:71" x14ac:dyDescent="0.25">
      <c r="A882">
        <v>879</v>
      </c>
      <c r="B882" s="52" t="s">
        <v>83</v>
      </c>
      <c r="C882" s="48" t="s">
        <v>83</v>
      </c>
      <c r="D882" s="80">
        <v>479.99</v>
      </c>
      <c r="E882" s="98" t="s">
        <v>4988</v>
      </c>
      <c r="F882" s="84" t="s">
        <v>2</v>
      </c>
      <c r="G882" s="84">
        <v>106814475</v>
      </c>
      <c r="H882" s="87">
        <v>4384792</v>
      </c>
      <c r="I882" s="196">
        <v>6209083</v>
      </c>
      <c r="J882" s="87">
        <v>6209083</v>
      </c>
      <c r="K882" s="47" t="s">
        <v>1</v>
      </c>
      <c r="L882" s="47" t="s">
        <v>82</v>
      </c>
      <c r="M882" s="38"/>
      <c r="N882" s="38"/>
      <c r="O882" s="50">
        <v>480.27</v>
      </c>
      <c r="P882" s="50">
        <v>555.63</v>
      </c>
      <c r="Q882" s="50">
        <v>464.07</v>
      </c>
      <c r="R882" s="50">
        <v>470.71</v>
      </c>
      <c r="S882" s="50">
        <v>499.86</v>
      </c>
      <c r="T882" s="50">
        <v>449.67</v>
      </c>
      <c r="U882" s="50">
        <v>478.29</v>
      </c>
      <c r="V882" s="51">
        <v>468.11</v>
      </c>
      <c r="W882" s="51">
        <v>458.87</v>
      </c>
      <c r="X882" s="51">
        <v>479.27</v>
      </c>
      <c r="Y882" s="51">
        <v>456.02</v>
      </c>
      <c r="Z882" s="51">
        <v>443.57</v>
      </c>
      <c r="AA882" s="51">
        <v>506.2</v>
      </c>
      <c r="AB882" s="51">
        <v>531.54999999999995</v>
      </c>
      <c r="AC882" s="51">
        <v>465.77</v>
      </c>
      <c r="AD882" s="51">
        <v>480.1</v>
      </c>
      <c r="AE882" s="51">
        <v>512.91999999999996</v>
      </c>
      <c r="AF882" s="51">
        <v>479.99</v>
      </c>
      <c r="AG882" s="51">
        <v>524.96</v>
      </c>
      <c r="AH882" s="51">
        <v>488.19</v>
      </c>
      <c r="AI882" s="51">
        <v>506.53000000000003</v>
      </c>
      <c r="AJ882" s="51">
        <v>591.66999999999996</v>
      </c>
      <c r="AK882" s="51">
        <v>526.21</v>
      </c>
      <c r="AL882" s="51">
        <v>524.37</v>
      </c>
      <c r="AM882" s="51">
        <v>584.4</v>
      </c>
      <c r="AN882" s="51">
        <v>578.21</v>
      </c>
      <c r="AO882" s="51">
        <v>561.22</v>
      </c>
      <c r="AP882" s="135">
        <v>564.61</v>
      </c>
      <c r="AQ882" s="51">
        <v>530.69000000000005</v>
      </c>
      <c r="AR882" s="51">
        <v>484.76</v>
      </c>
      <c r="AS882" s="51">
        <v>562.98</v>
      </c>
      <c r="AT882" s="51">
        <v>503.13</v>
      </c>
      <c r="AU882" s="51">
        <v>503.73</v>
      </c>
      <c r="AV882" s="51">
        <v>557.78</v>
      </c>
      <c r="AW882" s="51">
        <v>500.95</v>
      </c>
      <c r="AX882" s="51">
        <v>505.31</v>
      </c>
      <c r="AY882" s="51">
        <v>517.97</v>
      </c>
      <c r="AZ882" s="51">
        <v>547.11</v>
      </c>
      <c r="BA882" s="51">
        <v>510.79</v>
      </c>
      <c r="BB882" s="51">
        <v>502.39</v>
      </c>
      <c r="BC882" s="51">
        <v>474.77</v>
      </c>
      <c r="BD882" s="51">
        <v>451.86</v>
      </c>
      <c r="BE882" s="51">
        <v>506.8</v>
      </c>
      <c r="BF882" s="51">
        <v>448.74</v>
      </c>
      <c r="BG882" s="51">
        <v>473.25</v>
      </c>
      <c r="BH882" s="51">
        <v>472.04</v>
      </c>
      <c r="BI882" s="51">
        <v>435.89</v>
      </c>
      <c r="BJ882" s="51">
        <v>495.87</v>
      </c>
      <c r="BK882" s="51">
        <v>446.86</v>
      </c>
      <c r="BL882" s="51">
        <v>521.91</v>
      </c>
      <c r="BM882" s="51"/>
      <c r="BN882" s="9"/>
      <c r="BO882" s="62">
        <v>443.57</v>
      </c>
      <c r="BP882" s="62">
        <v>914.56000000000006</v>
      </c>
      <c r="BQ882" s="62">
        <f t="shared" si="39"/>
        <v>679.06500000000005</v>
      </c>
      <c r="BR882" s="64" t="str">
        <f t="shared" si="40"/>
        <v>YES</v>
      </c>
      <c r="BS882" s="9" t="e">
        <f t="shared" si="41"/>
        <v>#N/A</v>
      </c>
    </row>
    <row r="883" spans="1:71" x14ac:dyDescent="0.25">
      <c r="A883">
        <v>880</v>
      </c>
      <c r="B883" s="52" t="s">
        <v>81</v>
      </c>
      <c r="C883" s="48" t="s">
        <v>81</v>
      </c>
      <c r="D883" s="80">
        <v>3302.08</v>
      </c>
      <c r="E883" s="98" t="s">
        <v>4988</v>
      </c>
      <c r="F883" s="84" t="s">
        <v>2</v>
      </c>
      <c r="G883" s="84">
        <v>106814475</v>
      </c>
      <c r="H883" s="87">
        <v>4409115</v>
      </c>
      <c r="I883" s="196">
        <v>6207269</v>
      </c>
      <c r="J883" s="87">
        <v>6207269</v>
      </c>
      <c r="K883" s="47" t="s">
        <v>1</v>
      </c>
      <c r="L883" s="47" t="s">
        <v>80</v>
      </c>
      <c r="M883" s="38"/>
      <c r="N883" s="38"/>
      <c r="O883" s="50">
        <v>3212.02</v>
      </c>
      <c r="P883" s="50">
        <v>3772.63</v>
      </c>
      <c r="Q883" s="50">
        <v>2964.51</v>
      </c>
      <c r="R883" s="50">
        <v>3250.77</v>
      </c>
      <c r="S883" s="50">
        <v>3843.57</v>
      </c>
      <c r="T883" s="50">
        <v>3632.39</v>
      </c>
      <c r="U883" s="50">
        <v>4412.7</v>
      </c>
      <c r="V883" s="51">
        <v>4324.3500000000004</v>
      </c>
      <c r="W883" s="51">
        <v>4387.1400000000003</v>
      </c>
      <c r="X883" s="51">
        <v>4338.8</v>
      </c>
      <c r="Y883" s="51">
        <v>3290.39</v>
      </c>
      <c r="Z883" s="51">
        <v>2946.79</v>
      </c>
      <c r="AA883" s="51">
        <v>3613.12</v>
      </c>
      <c r="AB883" s="51">
        <v>3657.03</v>
      </c>
      <c r="AC883" s="51">
        <v>3178.01</v>
      </c>
      <c r="AD883" s="51">
        <v>3215.1699999999996</v>
      </c>
      <c r="AE883" s="51">
        <v>3414.3199999999997</v>
      </c>
      <c r="AF883" s="51">
        <v>3302.08</v>
      </c>
      <c r="AG883" s="51">
        <v>3872.17</v>
      </c>
      <c r="AH883" s="51">
        <v>4481.26</v>
      </c>
      <c r="AI883" s="51">
        <v>4523.71</v>
      </c>
      <c r="AJ883" s="51">
        <v>4681.5999999999995</v>
      </c>
      <c r="AK883" s="51">
        <v>3397.2599999999998</v>
      </c>
      <c r="AL883" s="51">
        <v>3089.56</v>
      </c>
      <c r="AM883" s="51">
        <v>3423.97</v>
      </c>
      <c r="AN883" s="51">
        <v>3570.02</v>
      </c>
      <c r="AO883" s="51">
        <v>3573.1099999999997</v>
      </c>
      <c r="AP883" s="135">
        <v>3649.2</v>
      </c>
      <c r="AQ883" s="51">
        <v>3539.81</v>
      </c>
      <c r="AR883" s="51">
        <v>3377.37</v>
      </c>
      <c r="AS883" s="51">
        <v>4297.29</v>
      </c>
      <c r="AT883" s="51">
        <v>5018.6499999999996</v>
      </c>
      <c r="AU883" s="51">
        <v>4645.96</v>
      </c>
      <c r="AV883" s="51">
        <v>4584.95</v>
      </c>
      <c r="AW883" s="51">
        <v>3541.81</v>
      </c>
      <c r="AX883" s="51">
        <v>3070.9799999999996</v>
      </c>
      <c r="AY883" s="51">
        <v>3308.3199999999997</v>
      </c>
      <c r="AZ883" s="51">
        <v>3943.91</v>
      </c>
      <c r="BA883" s="51">
        <v>3662.37</v>
      </c>
      <c r="BB883" s="51">
        <v>3768.1</v>
      </c>
      <c r="BC883" s="51">
        <v>4138.42</v>
      </c>
      <c r="BD883" s="51">
        <v>4042.9399999999996</v>
      </c>
      <c r="BE883" s="51">
        <v>5513.17</v>
      </c>
      <c r="BF883" s="51">
        <v>5036.2699999999995</v>
      </c>
      <c r="BG883" s="51">
        <v>5282.28</v>
      </c>
      <c r="BH883" s="51">
        <v>4854.4399999999996</v>
      </c>
      <c r="BI883" s="51">
        <v>4199.1799999999994</v>
      </c>
      <c r="BJ883" s="51">
        <v>3405.0699999999997</v>
      </c>
      <c r="BK883" s="51">
        <v>2864.8999999999996</v>
      </c>
      <c r="BL883" s="51">
        <v>3256.77</v>
      </c>
      <c r="BM883" s="51"/>
      <c r="BN883" s="9"/>
      <c r="BO883" s="62">
        <v>2946.79</v>
      </c>
      <c r="BP883" s="62">
        <v>4523.71</v>
      </c>
      <c r="BQ883" s="62">
        <f t="shared" si="39"/>
        <v>3735.25</v>
      </c>
      <c r="BR883" s="64" t="str">
        <f t="shared" si="40"/>
        <v>NO</v>
      </c>
      <c r="BS883" s="9" t="e">
        <f t="shared" si="41"/>
        <v>#N/A</v>
      </c>
    </row>
    <row r="884" spans="1:71" x14ac:dyDescent="0.25">
      <c r="A884">
        <v>881</v>
      </c>
      <c r="B884" s="52" t="s">
        <v>79</v>
      </c>
      <c r="C884" s="48" t="s">
        <v>79</v>
      </c>
      <c r="D884" s="80">
        <v>14.3</v>
      </c>
      <c r="E884" s="98" t="s">
        <v>4988</v>
      </c>
      <c r="F884" s="84" t="s">
        <v>2</v>
      </c>
      <c r="G884" s="84">
        <v>106814475</v>
      </c>
      <c r="H884" s="87">
        <v>4408124</v>
      </c>
      <c r="I884" s="196">
        <v>6098884</v>
      </c>
      <c r="J884" s="87">
        <v>6098884</v>
      </c>
      <c r="K884" s="47" t="s">
        <v>1</v>
      </c>
      <c r="L884" s="47" t="s">
        <v>78</v>
      </c>
      <c r="M884" s="38"/>
      <c r="N884" s="38"/>
      <c r="O884" s="50">
        <v>10.8</v>
      </c>
      <c r="P884" s="50">
        <v>11.39</v>
      </c>
      <c r="Q884" s="50">
        <v>10.89</v>
      </c>
      <c r="R884" s="50">
        <v>10.87</v>
      </c>
      <c r="S884" s="50">
        <v>11.26</v>
      </c>
      <c r="T884" s="50">
        <v>14.21</v>
      </c>
      <c r="U884" s="50">
        <v>14.27</v>
      </c>
      <c r="V884" s="51">
        <v>14.43</v>
      </c>
      <c r="W884" s="51">
        <v>14.27</v>
      </c>
      <c r="X884" s="51">
        <v>14.33</v>
      </c>
      <c r="Y884" s="51">
        <v>14.17</v>
      </c>
      <c r="Z884" s="51">
        <v>14.23</v>
      </c>
      <c r="AA884" s="51">
        <v>14.33</v>
      </c>
      <c r="AB884" s="51">
        <v>14.55</v>
      </c>
      <c r="AC884" s="51">
        <v>14.09</v>
      </c>
      <c r="AD884" s="51">
        <v>14.16</v>
      </c>
      <c r="AE884" s="51">
        <v>14.31</v>
      </c>
      <c r="AF884" s="51">
        <v>14.3</v>
      </c>
      <c r="AG884" s="51">
        <v>14.86</v>
      </c>
      <c r="AH884" s="51">
        <v>23.410000000000004</v>
      </c>
      <c r="AI884" s="51">
        <v>17.009999999999998</v>
      </c>
      <c r="AJ884" s="51">
        <v>32.479999999999997</v>
      </c>
      <c r="AK884" s="51">
        <v>34.1</v>
      </c>
      <c r="AL884" s="51">
        <v>17.55</v>
      </c>
      <c r="AM884" s="51">
        <v>14.83</v>
      </c>
      <c r="AN884" s="51">
        <v>23.9</v>
      </c>
      <c r="AO884" s="51">
        <v>14.35</v>
      </c>
      <c r="AP884" s="135">
        <v>14.4</v>
      </c>
      <c r="AQ884" s="51">
        <v>14.44</v>
      </c>
      <c r="AR884" s="51">
        <v>14.19</v>
      </c>
      <c r="AS884" s="51">
        <v>15.65</v>
      </c>
      <c r="AT884" s="51">
        <v>24.689999999999998</v>
      </c>
      <c r="AU884" s="51">
        <v>18.61</v>
      </c>
      <c r="AV884" s="51">
        <v>16.420000000000002</v>
      </c>
      <c r="AW884" s="51">
        <v>14.58</v>
      </c>
      <c r="AX884" s="51">
        <v>14.03</v>
      </c>
      <c r="AY884" s="51">
        <v>14.27</v>
      </c>
      <c r="AZ884" s="51">
        <v>14.77</v>
      </c>
      <c r="BA884" s="51">
        <v>14.200000000000001</v>
      </c>
      <c r="BB884" s="51">
        <v>14.31</v>
      </c>
      <c r="BC884" s="51">
        <v>14.53</v>
      </c>
      <c r="BD884" s="51">
        <v>14.24</v>
      </c>
      <c r="BE884" s="51">
        <v>14.57</v>
      </c>
      <c r="BF884" s="51">
        <v>16.920000000000002</v>
      </c>
      <c r="BG884" s="51">
        <v>40.1</v>
      </c>
      <c r="BH884" s="51">
        <v>21.03</v>
      </c>
      <c r="BI884" s="51">
        <v>15.08</v>
      </c>
      <c r="BJ884" s="51">
        <v>14.450000000000001</v>
      </c>
      <c r="BK884" s="51">
        <v>14.08</v>
      </c>
      <c r="BL884" s="51">
        <v>14.56</v>
      </c>
      <c r="BM884" s="51"/>
      <c r="BN884" s="9"/>
      <c r="BO884" s="62">
        <v>14.040000000000001</v>
      </c>
      <c r="BP884" s="62">
        <v>17.55</v>
      </c>
      <c r="BQ884" s="62">
        <f t="shared" si="39"/>
        <v>15.795000000000002</v>
      </c>
      <c r="BR884" s="64" t="str">
        <f t="shared" si="40"/>
        <v>YES</v>
      </c>
      <c r="BS884" s="9" t="e">
        <f t="shared" si="41"/>
        <v>#N/A</v>
      </c>
    </row>
    <row r="885" spans="1:71" x14ac:dyDescent="0.25">
      <c r="A885">
        <v>882</v>
      </c>
      <c r="B885" s="52" t="s">
        <v>77</v>
      </c>
      <c r="C885" s="48" t="s">
        <v>77</v>
      </c>
      <c r="D885" s="80">
        <v>1475.9</v>
      </c>
      <c r="E885" s="98" t="s">
        <v>4988</v>
      </c>
      <c r="F885" s="84" t="s">
        <v>2</v>
      </c>
      <c r="G885" s="84">
        <v>106814475</v>
      </c>
      <c r="H885" s="87">
        <v>4408866</v>
      </c>
      <c r="I885" s="196">
        <v>6208610</v>
      </c>
      <c r="J885" s="87">
        <v>6208610</v>
      </c>
      <c r="K885" s="47" t="s">
        <v>1</v>
      </c>
      <c r="L885" s="47" t="s">
        <v>76</v>
      </c>
      <c r="M885" s="38"/>
      <c r="N885" s="38"/>
      <c r="O885" s="50">
        <v>235.77</v>
      </c>
      <c r="P885" s="50">
        <v>288.07</v>
      </c>
      <c r="Q885" s="50">
        <v>222.76</v>
      </c>
      <c r="R885" s="50">
        <v>243.94</v>
      </c>
      <c r="S885" s="50">
        <v>270.48</v>
      </c>
      <c r="T885" s="50">
        <v>252.34</v>
      </c>
      <c r="U885" s="50">
        <v>291.93</v>
      </c>
      <c r="V885" s="51">
        <v>303.45</v>
      </c>
      <c r="W885" s="51">
        <v>280.21000000000004</v>
      </c>
      <c r="X885" s="51">
        <v>278.04000000000002</v>
      </c>
      <c r="Y885" s="51">
        <v>251.88</v>
      </c>
      <c r="Z885" s="51">
        <v>235.48000000000002</v>
      </c>
      <c r="AA885" s="51">
        <v>281.8</v>
      </c>
      <c r="AB885" s="51">
        <v>358.87</v>
      </c>
      <c r="AC885" s="51">
        <v>423.09000000000003</v>
      </c>
      <c r="AD885" s="51">
        <v>437.24</v>
      </c>
      <c r="AE885" s="51">
        <v>456.67</v>
      </c>
      <c r="AF885" s="51">
        <v>1475.9</v>
      </c>
      <c r="AG885" s="51">
        <v>519.84</v>
      </c>
      <c r="AH885" s="51">
        <v>1012.84</v>
      </c>
      <c r="AI885" s="51">
        <v>1962.3700000000001</v>
      </c>
      <c r="AJ885" s="51">
        <v>538.41</v>
      </c>
      <c r="AK885" s="51">
        <v>401.47</v>
      </c>
      <c r="AL885" s="51">
        <v>725.64</v>
      </c>
      <c r="AM885" s="51">
        <v>478</v>
      </c>
      <c r="AN885" s="51">
        <v>506.39</v>
      </c>
      <c r="AO885" s="51">
        <v>475.38</v>
      </c>
      <c r="AP885" s="135">
        <v>493.69</v>
      </c>
      <c r="AQ885" s="51">
        <v>855.03</v>
      </c>
      <c r="AR885" s="51">
        <v>1548.82</v>
      </c>
      <c r="AS885" s="51">
        <v>2913.4799999999996</v>
      </c>
      <c r="AT885" s="51">
        <v>2718</v>
      </c>
      <c r="AU885" s="51">
        <v>2683.7</v>
      </c>
      <c r="AV885" s="51">
        <v>2747.3399999999997</v>
      </c>
      <c r="AW885" s="51">
        <v>2165.9699999999998</v>
      </c>
      <c r="AX885" s="51">
        <v>1951.93</v>
      </c>
      <c r="AY885" s="51">
        <v>1691.48</v>
      </c>
      <c r="AZ885" s="51">
        <v>1500.3700000000001</v>
      </c>
      <c r="BA885" s="51">
        <v>1146.01</v>
      </c>
      <c r="BB885" s="51">
        <v>2183.16</v>
      </c>
      <c r="BC885" s="51">
        <v>2666.95</v>
      </c>
      <c r="BD885" s="51">
        <v>2598.0299999999997</v>
      </c>
      <c r="BE885" s="51">
        <v>2910.4799999999996</v>
      </c>
      <c r="BF885" s="51">
        <v>2498.8799999999997</v>
      </c>
      <c r="BG885" s="51">
        <v>2542.0499999999997</v>
      </c>
      <c r="BH885" s="51">
        <v>2413.7999999999997</v>
      </c>
      <c r="BI885" s="51">
        <v>2113.3999999999996</v>
      </c>
      <c r="BJ885" s="51">
        <v>2354.31</v>
      </c>
      <c r="BK885" s="51">
        <v>2346.89</v>
      </c>
      <c r="BL885" s="51">
        <v>2669.74</v>
      </c>
      <c r="BM885" s="51"/>
      <c r="BN885" s="9"/>
      <c r="BO885" s="62">
        <v>226</v>
      </c>
      <c r="BP885" s="62">
        <v>2666.95</v>
      </c>
      <c r="BQ885" s="62">
        <f t="shared" si="39"/>
        <v>1446.4749999999999</v>
      </c>
      <c r="BR885" s="64" t="str">
        <f t="shared" si="40"/>
        <v>YES</v>
      </c>
      <c r="BS885" s="9" t="e">
        <f t="shared" si="41"/>
        <v>#N/A</v>
      </c>
    </row>
    <row r="886" spans="1:71" x14ac:dyDescent="0.25">
      <c r="A886">
        <v>883</v>
      </c>
      <c r="B886" s="52" t="s">
        <v>75</v>
      </c>
      <c r="C886" s="48" t="s">
        <v>75</v>
      </c>
      <c r="D886" s="80">
        <v>157.93</v>
      </c>
      <c r="E886" s="98" t="s">
        <v>4988</v>
      </c>
      <c r="F886" s="84" t="s">
        <v>2</v>
      </c>
      <c r="G886" s="84">
        <v>106814475</v>
      </c>
      <c r="H886" s="87">
        <v>4416247</v>
      </c>
      <c r="I886" s="196">
        <v>6208599</v>
      </c>
      <c r="J886" s="87">
        <v>6208599</v>
      </c>
      <c r="K886" s="47" t="s">
        <v>1</v>
      </c>
      <c r="L886" s="47" t="s">
        <v>74</v>
      </c>
      <c r="M886" s="38"/>
      <c r="N886" s="38"/>
      <c r="O886" s="50">
        <v>119.31</v>
      </c>
      <c r="P886" s="50">
        <v>153.29</v>
      </c>
      <c r="Q886" s="50">
        <v>108.52</v>
      </c>
      <c r="R886" s="50">
        <v>127.92</v>
      </c>
      <c r="S886" s="50">
        <v>146.41999999999999</v>
      </c>
      <c r="T886" s="50">
        <v>166.57</v>
      </c>
      <c r="U886" s="50">
        <v>211.62</v>
      </c>
      <c r="V886" s="51">
        <v>258.58999999999997</v>
      </c>
      <c r="W886" s="51">
        <v>250.69</v>
      </c>
      <c r="X886" s="51">
        <v>222.5</v>
      </c>
      <c r="Y886" s="51">
        <v>196.39000000000001</v>
      </c>
      <c r="Z886" s="51">
        <v>148.67000000000002</v>
      </c>
      <c r="AA886" s="51">
        <v>145.02000000000001</v>
      </c>
      <c r="AB886" s="51">
        <v>139.51000000000002</v>
      </c>
      <c r="AC886" s="51">
        <v>112.75</v>
      </c>
      <c r="AD886" s="51">
        <v>127.36999999999999</v>
      </c>
      <c r="AE886" s="51">
        <v>135.65</v>
      </c>
      <c r="AF886" s="51">
        <v>157.93</v>
      </c>
      <c r="AG886" s="51">
        <v>215.64</v>
      </c>
      <c r="AH886" s="51">
        <v>258.73</v>
      </c>
      <c r="AI886" s="51">
        <v>242.52</v>
      </c>
      <c r="AJ886" s="51">
        <v>269.47000000000003</v>
      </c>
      <c r="AK886" s="51">
        <v>205.38</v>
      </c>
      <c r="AL886" s="51">
        <v>160.51000000000002</v>
      </c>
      <c r="AM886" s="51">
        <v>111.55</v>
      </c>
      <c r="AN886" s="51">
        <v>139.25</v>
      </c>
      <c r="AO886" s="51">
        <v>160.64000000000001</v>
      </c>
      <c r="AP886" s="135">
        <v>170.43</v>
      </c>
      <c r="AQ886" s="51">
        <v>195.59</v>
      </c>
      <c r="AR886" s="51">
        <v>204.92000000000002</v>
      </c>
      <c r="AS886" s="51">
        <v>247.70000000000002</v>
      </c>
      <c r="AT886" s="51">
        <v>248.17000000000002</v>
      </c>
      <c r="AU886" s="51">
        <v>251.18</v>
      </c>
      <c r="AV886" s="51">
        <v>239.41</v>
      </c>
      <c r="AW886" s="51">
        <v>186.93</v>
      </c>
      <c r="AX886" s="51">
        <v>133.47</v>
      </c>
      <c r="AY886" s="51">
        <v>108.69</v>
      </c>
      <c r="AZ886" s="51">
        <v>119.08999999999999</v>
      </c>
      <c r="BA886" s="51">
        <v>98.5</v>
      </c>
      <c r="BB886" s="51">
        <v>112.17</v>
      </c>
      <c r="BC886" s="51">
        <v>111.19</v>
      </c>
      <c r="BD886" s="51">
        <v>124.33999999999999</v>
      </c>
      <c r="BE886" s="51">
        <v>198.96</v>
      </c>
      <c r="BF886" s="51">
        <v>194.95000000000002</v>
      </c>
      <c r="BG886" s="51">
        <v>207.19</v>
      </c>
      <c r="BH886" s="51">
        <v>174.54000000000002</v>
      </c>
      <c r="BI886" s="51">
        <v>130.75</v>
      </c>
      <c r="BJ886" s="51">
        <v>115.14</v>
      </c>
      <c r="BK886" s="51">
        <v>95.55</v>
      </c>
      <c r="BL886" s="51">
        <v>117.25</v>
      </c>
      <c r="BM886" s="51"/>
      <c r="BN886" s="9"/>
      <c r="BO886" s="62">
        <v>111.55</v>
      </c>
      <c r="BP886" s="62">
        <v>416.06</v>
      </c>
      <c r="BQ886" s="62">
        <f t="shared" si="39"/>
        <v>263.80500000000001</v>
      </c>
      <c r="BR886" s="64" t="str">
        <f t="shared" si="40"/>
        <v>NO</v>
      </c>
      <c r="BS886" s="9" t="e">
        <f t="shared" si="41"/>
        <v>#N/A</v>
      </c>
    </row>
    <row r="887" spans="1:71" x14ac:dyDescent="0.25">
      <c r="A887">
        <v>884</v>
      </c>
      <c r="B887" s="52" t="s">
        <v>73</v>
      </c>
      <c r="C887" s="48" t="s">
        <v>73</v>
      </c>
      <c r="D887" s="80">
        <v>3218.1899999999996</v>
      </c>
      <c r="E887" s="98" t="s">
        <v>4988</v>
      </c>
      <c r="F887" s="84" t="s">
        <v>2</v>
      </c>
      <c r="G887" s="84">
        <v>106814475</v>
      </c>
      <c r="H887" s="87">
        <v>4409355</v>
      </c>
      <c r="I887" s="196">
        <v>6207292</v>
      </c>
      <c r="J887" s="87">
        <v>6207292</v>
      </c>
      <c r="K887" s="47" t="s">
        <v>1</v>
      </c>
      <c r="L887" s="47" t="s">
        <v>72</v>
      </c>
      <c r="M887" s="38"/>
      <c r="N887" s="38"/>
      <c r="O887" s="50">
        <v>3383.46</v>
      </c>
      <c r="P887" s="50">
        <v>3713.92</v>
      </c>
      <c r="Q887" s="50">
        <v>3324.11</v>
      </c>
      <c r="R887" s="50">
        <v>3601.78</v>
      </c>
      <c r="S887" s="50">
        <v>3998.07</v>
      </c>
      <c r="T887" s="50">
        <v>3586.82</v>
      </c>
      <c r="U887" s="50">
        <v>4219.32</v>
      </c>
      <c r="V887" s="51">
        <v>4544.82</v>
      </c>
      <c r="W887" s="51">
        <v>4165.21</v>
      </c>
      <c r="X887" s="51">
        <v>4272.01</v>
      </c>
      <c r="Y887" s="51">
        <v>3742.74</v>
      </c>
      <c r="Z887" s="51">
        <v>3367.7999999999997</v>
      </c>
      <c r="AA887" s="51">
        <v>3655.06</v>
      </c>
      <c r="AB887" s="51">
        <v>3383.91</v>
      </c>
      <c r="AC887" s="51">
        <v>3527.49</v>
      </c>
      <c r="AD887" s="51">
        <v>3338.77</v>
      </c>
      <c r="AE887" s="51">
        <v>3410.5099999999998</v>
      </c>
      <c r="AF887" s="51">
        <v>3218.1899999999996</v>
      </c>
      <c r="AG887" s="51">
        <v>3834.68</v>
      </c>
      <c r="AH887" s="51">
        <v>3893.35</v>
      </c>
      <c r="AI887" s="51">
        <v>4189.74</v>
      </c>
      <c r="AJ887" s="51">
        <v>4981.8099999999995</v>
      </c>
      <c r="AK887" s="51">
        <v>3989.06</v>
      </c>
      <c r="AL887" s="51">
        <v>3843.14</v>
      </c>
      <c r="AM887" s="51">
        <v>3886.1899999999996</v>
      </c>
      <c r="AN887" s="51">
        <v>3616.68</v>
      </c>
      <c r="AO887" s="51">
        <v>3767.64</v>
      </c>
      <c r="AP887" s="135">
        <v>3551.87</v>
      </c>
      <c r="AQ887" s="51">
        <v>3542.1499999999996</v>
      </c>
      <c r="AR887" s="51">
        <v>3402.45</v>
      </c>
      <c r="AS887" s="51">
        <v>4431.59</v>
      </c>
      <c r="AT887" s="51">
        <v>4143.2699999999995</v>
      </c>
      <c r="AU887" s="51">
        <v>4446.79</v>
      </c>
      <c r="AV887" s="51">
        <v>4652</v>
      </c>
      <c r="AW887" s="51">
        <v>3792.24</v>
      </c>
      <c r="AX887" s="51">
        <v>3221.62</v>
      </c>
      <c r="AY887" s="51">
        <v>3138.31</v>
      </c>
      <c r="AZ887" s="51">
        <v>3137.6</v>
      </c>
      <c r="BA887" s="51">
        <v>3085.2299999999996</v>
      </c>
      <c r="BB887" s="51">
        <v>3157.3599999999997</v>
      </c>
      <c r="BC887" s="51">
        <v>3290.6499999999996</v>
      </c>
      <c r="BD887" s="51">
        <v>3618.2799999999997</v>
      </c>
      <c r="BE887" s="51">
        <v>4652.9299999999994</v>
      </c>
      <c r="BF887" s="51">
        <v>3827.45</v>
      </c>
      <c r="BG887" s="51">
        <v>3776.79</v>
      </c>
      <c r="BH887" s="51">
        <v>3828.58</v>
      </c>
      <c r="BI887" s="51">
        <v>3324.41</v>
      </c>
      <c r="BJ887" s="51">
        <v>3479.5299999999997</v>
      </c>
      <c r="BK887" s="51">
        <v>3245.31</v>
      </c>
      <c r="BL887" s="51">
        <v>3890.49</v>
      </c>
      <c r="BM887" s="51"/>
      <c r="BN887" s="9"/>
      <c r="BO887" s="62">
        <v>3218.1899999999996</v>
      </c>
      <c r="BP887" s="62">
        <v>4544.82</v>
      </c>
      <c r="BQ887" s="62">
        <f t="shared" si="39"/>
        <v>3881.5049999999997</v>
      </c>
      <c r="BR887" s="64" t="str">
        <f t="shared" si="40"/>
        <v>YES</v>
      </c>
      <c r="BS887" s="9" t="e">
        <f t="shared" si="41"/>
        <v>#N/A</v>
      </c>
    </row>
    <row r="888" spans="1:71" x14ac:dyDescent="0.25">
      <c r="A888">
        <v>885</v>
      </c>
      <c r="B888" s="52" t="s">
        <v>71</v>
      </c>
      <c r="C888" s="48" t="s">
        <v>71</v>
      </c>
      <c r="D888" s="80">
        <v>1132.8800000000001</v>
      </c>
      <c r="E888" s="98" t="s">
        <v>2186</v>
      </c>
      <c r="F888" s="84" t="s">
        <v>2</v>
      </c>
      <c r="G888" s="84">
        <v>106814475</v>
      </c>
      <c r="H888" s="87">
        <v>4575477</v>
      </c>
      <c r="I888" s="196">
        <v>4575477</v>
      </c>
      <c r="J888" s="87">
        <v>4575477</v>
      </c>
      <c r="K888" s="47" t="s">
        <v>1</v>
      </c>
      <c r="L888" s="47" t="s">
        <v>70</v>
      </c>
      <c r="M888" s="38"/>
      <c r="N888" s="38"/>
      <c r="O888" s="50">
        <v>1148.75</v>
      </c>
      <c r="P888" s="50">
        <v>1193.01</v>
      </c>
      <c r="Q888" s="50">
        <v>916.87</v>
      </c>
      <c r="R888" s="50">
        <v>787.57</v>
      </c>
      <c r="S888" s="50">
        <v>1041.92</v>
      </c>
      <c r="T888" s="50">
        <v>1230.71</v>
      </c>
      <c r="U888" s="50">
        <v>1522.9</v>
      </c>
      <c r="V888" s="51">
        <v>1704.02</v>
      </c>
      <c r="W888" s="51">
        <v>1846.39</v>
      </c>
      <c r="X888" s="51">
        <v>1830.53</v>
      </c>
      <c r="Y888" s="51">
        <v>1407.47</v>
      </c>
      <c r="Z888" s="51">
        <v>1270.31</v>
      </c>
      <c r="AA888" s="51">
        <v>923.24</v>
      </c>
      <c r="AB888" s="51">
        <v>949.57</v>
      </c>
      <c r="AC888" s="51">
        <v>718.06000000000006</v>
      </c>
      <c r="AD888" s="51">
        <v>835.74</v>
      </c>
      <c r="AE888" s="51">
        <v>871.11</v>
      </c>
      <c r="AF888" s="51">
        <v>1132.8800000000001</v>
      </c>
      <c r="AG888" s="51">
        <v>1716.46</v>
      </c>
      <c r="AH888" s="51">
        <v>1888.38</v>
      </c>
      <c r="AI888" s="51">
        <v>1877.05</v>
      </c>
      <c r="AJ888" s="51">
        <v>1981.08</v>
      </c>
      <c r="AK888" s="51">
        <v>1588.5</v>
      </c>
      <c r="AL888" s="51">
        <v>1292.81</v>
      </c>
      <c r="AM888" s="51">
        <v>1131.53</v>
      </c>
      <c r="AN888" s="51">
        <v>1079.6400000000001</v>
      </c>
      <c r="AO888" s="51">
        <v>989.53</v>
      </c>
      <c r="AP888" s="135">
        <v>1395.64</v>
      </c>
      <c r="AQ888" s="51">
        <v>1346.75</v>
      </c>
      <c r="AR888" s="51">
        <v>1648.49</v>
      </c>
      <c r="AS888" s="51">
        <v>2257.0099999999998</v>
      </c>
      <c r="AT888" s="51">
        <v>2452.41</v>
      </c>
      <c r="AU888" s="51">
        <v>2416.3599999999997</v>
      </c>
      <c r="AV888" s="51">
        <v>2232.2199999999998</v>
      </c>
      <c r="AW888" s="51">
        <v>1771.59</v>
      </c>
      <c r="AX888" s="51">
        <v>1377.71</v>
      </c>
      <c r="AY888" s="51">
        <v>1187.58</v>
      </c>
      <c r="AZ888" s="51">
        <v>1020.8100000000001</v>
      </c>
      <c r="BA888" s="51">
        <v>1041.53</v>
      </c>
      <c r="BB888" s="51">
        <v>1321.78</v>
      </c>
      <c r="BC888" s="51">
        <v>1456.45</v>
      </c>
      <c r="BD888" s="51">
        <v>1611.8</v>
      </c>
      <c r="BE888" s="51">
        <v>2897</v>
      </c>
      <c r="BF888" s="51">
        <v>2157.89</v>
      </c>
      <c r="BG888" s="51">
        <v>2571.16</v>
      </c>
      <c r="BH888" s="51">
        <v>2390.83</v>
      </c>
      <c r="BI888" s="51">
        <v>1847.77</v>
      </c>
      <c r="BJ888" s="51">
        <v>1370.32</v>
      </c>
      <c r="BK888" s="51">
        <v>1090.1600000000001</v>
      </c>
      <c r="BL888" s="51">
        <v>1125.94</v>
      </c>
      <c r="BM888" s="51"/>
      <c r="BN888" s="9"/>
      <c r="BO888" s="62">
        <v>718.06000000000006</v>
      </c>
      <c r="BP888" s="62">
        <v>3026.58</v>
      </c>
      <c r="BQ888" s="62">
        <f t="shared" si="39"/>
        <v>1872.32</v>
      </c>
      <c r="BR888" s="64" t="str">
        <f t="shared" si="40"/>
        <v>YES</v>
      </c>
      <c r="BS888" s="9" t="e">
        <f t="shared" si="41"/>
        <v>#N/A</v>
      </c>
    </row>
    <row r="889" spans="1:71" x14ac:dyDescent="0.25">
      <c r="A889">
        <v>886</v>
      </c>
      <c r="B889" s="52" t="s">
        <v>69</v>
      </c>
      <c r="C889" s="48" t="s">
        <v>69</v>
      </c>
      <c r="D889" s="80">
        <v>1016.49</v>
      </c>
      <c r="E889" s="98" t="s">
        <v>4988</v>
      </c>
      <c r="F889" s="84" t="s">
        <v>2</v>
      </c>
      <c r="G889" s="84">
        <v>106814475</v>
      </c>
      <c r="H889" s="87">
        <v>4416016</v>
      </c>
      <c r="I889" s="196">
        <v>6209294</v>
      </c>
      <c r="J889" s="87">
        <v>6209294</v>
      </c>
      <c r="K889" s="47" t="s">
        <v>1</v>
      </c>
      <c r="L889" s="47" t="s">
        <v>68</v>
      </c>
      <c r="M889" s="38"/>
      <c r="N889" s="38"/>
      <c r="O889" s="50">
        <v>318.55</v>
      </c>
      <c r="P889" s="50">
        <v>498.02</v>
      </c>
      <c r="Q889" s="50">
        <v>558.45000000000005</v>
      </c>
      <c r="R889" s="50">
        <v>515.39</v>
      </c>
      <c r="S889" s="50">
        <v>420.75</v>
      </c>
      <c r="T889" s="50">
        <v>337.36</v>
      </c>
      <c r="U889" s="50">
        <v>346.3</v>
      </c>
      <c r="V889" s="51">
        <v>350.14</v>
      </c>
      <c r="W889" s="51">
        <v>367.97</v>
      </c>
      <c r="X889" s="51">
        <v>384.76</v>
      </c>
      <c r="Y889" s="51">
        <v>348.44</v>
      </c>
      <c r="Z889" s="51">
        <v>352.31</v>
      </c>
      <c r="AA889" s="51">
        <v>1050.72</v>
      </c>
      <c r="AB889" s="51">
        <v>1028.48</v>
      </c>
      <c r="AC889" s="51">
        <v>1145.3399999999999</v>
      </c>
      <c r="AD889" s="51">
        <v>1101.1500000000001</v>
      </c>
      <c r="AE889" s="51">
        <v>1056.23</v>
      </c>
      <c r="AF889" s="51">
        <v>1016.49</v>
      </c>
      <c r="AG889" s="51">
        <v>1111.0899999999999</v>
      </c>
      <c r="AH889" s="51">
        <v>1088.58</v>
      </c>
      <c r="AI889" s="51">
        <v>1305.73</v>
      </c>
      <c r="AJ889" s="51">
        <v>1333.73</v>
      </c>
      <c r="AK889" s="51">
        <v>1194.3700000000001</v>
      </c>
      <c r="AL889" s="51">
        <v>1217.31</v>
      </c>
      <c r="AM889" s="51">
        <v>1288.57</v>
      </c>
      <c r="AN889" s="51">
        <v>1210.43</v>
      </c>
      <c r="AO889" s="51">
        <v>1180.31</v>
      </c>
      <c r="AP889" s="135">
        <v>896.91</v>
      </c>
      <c r="AQ889" s="51">
        <v>930.89</v>
      </c>
      <c r="AR889" s="51">
        <v>1043.1500000000001</v>
      </c>
      <c r="AS889" s="51">
        <v>1073.28</v>
      </c>
      <c r="AT889" s="51">
        <v>1120.58</v>
      </c>
      <c r="AU889" s="51">
        <v>972</v>
      </c>
      <c r="AV889" s="51">
        <v>984.72</v>
      </c>
      <c r="AW889" s="51">
        <v>760.3</v>
      </c>
      <c r="AX889" s="51">
        <v>704.75</v>
      </c>
      <c r="AY889" s="51">
        <v>577.29999999999995</v>
      </c>
      <c r="AZ889" s="51">
        <v>578.31000000000006</v>
      </c>
      <c r="BA889" s="51">
        <v>506.05</v>
      </c>
      <c r="BB889" s="51">
        <v>494.91</v>
      </c>
      <c r="BC889" s="51">
        <v>646.9</v>
      </c>
      <c r="BD889" s="51">
        <v>1281.94</v>
      </c>
      <c r="BE889" s="51">
        <v>1361.35</v>
      </c>
      <c r="BF889" s="51">
        <v>1194.73</v>
      </c>
      <c r="BG889" s="51">
        <v>1244.1300000000001</v>
      </c>
      <c r="BH889" s="51">
        <v>1197.24</v>
      </c>
      <c r="BI889" s="51">
        <v>1035.2</v>
      </c>
      <c r="BJ889" s="51">
        <v>1173.3599999999999</v>
      </c>
      <c r="BK889" s="51">
        <v>991.49</v>
      </c>
      <c r="BL889" s="51">
        <v>1239.3900000000001</v>
      </c>
      <c r="BM889" s="51"/>
      <c r="BN889" s="9"/>
      <c r="BO889" s="62">
        <v>304.78316932236032</v>
      </c>
      <c r="BP889" s="62">
        <v>1305.73</v>
      </c>
      <c r="BQ889" s="62">
        <f t="shared" si="39"/>
        <v>805.25658466118011</v>
      </c>
      <c r="BR889" s="64" t="str">
        <f t="shared" si="40"/>
        <v>YES</v>
      </c>
      <c r="BS889" s="9" t="e">
        <f t="shared" si="41"/>
        <v>#N/A</v>
      </c>
    </row>
    <row r="890" spans="1:71" x14ac:dyDescent="0.25">
      <c r="A890">
        <v>887</v>
      </c>
      <c r="B890" s="52" t="s">
        <v>67</v>
      </c>
      <c r="C890" s="48" t="s">
        <v>67</v>
      </c>
      <c r="D890" s="80">
        <v>260.25</v>
      </c>
      <c r="E890" s="98" t="s">
        <v>4988</v>
      </c>
      <c r="F890" s="84" t="s">
        <v>2</v>
      </c>
      <c r="G890" s="84">
        <v>106814475</v>
      </c>
      <c r="H890" s="87">
        <v>4374342</v>
      </c>
      <c r="I890" s="196">
        <v>6207388</v>
      </c>
      <c r="J890" s="87">
        <v>6207388</v>
      </c>
      <c r="K890" s="47" t="s">
        <v>1</v>
      </c>
      <c r="L890" s="47" t="s">
        <v>66</v>
      </c>
      <c r="M890" s="38"/>
      <c r="N890" s="38"/>
      <c r="O890" s="50">
        <v>181.62</v>
      </c>
      <c r="P890" s="50">
        <v>200.88</v>
      </c>
      <c r="Q890" s="50">
        <v>157.69</v>
      </c>
      <c r="R890" s="50">
        <v>195.08</v>
      </c>
      <c r="S890" s="50">
        <v>222.7</v>
      </c>
      <c r="T890" s="50">
        <v>209.14</v>
      </c>
      <c r="U890" s="50">
        <v>251.42000000000002</v>
      </c>
      <c r="V890" s="51">
        <v>252.8</v>
      </c>
      <c r="W890" s="51">
        <v>238.18</v>
      </c>
      <c r="X890" s="51">
        <v>230.91</v>
      </c>
      <c r="Y890" s="51">
        <v>211.07000000000002</v>
      </c>
      <c r="Z890" s="51">
        <v>191.3</v>
      </c>
      <c r="AA890" s="51">
        <v>199.10000000000002</v>
      </c>
      <c r="AB890" s="51">
        <v>207.45000000000002</v>
      </c>
      <c r="AC890" s="51">
        <v>202.20000000000002</v>
      </c>
      <c r="AD890" s="51">
        <v>218.91</v>
      </c>
      <c r="AE890" s="51">
        <v>226.11</v>
      </c>
      <c r="AF890" s="51">
        <v>260.25</v>
      </c>
      <c r="AG890" s="51">
        <v>284.17</v>
      </c>
      <c r="AH890" s="51">
        <v>299.60000000000002</v>
      </c>
      <c r="AI890" s="51">
        <v>263.82</v>
      </c>
      <c r="AJ890" s="51">
        <v>265.67</v>
      </c>
      <c r="AK890" s="51">
        <v>220.34</v>
      </c>
      <c r="AL890" s="51">
        <v>224.53</v>
      </c>
      <c r="AM890" s="51">
        <v>218.82000000000002</v>
      </c>
      <c r="AN890" s="51">
        <v>203.45000000000002</v>
      </c>
      <c r="AO890" s="51">
        <v>223.05</v>
      </c>
      <c r="AP890" s="135">
        <v>267.24</v>
      </c>
      <c r="AQ890" s="51">
        <v>254.28</v>
      </c>
      <c r="AR890" s="51">
        <v>246.78</v>
      </c>
      <c r="AS890" s="51">
        <v>287.91000000000003</v>
      </c>
      <c r="AT890" s="51">
        <v>251.09</v>
      </c>
      <c r="AU890" s="51">
        <v>252.3</v>
      </c>
      <c r="AV890" s="51">
        <v>253.63</v>
      </c>
      <c r="AW890" s="51">
        <v>211.75</v>
      </c>
      <c r="AX890" s="51">
        <v>202.76000000000002</v>
      </c>
      <c r="AY890" s="51">
        <v>187.77</v>
      </c>
      <c r="AZ890" s="51">
        <v>216.38</v>
      </c>
      <c r="BA890" s="51">
        <v>213.09</v>
      </c>
      <c r="BB890" s="51">
        <v>199.89000000000001</v>
      </c>
      <c r="BC890" s="51">
        <v>200.41</v>
      </c>
      <c r="BD890" s="51">
        <v>221.36</v>
      </c>
      <c r="BE890" s="51">
        <v>300.09000000000003</v>
      </c>
      <c r="BF890" s="51">
        <v>258.64999999999998</v>
      </c>
      <c r="BG890" s="51">
        <v>258.79000000000002</v>
      </c>
      <c r="BH890" s="51">
        <v>234.38</v>
      </c>
      <c r="BI890" s="51">
        <v>216.09</v>
      </c>
      <c r="BJ890" s="51">
        <v>209.24</v>
      </c>
      <c r="BK890" s="51">
        <v>188.25</v>
      </c>
      <c r="BL890" s="51">
        <v>223.18</v>
      </c>
      <c r="BM890" s="51"/>
      <c r="BN890" s="9"/>
      <c r="BO890" s="62">
        <v>160.93</v>
      </c>
      <c r="BP890" s="62">
        <v>456.84000000000003</v>
      </c>
      <c r="BQ890" s="62">
        <f t="shared" si="39"/>
        <v>308.88499999999999</v>
      </c>
      <c r="BR890" s="64" t="str">
        <f t="shared" si="40"/>
        <v>YES</v>
      </c>
      <c r="BS890" s="9" t="e">
        <f t="shared" si="41"/>
        <v>#N/A</v>
      </c>
    </row>
    <row r="891" spans="1:71" x14ac:dyDescent="0.25">
      <c r="A891">
        <v>888</v>
      </c>
      <c r="B891" s="52" t="s">
        <v>65</v>
      </c>
      <c r="C891" s="48" t="s">
        <v>65</v>
      </c>
      <c r="D891" s="80">
        <v>52.03</v>
      </c>
      <c r="E891" s="98" t="s">
        <v>4988</v>
      </c>
      <c r="F891" s="84" t="s">
        <v>2</v>
      </c>
      <c r="G891" s="84">
        <v>106814475</v>
      </c>
      <c r="H891" s="87">
        <v>4442272</v>
      </c>
      <c r="I891" s="196">
        <v>6208656</v>
      </c>
      <c r="J891" s="87">
        <v>6208656</v>
      </c>
      <c r="K891" s="47" t="s">
        <v>1</v>
      </c>
      <c r="L891" s="47" t="s">
        <v>64</v>
      </c>
      <c r="M891" s="38"/>
      <c r="N891" s="38"/>
      <c r="O891" s="50">
        <v>59.07</v>
      </c>
      <c r="P891" s="50">
        <v>71.760000000000005</v>
      </c>
      <c r="Q891" s="50">
        <v>53.15</v>
      </c>
      <c r="R891" s="50">
        <v>50.14</v>
      </c>
      <c r="S891" s="50">
        <v>51.53</v>
      </c>
      <c r="T891" s="50">
        <v>45.51</v>
      </c>
      <c r="U891" s="50">
        <v>45.99</v>
      </c>
      <c r="V891" s="51">
        <v>46.330000000000005</v>
      </c>
      <c r="W891" s="51">
        <v>45.34</v>
      </c>
      <c r="X891" s="51">
        <v>49.1</v>
      </c>
      <c r="Y891" s="51">
        <v>49.160000000000004</v>
      </c>
      <c r="Z891" s="51">
        <v>49.35</v>
      </c>
      <c r="AA891" s="51">
        <v>55.28</v>
      </c>
      <c r="AB891" s="51">
        <v>68.289999999999992</v>
      </c>
      <c r="AC891" s="51">
        <v>44.830000000000005</v>
      </c>
      <c r="AD891" s="51">
        <v>35.21</v>
      </c>
      <c r="AE891" s="51">
        <v>56.35</v>
      </c>
      <c r="AF891" s="51">
        <v>52.03</v>
      </c>
      <c r="AG891" s="51">
        <v>52.55</v>
      </c>
      <c r="AH891" s="51">
        <v>48.63</v>
      </c>
      <c r="AI891" s="51">
        <v>49.25</v>
      </c>
      <c r="AJ891" s="51">
        <v>56.28</v>
      </c>
      <c r="AK891" s="51">
        <v>54.04</v>
      </c>
      <c r="AL891" s="51">
        <v>52.07</v>
      </c>
      <c r="AM891" s="51">
        <v>26.520000000000003</v>
      </c>
      <c r="AN891" s="51">
        <v>25.22</v>
      </c>
      <c r="AO891" s="51">
        <v>23.630000000000003</v>
      </c>
      <c r="AP891" s="135">
        <v>24.020000000000003</v>
      </c>
      <c r="AQ891" s="51">
        <v>24.61</v>
      </c>
      <c r="AR891" s="51">
        <v>23.229999999999997</v>
      </c>
      <c r="AS891" s="51">
        <v>24.270000000000003</v>
      </c>
      <c r="AT891" s="51">
        <v>22.520000000000003</v>
      </c>
      <c r="AU891" s="51">
        <v>22.619999999999997</v>
      </c>
      <c r="AV891" s="51">
        <v>25.75</v>
      </c>
      <c r="AW891" s="51">
        <v>23.340000000000003</v>
      </c>
      <c r="AX891" s="51">
        <v>24.61</v>
      </c>
      <c r="AY891" s="51">
        <v>26.08</v>
      </c>
      <c r="AZ891" s="51">
        <v>27.490000000000002</v>
      </c>
      <c r="BA891" s="51">
        <v>25.130000000000003</v>
      </c>
      <c r="BB891" s="51">
        <v>24.54</v>
      </c>
      <c r="BC891" s="51">
        <v>22.880000000000003</v>
      </c>
      <c r="BD891" s="51">
        <v>22.009999999999998</v>
      </c>
      <c r="BE891" s="51">
        <v>23.86</v>
      </c>
      <c r="BF891" s="51">
        <v>22.22</v>
      </c>
      <c r="BG891" s="51">
        <v>22.96</v>
      </c>
      <c r="BH891" s="51">
        <v>23.5</v>
      </c>
      <c r="BI891" s="51">
        <v>23.64</v>
      </c>
      <c r="BJ891" s="51">
        <v>20.93</v>
      </c>
      <c r="BK891" s="51">
        <v>18.43</v>
      </c>
      <c r="BL891" s="51">
        <v>27.5</v>
      </c>
      <c r="BM891" s="51"/>
      <c r="BN891" s="9"/>
      <c r="BO891" s="62">
        <v>22.009999999999998</v>
      </c>
      <c r="BP891" s="62">
        <v>120.31</v>
      </c>
      <c r="BQ891" s="62">
        <f t="shared" si="39"/>
        <v>71.16</v>
      </c>
      <c r="BR891" s="64" t="str">
        <f t="shared" si="40"/>
        <v>NO</v>
      </c>
      <c r="BS891" s="9" t="e">
        <f t="shared" si="41"/>
        <v>#N/A</v>
      </c>
    </row>
    <row r="892" spans="1:71" x14ac:dyDescent="0.25">
      <c r="A892">
        <v>889</v>
      </c>
      <c r="B892" s="52" t="s">
        <v>63</v>
      </c>
      <c r="C892" s="48" t="s">
        <v>63</v>
      </c>
      <c r="D892" s="80">
        <v>272.39</v>
      </c>
      <c r="E892" s="98" t="s">
        <v>4988</v>
      </c>
      <c r="F892" s="84" t="s">
        <v>2</v>
      </c>
      <c r="G892" s="84">
        <v>106814475</v>
      </c>
      <c r="H892" s="87">
        <v>4327449</v>
      </c>
      <c r="I892" s="196">
        <v>6209139</v>
      </c>
      <c r="J892" s="87">
        <v>6209139</v>
      </c>
      <c r="K892" s="47" t="s">
        <v>1</v>
      </c>
      <c r="L892" s="47" t="s">
        <v>62</v>
      </c>
      <c r="M892" s="38"/>
      <c r="N892" s="38"/>
      <c r="O892" s="50">
        <v>331.09</v>
      </c>
      <c r="P892" s="50">
        <v>382.42</v>
      </c>
      <c r="Q892" s="50">
        <v>316.01</v>
      </c>
      <c r="R892" s="50">
        <v>324.29000000000002</v>
      </c>
      <c r="S892" s="50">
        <v>347.54</v>
      </c>
      <c r="T892" s="50">
        <v>310.95</v>
      </c>
      <c r="U892" s="50">
        <v>313.67</v>
      </c>
      <c r="V892" s="51">
        <v>297.39</v>
      </c>
      <c r="W892" s="51">
        <v>282.56</v>
      </c>
      <c r="X892" s="51">
        <v>307.79000000000002</v>
      </c>
      <c r="Y892" s="51">
        <v>280.05</v>
      </c>
      <c r="Z892" s="51">
        <v>291.14</v>
      </c>
      <c r="AA892" s="51">
        <v>323.47000000000003</v>
      </c>
      <c r="AB892" s="51">
        <v>340.54</v>
      </c>
      <c r="AC892" s="51">
        <v>288.17</v>
      </c>
      <c r="AD892" s="51">
        <v>289.25</v>
      </c>
      <c r="AE892" s="51">
        <v>288.43</v>
      </c>
      <c r="AF892" s="51">
        <v>272.39</v>
      </c>
      <c r="AG892" s="51">
        <v>297.35000000000002</v>
      </c>
      <c r="AH892" s="51">
        <v>252.09</v>
      </c>
      <c r="AI892" s="51">
        <v>261.41000000000003</v>
      </c>
      <c r="AJ892" s="51">
        <v>301.04000000000002</v>
      </c>
      <c r="AK892" s="51">
        <v>269.60000000000002</v>
      </c>
      <c r="AL892" s="51">
        <v>271.44</v>
      </c>
      <c r="AM892" s="51">
        <v>307.41000000000003</v>
      </c>
      <c r="AN892" s="51">
        <v>301.11</v>
      </c>
      <c r="AO892" s="51">
        <v>293.65000000000003</v>
      </c>
      <c r="AP892" s="135">
        <v>296.59000000000003</v>
      </c>
      <c r="AQ892" s="51">
        <v>278.52</v>
      </c>
      <c r="AR892" s="51">
        <v>249.13</v>
      </c>
      <c r="AS892" s="51">
        <v>273.02</v>
      </c>
      <c r="AT892" s="51">
        <v>246.27</v>
      </c>
      <c r="AU892" s="51">
        <v>251.52</v>
      </c>
      <c r="AV892" s="51">
        <v>282.89</v>
      </c>
      <c r="AW892" s="51">
        <v>255.87</v>
      </c>
      <c r="AX892" s="51">
        <v>236.31</v>
      </c>
      <c r="AY892" s="51">
        <v>240.41</v>
      </c>
      <c r="AZ892" s="51">
        <v>257.44</v>
      </c>
      <c r="BA892" s="51">
        <v>235.09</v>
      </c>
      <c r="BB892" s="51">
        <v>235.69</v>
      </c>
      <c r="BC892" s="51">
        <v>239.96</v>
      </c>
      <c r="BD892" s="51">
        <v>229.46</v>
      </c>
      <c r="BE892" s="51">
        <v>252.56</v>
      </c>
      <c r="BF892" s="51">
        <v>223.66</v>
      </c>
      <c r="BG892" s="51">
        <v>237.07000000000002</v>
      </c>
      <c r="BH892" s="51">
        <v>240.32000000000002</v>
      </c>
      <c r="BI892" s="51">
        <v>227.87</v>
      </c>
      <c r="BJ892" s="51">
        <v>257.74</v>
      </c>
      <c r="BK892" s="51">
        <v>231.4</v>
      </c>
      <c r="BL892" s="51">
        <v>251.37</v>
      </c>
      <c r="BM892" s="51"/>
      <c r="BN892" s="9"/>
      <c r="BO892" s="62">
        <v>229.46</v>
      </c>
      <c r="BP892" s="62">
        <v>673.03</v>
      </c>
      <c r="BQ892" s="62">
        <f t="shared" si="39"/>
        <v>451.245</v>
      </c>
      <c r="BR892" s="64" t="str">
        <f t="shared" si="40"/>
        <v>YES</v>
      </c>
      <c r="BS892" s="9" t="e">
        <f t="shared" si="41"/>
        <v>#N/A</v>
      </c>
    </row>
    <row r="893" spans="1:71" x14ac:dyDescent="0.25">
      <c r="A893">
        <v>890</v>
      </c>
      <c r="B893" s="52" t="s">
        <v>61</v>
      </c>
      <c r="C893" s="48" t="s">
        <v>61</v>
      </c>
      <c r="D893" s="80">
        <v>1057.1099999999999</v>
      </c>
      <c r="E893" s="98" t="s">
        <v>2186</v>
      </c>
      <c r="F893" s="84" t="s">
        <v>2</v>
      </c>
      <c r="G893" s="84">
        <v>106814475</v>
      </c>
      <c r="H893" s="87">
        <v>4247682</v>
      </c>
      <c r="I893" s="196">
        <v>6207357</v>
      </c>
      <c r="J893" s="87">
        <v>6207357</v>
      </c>
      <c r="K893" s="47" t="s">
        <v>1</v>
      </c>
      <c r="L893" s="47" t="s">
        <v>30</v>
      </c>
      <c r="M893" s="38"/>
      <c r="N893" s="38"/>
      <c r="O893" s="50">
        <v>758.09</v>
      </c>
      <c r="P893" s="50">
        <v>778.96</v>
      </c>
      <c r="Q893" s="50">
        <v>730.96</v>
      </c>
      <c r="R893" s="50">
        <v>830.62</v>
      </c>
      <c r="S893" s="50">
        <v>1066.9000000000001</v>
      </c>
      <c r="T893" s="50">
        <v>1017.8</v>
      </c>
      <c r="U893" s="50">
        <v>1242.95</v>
      </c>
      <c r="V893" s="51">
        <v>1381.17</v>
      </c>
      <c r="W893" s="51">
        <v>1432.44</v>
      </c>
      <c r="X893" s="51">
        <v>1367.25</v>
      </c>
      <c r="Y893" s="51">
        <v>1088.48</v>
      </c>
      <c r="Z893" s="51">
        <v>911.71</v>
      </c>
      <c r="AA893" s="51">
        <v>927.04</v>
      </c>
      <c r="AB893" s="51">
        <v>899.05</v>
      </c>
      <c r="AC893" s="51">
        <v>806.42</v>
      </c>
      <c r="AD893" s="51">
        <v>901.79</v>
      </c>
      <c r="AE893" s="51">
        <v>937.77</v>
      </c>
      <c r="AF893" s="51">
        <v>1057.1099999999999</v>
      </c>
      <c r="AG893" s="51">
        <v>1244.77</v>
      </c>
      <c r="AH893" s="51">
        <v>1368.6</v>
      </c>
      <c r="AI893" s="51">
        <v>1346.89</v>
      </c>
      <c r="AJ893" s="51">
        <v>1390.66</v>
      </c>
      <c r="AK893" s="51">
        <v>1097.0899999999999</v>
      </c>
      <c r="AL893" s="51">
        <v>962.11</v>
      </c>
      <c r="AM893" s="51">
        <v>822.99</v>
      </c>
      <c r="AN893" s="51">
        <v>796.8</v>
      </c>
      <c r="AO893" s="51">
        <v>843.13</v>
      </c>
      <c r="AP893" s="135">
        <v>913.46</v>
      </c>
      <c r="AQ893" s="51">
        <v>954.76</v>
      </c>
      <c r="AR893" s="51">
        <v>1046.23</v>
      </c>
      <c r="AS893" s="51">
        <v>1389.38</v>
      </c>
      <c r="AT893" s="51">
        <v>1349.86</v>
      </c>
      <c r="AU893" s="51">
        <v>1399.11</v>
      </c>
      <c r="AV893" s="51">
        <v>1282.8800000000001</v>
      </c>
      <c r="AW893" s="51">
        <v>1008.47</v>
      </c>
      <c r="AX893" s="51">
        <v>849.13</v>
      </c>
      <c r="AY893" s="51">
        <v>754.74</v>
      </c>
      <c r="AZ893" s="51">
        <v>728.11</v>
      </c>
      <c r="BA893" s="51">
        <v>714.75</v>
      </c>
      <c r="BB893" s="51">
        <v>799.91</v>
      </c>
      <c r="BC893" s="51">
        <v>823.69</v>
      </c>
      <c r="BD893" s="51">
        <v>903.11</v>
      </c>
      <c r="BE893" s="51">
        <v>1270.23</v>
      </c>
      <c r="BF893" s="51">
        <v>1184.48</v>
      </c>
      <c r="BG893" s="51">
        <v>1231.95</v>
      </c>
      <c r="BH893" s="51">
        <v>1147.54</v>
      </c>
      <c r="BI893" s="51">
        <v>891.27</v>
      </c>
      <c r="BJ893" s="51">
        <v>768.56000000000006</v>
      </c>
      <c r="BK893" s="51">
        <v>621.46</v>
      </c>
      <c r="BL893" s="51">
        <v>724.92</v>
      </c>
      <c r="BM893" s="51"/>
      <c r="BN893" s="9"/>
      <c r="BO893" s="62">
        <v>734.2</v>
      </c>
      <c r="BP893" s="62">
        <v>1432.44</v>
      </c>
      <c r="BQ893" s="62">
        <f t="shared" si="39"/>
        <v>1083.3200000000002</v>
      </c>
      <c r="BR893" s="64" t="str">
        <f t="shared" si="40"/>
        <v>NO</v>
      </c>
      <c r="BS893" s="9" t="e">
        <f t="shared" si="41"/>
        <v>#N/A</v>
      </c>
    </row>
    <row r="894" spans="1:71" x14ac:dyDescent="0.25">
      <c r="A894">
        <v>892</v>
      </c>
      <c r="B894" s="52" t="s">
        <v>59</v>
      </c>
      <c r="C894" s="48" t="s">
        <v>59</v>
      </c>
      <c r="D894" s="80">
        <v>766.84</v>
      </c>
      <c r="E894" s="98" t="s">
        <v>4988</v>
      </c>
      <c r="F894" s="84" t="s">
        <v>2</v>
      </c>
      <c r="G894" s="84">
        <v>106814475</v>
      </c>
      <c r="H894" s="87">
        <v>4326541</v>
      </c>
      <c r="I894" s="196">
        <v>6207395</v>
      </c>
      <c r="J894" s="87">
        <v>6207395</v>
      </c>
      <c r="K894" s="47" t="s">
        <v>1</v>
      </c>
      <c r="L894" s="47" t="s">
        <v>58</v>
      </c>
      <c r="M894" s="38"/>
      <c r="N894" s="38"/>
      <c r="O894" s="50">
        <v>757.17</v>
      </c>
      <c r="P894" s="50">
        <v>1072.04</v>
      </c>
      <c r="Q894" s="50">
        <v>800.73</v>
      </c>
      <c r="R894" s="50">
        <v>961.4</v>
      </c>
      <c r="S894" s="50">
        <v>927.73</v>
      </c>
      <c r="T894" s="50">
        <v>857.84</v>
      </c>
      <c r="U894" s="50">
        <v>942.66</v>
      </c>
      <c r="V894" s="51">
        <v>1036.0999999999999</v>
      </c>
      <c r="W894" s="51">
        <v>1046.5899999999999</v>
      </c>
      <c r="X894" s="51">
        <v>979.61</v>
      </c>
      <c r="Y894" s="51">
        <v>786.51</v>
      </c>
      <c r="Z894" s="51">
        <v>685.16</v>
      </c>
      <c r="AA894" s="51">
        <v>721.67</v>
      </c>
      <c r="AB894" s="51">
        <v>867.88</v>
      </c>
      <c r="AC894" s="51">
        <v>714.56000000000006</v>
      </c>
      <c r="AD894" s="51">
        <v>688.22</v>
      </c>
      <c r="AE894" s="51">
        <v>734.33</v>
      </c>
      <c r="AF894" s="51">
        <v>766.84</v>
      </c>
      <c r="AG894" s="51">
        <v>978.83</v>
      </c>
      <c r="AH894" s="51">
        <v>1037.01</v>
      </c>
      <c r="AI894" s="51">
        <v>991.64</v>
      </c>
      <c r="AJ894" s="51">
        <v>1083.51</v>
      </c>
      <c r="AK894" s="51">
        <v>864.84</v>
      </c>
      <c r="AL894" s="51">
        <v>692.44</v>
      </c>
      <c r="AM894" s="51">
        <v>876.3</v>
      </c>
      <c r="AN894" s="51">
        <v>869.86</v>
      </c>
      <c r="AO894" s="51">
        <v>749.68000000000006</v>
      </c>
      <c r="AP894" s="135">
        <v>763.31000000000006</v>
      </c>
      <c r="AQ894" s="51">
        <v>872.97</v>
      </c>
      <c r="AR894" s="51">
        <v>808.03</v>
      </c>
      <c r="AS894" s="51">
        <v>1124.6300000000001</v>
      </c>
      <c r="AT894" s="51">
        <v>1005.54</v>
      </c>
      <c r="AU894" s="51">
        <v>996.52</v>
      </c>
      <c r="AV894" s="51">
        <v>991.87</v>
      </c>
      <c r="AW894" s="51">
        <v>842.41</v>
      </c>
      <c r="AX894" s="51">
        <v>736.62</v>
      </c>
      <c r="AY894" s="51">
        <v>766.68000000000006</v>
      </c>
      <c r="AZ894" s="51">
        <v>1080.0999999999999</v>
      </c>
      <c r="BA894" s="51">
        <v>838.48</v>
      </c>
      <c r="BB894" s="51">
        <v>744.27</v>
      </c>
      <c r="BC894" s="51">
        <v>769.59</v>
      </c>
      <c r="BD894" s="51">
        <v>804.45</v>
      </c>
      <c r="BE894" s="51">
        <v>1025.5999999999999</v>
      </c>
      <c r="BF894" s="51">
        <v>904.51</v>
      </c>
      <c r="BG894" s="51">
        <v>937.46</v>
      </c>
      <c r="BH894" s="51">
        <v>833.29</v>
      </c>
      <c r="BI894" s="51">
        <v>738.3</v>
      </c>
      <c r="BJ894" s="51">
        <v>820.83</v>
      </c>
      <c r="BK894" s="51">
        <v>708.84</v>
      </c>
      <c r="BL894" s="51">
        <v>846.96</v>
      </c>
      <c r="BM894" s="51"/>
      <c r="BN894" s="9"/>
      <c r="BO894" s="62">
        <v>685.16</v>
      </c>
      <c r="BP894" s="62">
        <v>1962.29</v>
      </c>
      <c r="BQ894" s="62">
        <f t="shared" si="39"/>
        <v>1323.7249999999999</v>
      </c>
      <c r="BR894" s="64" t="str">
        <f t="shared" si="40"/>
        <v>YES</v>
      </c>
      <c r="BS894" s="9" t="e">
        <f t="shared" si="41"/>
        <v>#N/A</v>
      </c>
    </row>
    <row r="895" spans="1:71" x14ac:dyDescent="0.25">
      <c r="A895">
        <v>893</v>
      </c>
      <c r="B895" s="52" t="s">
        <v>57</v>
      </c>
      <c r="C895" s="48" t="s">
        <v>57</v>
      </c>
      <c r="D895" s="80">
        <v>11.99</v>
      </c>
      <c r="E895" s="98" t="s">
        <v>2186</v>
      </c>
      <c r="F895" s="84" t="s">
        <v>2</v>
      </c>
      <c r="G895" s="84">
        <v>106814475</v>
      </c>
      <c r="H895" s="87">
        <v>4415985</v>
      </c>
      <c r="I895" s="196">
        <v>4415985</v>
      </c>
      <c r="J895" s="87">
        <v>4415985</v>
      </c>
      <c r="K895" s="47" t="s">
        <v>1</v>
      </c>
      <c r="L895" s="47" t="s">
        <v>56</v>
      </c>
      <c r="M895" s="38"/>
      <c r="N895" s="38"/>
      <c r="O895" s="50">
        <v>8.75</v>
      </c>
      <c r="P895" s="50">
        <v>8.75</v>
      </c>
      <c r="Q895" s="50">
        <v>8.75</v>
      </c>
      <c r="R895" s="50">
        <v>8.75</v>
      </c>
      <c r="S895" s="50">
        <v>8.75</v>
      </c>
      <c r="T895" s="50">
        <v>8.75</v>
      </c>
      <c r="U895" s="50">
        <v>11.99</v>
      </c>
      <c r="V895" s="51">
        <v>11.99</v>
      </c>
      <c r="W895" s="51">
        <v>11.99</v>
      </c>
      <c r="X895" s="51">
        <v>11.99</v>
      </c>
      <c r="Y895" s="51">
        <v>11.99</v>
      </c>
      <c r="Z895" s="51">
        <v>11.99</v>
      </c>
      <c r="AA895" s="51">
        <v>11.99</v>
      </c>
      <c r="AB895" s="51">
        <v>11.99</v>
      </c>
      <c r="AC895" s="51">
        <v>11.99</v>
      </c>
      <c r="AD895" s="51">
        <v>11.99</v>
      </c>
      <c r="AE895" s="51">
        <v>11.99</v>
      </c>
      <c r="AF895" s="51">
        <v>11.99</v>
      </c>
      <c r="AG895" s="51">
        <v>11.99</v>
      </c>
      <c r="AH895" s="51">
        <v>11.99</v>
      </c>
      <c r="AI895" s="51">
        <v>11.99</v>
      </c>
      <c r="AJ895" s="51">
        <v>11.99</v>
      </c>
      <c r="AK895" s="51">
        <v>11.99</v>
      </c>
      <c r="AL895" s="51">
        <v>11.99</v>
      </c>
      <c r="AM895" s="51">
        <v>11.99</v>
      </c>
      <c r="AN895" s="51">
        <v>11.99</v>
      </c>
      <c r="AO895" s="51">
        <v>11.99</v>
      </c>
      <c r="AP895" s="135">
        <v>11.99</v>
      </c>
      <c r="AQ895" s="51">
        <v>11.99</v>
      </c>
      <c r="AR895" s="51">
        <v>11.99</v>
      </c>
      <c r="AS895" s="51">
        <v>11.99</v>
      </c>
      <c r="AT895" s="51">
        <v>11.99</v>
      </c>
      <c r="AU895" s="51">
        <v>11.99</v>
      </c>
      <c r="AV895" s="51">
        <v>140.08000000000001</v>
      </c>
      <c r="AW895" s="51">
        <v>112.07</v>
      </c>
      <c r="AX895" s="51">
        <v>27.99</v>
      </c>
      <c r="AY895" s="51">
        <v>112.07</v>
      </c>
      <c r="AZ895" s="51">
        <v>200.92000000000002</v>
      </c>
      <c r="BA895" s="51">
        <v>124.96</v>
      </c>
      <c r="BB895" s="51">
        <v>98.11999999999999</v>
      </c>
      <c r="BC895" s="51">
        <v>145.44</v>
      </c>
      <c r="BD895" s="51">
        <v>103.57</v>
      </c>
      <c r="BE895" s="51">
        <v>143.29000000000002</v>
      </c>
      <c r="BF895" s="51">
        <v>106.33</v>
      </c>
      <c r="BG895" s="51">
        <v>88.17</v>
      </c>
      <c r="BH895" s="51">
        <v>11.99</v>
      </c>
      <c r="BI895" s="51">
        <v>23.990000000000002</v>
      </c>
      <c r="BJ895" s="51">
        <v>23.990000000000002</v>
      </c>
      <c r="BK895" s="51">
        <v>23.990000000000002</v>
      </c>
      <c r="BL895" s="51">
        <v>23.990000000000002</v>
      </c>
      <c r="BM895" s="51"/>
      <c r="BN895" s="9"/>
      <c r="BO895" s="62">
        <v>11.99</v>
      </c>
      <c r="BP895" s="62">
        <v>200.92000000000002</v>
      </c>
      <c r="BQ895" s="62">
        <f t="shared" si="39"/>
        <v>106.45500000000001</v>
      </c>
      <c r="BR895" s="64" t="str">
        <f t="shared" si="40"/>
        <v>YES</v>
      </c>
      <c r="BS895" s="9" t="e">
        <f t="shared" si="41"/>
        <v>#N/A</v>
      </c>
    </row>
    <row r="896" spans="1:71" x14ac:dyDescent="0.25">
      <c r="A896">
        <v>894</v>
      </c>
      <c r="B896" s="52" t="s">
        <v>55</v>
      </c>
      <c r="C896" s="48" t="s">
        <v>55</v>
      </c>
      <c r="D896" s="80">
        <v>25.79</v>
      </c>
      <c r="E896" s="98" t="s">
        <v>4988</v>
      </c>
      <c r="F896" s="84" t="s">
        <v>2</v>
      </c>
      <c r="G896" s="84">
        <v>106814475</v>
      </c>
      <c r="H896" s="87" t="s">
        <v>2165</v>
      </c>
      <c r="I896" s="196">
        <v>6162743</v>
      </c>
      <c r="J896" s="87">
        <v>6162743</v>
      </c>
      <c r="K896" s="47" t="s">
        <v>1</v>
      </c>
      <c r="L896" s="47" t="s">
        <v>54</v>
      </c>
      <c r="M896" s="38"/>
      <c r="N896" s="38"/>
      <c r="O896" s="50">
        <v>18.41</v>
      </c>
      <c r="P896" s="50">
        <v>20.98</v>
      </c>
      <c r="Q896" s="50">
        <v>18.34</v>
      </c>
      <c r="R896" s="50">
        <v>19.07</v>
      </c>
      <c r="S896" s="50">
        <v>20.18</v>
      </c>
      <c r="T896" s="50">
        <v>20.54</v>
      </c>
      <c r="U896" s="50">
        <v>21.08</v>
      </c>
      <c r="V896" s="51">
        <v>21.05</v>
      </c>
      <c r="W896" s="51">
        <v>19.84</v>
      </c>
      <c r="X896" s="51">
        <v>21.42</v>
      </c>
      <c r="Y896" s="51">
        <v>21.16</v>
      </c>
      <c r="Z896" s="51">
        <v>20.350000000000001</v>
      </c>
      <c r="AA896" s="51">
        <v>22.25</v>
      </c>
      <c r="AB896" s="51">
        <v>23.53</v>
      </c>
      <c r="AC896" s="51">
        <v>21.06</v>
      </c>
      <c r="AD896" s="51">
        <v>24.310000000000002</v>
      </c>
      <c r="AE896" s="51">
        <v>25.89</v>
      </c>
      <c r="AF896" s="51">
        <v>25.79</v>
      </c>
      <c r="AG896" s="51">
        <v>26.48</v>
      </c>
      <c r="AH896" s="51">
        <v>25.15</v>
      </c>
      <c r="AI896" s="51">
        <v>25.14</v>
      </c>
      <c r="AJ896" s="51">
        <v>27.049999999999997</v>
      </c>
      <c r="AK896" s="51">
        <v>25.15</v>
      </c>
      <c r="AL896" s="51">
        <v>24.619999999999997</v>
      </c>
      <c r="AM896" s="51">
        <v>26.6</v>
      </c>
      <c r="AN896" s="51">
        <v>26.380000000000003</v>
      </c>
      <c r="AO896" s="51">
        <v>25.869999999999997</v>
      </c>
      <c r="AP896" s="135">
        <v>27.04</v>
      </c>
      <c r="AQ896" s="51">
        <v>26.11</v>
      </c>
      <c r="AR896" s="51">
        <v>24.67</v>
      </c>
      <c r="AS896" s="51">
        <v>26.36</v>
      </c>
      <c r="AT896" s="51">
        <v>24.6</v>
      </c>
      <c r="AU896" s="51">
        <v>24.22</v>
      </c>
      <c r="AV896" s="51">
        <v>25.82</v>
      </c>
      <c r="AW896" s="51">
        <v>24.549999999999997</v>
      </c>
      <c r="AX896" s="51">
        <v>24.35</v>
      </c>
      <c r="AY896" s="51">
        <v>22.14</v>
      </c>
      <c r="AZ896" s="51">
        <v>25.910000000000004</v>
      </c>
      <c r="BA896" s="51">
        <v>24.53</v>
      </c>
      <c r="BB896" s="51">
        <v>25.130000000000003</v>
      </c>
      <c r="BC896" s="51">
        <v>25.18</v>
      </c>
      <c r="BD896" s="51">
        <v>24.6</v>
      </c>
      <c r="BE896" s="51">
        <v>26.270000000000003</v>
      </c>
      <c r="BF896" s="51">
        <v>23.619999999999997</v>
      </c>
      <c r="BG896" s="51">
        <v>22.490000000000002</v>
      </c>
      <c r="BH896" s="51">
        <v>23.42</v>
      </c>
      <c r="BI896" s="51">
        <v>23.79</v>
      </c>
      <c r="BJ896" s="51">
        <v>25.060000000000002</v>
      </c>
      <c r="BK896" s="51">
        <v>22.97</v>
      </c>
      <c r="BL896" s="51">
        <v>25.490000000000002</v>
      </c>
      <c r="BM896" s="51"/>
      <c r="BN896" s="9"/>
      <c r="BO896" s="62">
        <v>17.809999999999999</v>
      </c>
      <c r="BP896" s="62">
        <v>38.229999999999997</v>
      </c>
      <c r="BQ896" s="62">
        <f t="shared" si="39"/>
        <v>28.019999999999996</v>
      </c>
      <c r="BR896" s="64" t="str">
        <f t="shared" si="40"/>
        <v>YES</v>
      </c>
      <c r="BS896" s="9" t="e">
        <f t="shared" si="41"/>
        <v>#N/A</v>
      </c>
    </row>
    <row r="897" spans="1:71" x14ac:dyDescent="0.25">
      <c r="A897">
        <v>895</v>
      </c>
      <c r="B897" s="52" t="s">
        <v>53</v>
      </c>
      <c r="C897" s="48" t="s">
        <v>53</v>
      </c>
      <c r="D897" s="80">
        <v>6581.74</v>
      </c>
      <c r="E897" s="98"/>
      <c r="F897" s="84" t="s">
        <v>2</v>
      </c>
      <c r="G897" s="84">
        <v>106814475</v>
      </c>
      <c r="H897" s="87"/>
      <c r="I897" s="196"/>
      <c r="J897" s="87">
        <v>0</v>
      </c>
      <c r="K897" s="47" t="s">
        <v>1</v>
      </c>
      <c r="L897" s="47" t="s">
        <v>51</v>
      </c>
      <c r="M897" s="38"/>
      <c r="N897" s="38"/>
      <c r="O897" s="50">
        <v>6534.36</v>
      </c>
      <c r="P897" s="50">
        <v>6493.71</v>
      </c>
      <c r="Q897" s="50">
        <v>6673.68</v>
      </c>
      <c r="R897" s="50">
        <v>6564.64</v>
      </c>
      <c r="S897" s="50">
        <v>6702.69</v>
      </c>
      <c r="T897" s="50">
        <v>6669.9</v>
      </c>
      <c r="U897" s="50">
        <v>6712.29</v>
      </c>
      <c r="V897" s="51">
        <v>6538.86</v>
      </c>
      <c r="W897" s="51">
        <v>6609.84</v>
      </c>
      <c r="X897" s="51">
        <v>6613.27</v>
      </c>
      <c r="Y897" s="51">
        <v>6686.97</v>
      </c>
      <c r="Z897" s="51">
        <v>6665.43</v>
      </c>
      <c r="AA897" s="51">
        <v>6825.48</v>
      </c>
      <c r="AB897" s="51">
        <v>6631.37</v>
      </c>
      <c r="AC897" s="51">
        <v>6735.3</v>
      </c>
      <c r="AD897" s="51">
        <v>6603.71</v>
      </c>
      <c r="AE897" s="51">
        <v>6550.3</v>
      </c>
      <c r="AF897" s="51">
        <v>6581.74</v>
      </c>
      <c r="AG897" s="51">
        <v>6561.96</v>
      </c>
      <c r="AH897" s="51">
        <v>6515.97</v>
      </c>
      <c r="AI897" s="51">
        <v>6620.35</v>
      </c>
      <c r="AJ897" s="51">
        <v>6613.08</v>
      </c>
      <c r="AK897" s="51">
        <v>6748.94</v>
      </c>
      <c r="AL897" s="51">
        <v>6728.25</v>
      </c>
      <c r="AM897" s="51">
        <v>6565.36</v>
      </c>
      <c r="AN897" s="51">
        <v>6729.84</v>
      </c>
      <c r="AO897" s="51">
        <v>6943.55</v>
      </c>
      <c r="AP897" s="135">
        <v>6725.39</v>
      </c>
      <c r="AQ897" s="51">
        <v>6788.51</v>
      </c>
      <c r="AR897" s="51">
        <v>6680.33</v>
      </c>
      <c r="AS897" s="51">
        <v>6573.25</v>
      </c>
      <c r="AT897" s="51">
        <v>6440.26</v>
      </c>
      <c r="AU897" s="51">
        <v>6520.95</v>
      </c>
      <c r="AV897" s="51">
        <v>6509.65</v>
      </c>
      <c r="AW897" s="51">
        <v>6577.61</v>
      </c>
      <c r="AX897" s="51">
        <v>6551.53</v>
      </c>
      <c r="AY897" s="51">
        <v>6340.29</v>
      </c>
      <c r="AZ897" s="51">
        <v>6686.04</v>
      </c>
      <c r="BA897" s="51">
        <v>6953.9</v>
      </c>
      <c r="BB897" s="51">
        <v>6827.44</v>
      </c>
      <c r="BC897" s="51">
        <v>6858.13</v>
      </c>
      <c r="BD897" s="51">
        <v>6685.77</v>
      </c>
      <c r="BE897" s="51">
        <v>6698.85</v>
      </c>
      <c r="BF897" s="51">
        <v>6547.25</v>
      </c>
      <c r="BG897" s="51">
        <v>6632.79</v>
      </c>
      <c r="BH897" s="51">
        <v>6539.13</v>
      </c>
      <c r="BI897" s="51">
        <v>6705.3</v>
      </c>
      <c r="BJ897" s="51">
        <v>6718.55</v>
      </c>
      <c r="BK897" s="51">
        <v>6594.01</v>
      </c>
      <c r="BL897" s="51">
        <v>6628.84</v>
      </c>
      <c r="BM897" s="51"/>
      <c r="BN897" s="9"/>
      <c r="BO897" s="62">
        <v>6441.81</v>
      </c>
      <c r="BP897" s="62">
        <v>6825.48</v>
      </c>
      <c r="BQ897" s="62">
        <f t="shared" si="39"/>
        <v>6633.6450000000004</v>
      </c>
      <c r="BR897" s="64" t="str">
        <f t="shared" si="40"/>
        <v>YES</v>
      </c>
      <c r="BS897" s="9" t="e">
        <f t="shared" si="41"/>
        <v>#N/A</v>
      </c>
    </row>
    <row r="898" spans="1:71" x14ac:dyDescent="0.25">
      <c r="A898">
        <v>896</v>
      </c>
      <c r="B898" s="52" t="s">
        <v>52</v>
      </c>
      <c r="C898" s="48" t="s">
        <v>52</v>
      </c>
      <c r="D898" s="80">
        <v>234.04</v>
      </c>
      <c r="E898" s="98"/>
      <c r="F898" s="84" t="s">
        <v>2</v>
      </c>
      <c r="G898" s="84">
        <v>106814475</v>
      </c>
      <c r="H898" s="87"/>
      <c r="I898" s="196"/>
      <c r="J898" s="87">
        <v>0</v>
      </c>
      <c r="K898" s="47" t="s">
        <v>1</v>
      </c>
      <c r="L898" s="47" t="s">
        <v>51</v>
      </c>
      <c r="M898" s="38"/>
      <c r="N898" s="38"/>
      <c r="O898" s="50">
        <v>231.77</v>
      </c>
      <c r="P898" s="50">
        <v>230.52</v>
      </c>
      <c r="Q898" s="50">
        <v>236.05</v>
      </c>
      <c r="R898" s="50">
        <v>232.69</v>
      </c>
      <c r="S898" s="50">
        <v>236.93</v>
      </c>
      <c r="T898" s="50">
        <v>235.93</v>
      </c>
      <c r="U898" s="50">
        <v>237.23</v>
      </c>
      <c r="V898" s="51">
        <v>231.9</v>
      </c>
      <c r="W898" s="51">
        <v>234.09</v>
      </c>
      <c r="X898" s="51">
        <v>234.19</v>
      </c>
      <c r="Y898" s="51">
        <v>236.44</v>
      </c>
      <c r="Z898" s="51">
        <v>235.79</v>
      </c>
      <c r="AA898" s="51">
        <v>240.69</v>
      </c>
      <c r="AB898" s="51">
        <v>234.74</v>
      </c>
      <c r="AC898" s="51">
        <v>237.93</v>
      </c>
      <c r="AD898" s="51">
        <v>233.89</v>
      </c>
      <c r="AE898" s="51">
        <v>232.99</v>
      </c>
      <c r="AF898" s="51">
        <v>234.04</v>
      </c>
      <c r="AG898" s="51">
        <v>233.43</v>
      </c>
      <c r="AH898" s="51">
        <v>232.01</v>
      </c>
      <c r="AI898" s="51">
        <v>235.22</v>
      </c>
      <c r="AJ898" s="51">
        <v>234.99</v>
      </c>
      <c r="AK898" s="51">
        <v>239.17</v>
      </c>
      <c r="AL898" s="51">
        <v>238.55</v>
      </c>
      <c r="AM898" s="51">
        <v>233.53</v>
      </c>
      <c r="AN898" s="51">
        <v>238.59</v>
      </c>
      <c r="AO898" s="51">
        <v>245.17</v>
      </c>
      <c r="AP898" s="135">
        <v>238.45</v>
      </c>
      <c r="AQ898" s="51">
        <v>240.4</v>
      </c>
      <c r="AR898" s="51">
        <v>237.08</v>
      </c>
      <c r="AS898" s="51">
        <v>237.72</v>
      </c>
      <c r="AT898" s="51">
        <v>235.07</v>
      </c>
      <c r="AU898" s="51">
        <v>237.66</v>
      </c>
      <c r="AV898" s="51">
        <v>237.29</v>
      </c>
      <c r="AW898" s="51">
        <v>239.46</v>
      </c>
      <c r="AX898" s="51">
        <v>238.63</v>
      </c>
      <c r="AY898" s="51">
        <v>231.89</v>
      </c>
      <c r="AZ898" s="51">
        <v>237.89</v>
      </c>
      <c r="BA898" s="51">
        <v>246.31</v>
      </c>
      <c r="BB898" s="51">
        <v>242.32</v>
      </c>
      <c r="BC898" s="51">
        <v>243.29</v>
      </c>
      <c r="BD898" s="51">
        <v>237.89</v>
      </c>
      <c r="BE898" s="51">
        <v>238.3</v>
      </c>
      <c r="BF898" s="51">
        <v>233.53</v>
      </c>
      <c r="BG898" s="51">
        <v>236.23</v>
      </c>
      <c r="BH898" s="51">
        <v>233.27</v>
      </c>
      <c r="BI898" s="51">
        <v>238.49</v>
      </c>
      <c r="BJ898" s="51">
        <v>238.92</v>
      </c>
      <c r="BK898" s="51">
        <v>235</v>
      </c>
      <c r="BL898" s="51">
        <v>236.09</v>
      </c>
      <c r="BM898" s="51"/>
      <c r="BN898" s="9"/>
      <c r="BO898" s="62">
        <v>228.93</v>
      </c>
      <c r="BP898" s="62">
        <v>240.69</v>
      </c>
      <c r="BQ898" s="62">
        <f t="shared" si="39"/>
        <v>234.81</v>
      </c>
      <c r="BR898" s="64" t="str">
        <f t="shared" si="40"/>
        <v>YES</v>
      </c>
      <c r="BS898" s="9" t="e">
        <f t="shared" si="41"/>
        <v>#N/A</v>
      </c>
    </row>
    <row r="899" spans="1:71" x14ac:dyDescent="0.25">
      <c r="A899">
        <v>897</v>
      </c>
      <c r="B899" s="52" t="s">
        <v>50</v>
      </c>
      <c r="C899" s="48" t="s">
        <v>50</v>
      </c>
      <c r="D899" s="80">
        <v>14778.19</v>
      </c>
      <c r="E899" s="98" t="s">
        <v>2186</v>
      </c>
      <c r="F899" s="84" t="s">
        <v>47</v>
      </c>
      <c r="G899" s="84">
        <v>106813887</v>
      </c>
      <c r="H899" s="87">
        <v>4356548</v>
      </c>
      <c r="I899" s="196">
        <v>4356548</v>
      </c>
      <c r="J899" s="87">
        <v>4616801</v>
      </c>
      <c r="K899" s="47" t="s">
        <v>43</v>
      </c>
      <c r="L899" s="47" t="s">
        <v>49</v>
      </c>
      <c r="M899" s="38"/>
      <c r="N899" s="38"/>
      <c r="O899" s="50">
        <v>12350.09</v>
      </c>
      <c r="P899" s="50">
        <v>12972.24</v>
      </c>
      <c r="Q899" s="50">
        <v>11586.04</v>
      </c>
      <c r="R899" s="50">
        <v>11799.47</v>
      </c>
      <c r="S899" s="50">
        <v>15351.54</v>
      </c>
      <c r="T899" s="50">
        <v>15887.66</v>
      </c>
      <c r="U899" s="50">
        <v>22081.54</v>
      </c>
      <c r="V899" s="51">
        <v>21825.06</v>
      </c>
      <c r="W899" s="51">
        <v>23488.7</v>
      </c>
      <c r="X899" s="51">
        <v>20569.210000000003</v>
      </c>
      <c r="Y899" s="51">
        <v>17689.900000000001</v>
      </c>
      <c r="Z899" s="51">
        <v>15272.89</v>
      </c>
      <c r="AA899" s="51">
        <v>13854.76</v>
      </c>
      <c r="AB899" s="51">
        <v>13474.53</v>
      </c>
      <c r="AC899" s="51">
        <v>12701.77</v>
      </c>
      <c r="AD899" s="51">
        <v>14802.64</v>
      </c>
      <c r="AE899" s="51">
        <v>16870.230000000003</v>
      </c>
      <c r="AF899" s="51">
        <v>14778.19</v>
      </c>
      <c r="AG899" s="51">
        <v>16354.97</v>
      </c>
      <c r="AH899" s="51">
        <v>12973.45</v>
      </c>
      <c r="AI899" s="51">
        <v>16780.480000000003</v>
      </c>
      <c r="AJ899" s="51">
        <v>16460.440000000002</v>
      </c>
      <c r="AK899" s="51">
        <v>13651.119999999999</v>
      </c>
      <c r="AL899" s="51">
        <v>11661.06</v>
      </c>
      <c r="AM899" s="51">
        <v>10261.98</v>
      </c>
      <c r="AN899" s="51">
        <v>11038.47</v>
      </c>
      <c r="AO899" s="51">
        <v>12827.449999999999</v>
      </c>
      <c r="AP899" s="135">
        <v>14544.01</v>
      </c>
      <c r="AQ899" s="51">
        <v>15304.76</v>
      </c>
      <c r="AR899" s="51">
        <v>15012.01</v>
      </c>
      <c r="AS899" s="51">
        <v>20675.460000000003</v>
      </c>
      <c r="AT899" s="51">
        <v>19045.77</v>
      </c>
      <c r="AU899" s="51">
        <v>18521.730000000003</v>
      </c>
      <c r="AV899" s="51">
        <v>17222.920000000002</v>
      </c>
      <c r="AW899" s="51">
        <v>14384.88</v>
      </c>
      <c r="AX899" s="51">
        <v>12870.09</v>
      </c>
      <c r="AY899" s="51">
        <v>11166.11</v>
      </c>
      <c r="AZ899" s="51">
        <v>11322.48</v>
      </c>
      <c r="BA899" s="51">
        <v>11198.89</v>
      </c>
      <c r="BB899" s="51">
        <v>12383.18</v>
      </c>
      <c r="BC899" s="51">
        <v>12509.26</v>
      </c>
      <c r="BD899" s="51">
        <v>12663.539999999999</v>
      </c>
      <c r="BE899" s="51">
        <v>20133.510000000002</v>
      </c>
      <c r="BF899" s="51">
        <v>16224.039999999999</v>
      </c>
      <c r="BG899" s="51">
        <v>16653.260000000002</v>
      </c>
      <c r="BH899" s="51">
        <v>13365.76</v>
      </c>
      <c r="BI899" s="51">
        <v>10777.58</v>
      </c>
      <c r="BJ899" s="51">
        <v>10700.96</v>
      </c>
      <c r="BK899" s="51">
        <v>8346.2099999999991</v>
      </c>
      <c r="BL899" s="51">
        <v>9439.5300000000007</v>
      </c>
      <c r="BM899" s="51"/>
      <c r="BN899" s="9"/>
      <c r="BO899" s="62">
        <v>10261.98</v>
      </c>
      <c r="BP899" s="62">
        <v>23488.7</v>
      </c>
      <c r="BQ899" s="62">
        <f t="shared" si="39"/>
        <v>16875.34</v>
      </c>
      <c r="BR899" s="64" t="str">
        <f t="shared" si="40"/>
        <v>NO</v>
      </c>
      <c r="BS899" s="9" t="e">
        <f t="shared" si="41"/>
        <v>#N/A</v>
      </c>
    </row>
    <row r="900" spans="1:71" x14ac:dyDescent="0.25">
      <c r="A900">
        <v>898</v>
      </c>
      <c r="B900" s="52" t="s">
        <v>48</v>
      </c>
      <c r="C900" s="48" t="s">
        <v>48</v>
      </c>
      <c r="D900" s="80">
        <v>2481.6299999999997</v>
      </c>
      <c r="E900" s="98" t="s">
        <v>4988</v>
      </c>
      <c r="F900" s="84" t="s">
        <v>47</v>
      </c>
      <c r="G900" s="84">
        <v>106813887</v>
      </c>
      <c r="H900" s="87">
        <v>4409235</v>
      </c>
      <c r="I900" s="196">
        <v>6207403</v>
      </c>
      <c r="J900" s="87">
        <v>6207403</v>
      </c>
      <c r="K900" s="47" t="s">
        <v>43</v>
      </c>
      <c r="L900" s="47" t="s">
        <v>46</v>
      </c>
      <c r="M900" s="38"/>
      <c r="N900" s="38"/>
      <c r="O900" s="50">
        <v>2337.04</v>
      </c>
      <c r="P900" s="50">
        <v>2163.8000000000002</v>
      </c>
      <c r="Q900" s="50">
        <v>1782.23</v>
      </c>
      <c r="R900" s="50">
        <v>1703.92</v>
      </c>
      <c r="S900" s="50">
        <v>2012.91</v>
      </c>
      <c r="T900" s="50">
        <v>1910.02</v>
      </c>
      <c r="U900" s="50">
        <v>2188.0499999999997</v>
      </c>
      <c r="V900" s="51">
        <v>2041.38</v>
      </c>
      <c r="W900" s="51">
        <v>2216.7199999999998</v>
      </c>
      <c r="X900" s="51">
        <v>2993.1699999999996</v>
      </c>
      <c r="Y900" s="51">
        <v>2587.8799999999997</v>
      </c>
      <c r="Z900" s="51">
        <v>2379.9299999999998</v>
      </c>
      <c r="AA900" s="51">
        <v>2593.9199999999996</v>
      </c>
      <c r="AB900" s="51">
        <v>2604.2299999999996</v>
      </c>
      <c r="AC900" s="51">
        <v>2424.8999999999996</v>
      </c>
      <c r="AD900" s="51">
        <v>2406.4799999999996</v>
      </c>
      <c r="AE900" s="51">
        <v>2663.99</v>
      </c>
      <c r="AF900" s="51">
        <v>2481.6299999999997</v>
      </c>
      <c r="AG900" s="51">
        <v>2974.85</v>
      </c>
      <c r="AH900" s="51">
        <v>5059.2700000000004</v>
      </c>
      <c r="AI900" s="51">
        <v>2878.87</v>
      </c>
      <c r="AJ900" s="51">
        <v>3136.95</v>
      </c>
      <c r="AK900" s="51">
        <v>2110.4399999999996</v>
      </c>
      <c r="AL900" s="51">
        <v>2210.52</v>
      </c>
      <c r="AM900" s="51">
        <v>2606.2099999999996</v>
      </c>
      <c r="AN900" s="51">
        <v>2578.02</v>
      </c>
      <c r="AO900" s="51">
        <v>2672.37</v>
      </c>
      <c r="AP900" s="135">
        <v>2576.2999999999997</v>
      </c>
      <c r="AQ900" s="51">
        <v>2669.0299999999997</v>
      </c>
      <c r="AR900" s="51">
        <v>2510.9799999999996</v>
      </c>
      <c r="AS900" s="51">
        <v>3116.41</v>
      </c>
      <c r="AT900" s="51">
        <v>2849.72</v>
      </c>
      <c r="AU900" s="51">
        <v>2813.89</v>
      </c>
      <c r="AV900" s="51">
        <v>3200.04</v>
      </c>
      <c r="AW900" s="51">
        <v>2535.2399999999998</v>
      </c>
      <c r="AX900" s="51">
        <v>2615.2799999999997</v>
      </c>
      <c r="AY900" s="51">
        <v>2589.2099999999996</v>
      </c>
      <c r="AZ900" s="51">
        <v>2548.27</v>
      </c>
      <c r="BA900" s="51">
        <v>2724.37</v>
      </c>
      <c r="BB900" s="51">
        <v>2135.56</v>
      </c>
      <c r="BC900" s="51">
        <v>2781.81</v>
      </c>
      <c r="BD900" s="51">
        <v>2792.66</v>
      </c>
      <c r="BE900" s="51">
        <v>3312.25</v>
      </c>
      <c r="BF900" s="51">
        <v>2696.85</v>
      </c>
      <c r="BG900" s="51">
        <v>2934.35</v>
      </c>
      <c r="BH900" s="51">
        <v>2843.2099999999996</v>
      </c>
      <c r="BI900" s="51">
        <v>2444.83</v>
      </c>
      <c r="BJ900" s="51">
        <v>2901.16</v>
      </c>
      <c r="BK900" s="51">
        <v>2637.24</v>
      </c>
      <c r="BL900" s="51">
        <v>2898.29</v>
      </c>
      <c r="BM900" s="51"/>
      <c r="BN900" s="9"/>
      <c r="BO900" s="62">
        <v>1707.16</v>
      </c>
      <c r="BP900" s="62">
        <v>3081.0899999999997</v>
      </c>
      <c r="BQ900" s="62">
        <f t="shared" si="39"/>
        <v>2394.125</v>
      </c>
      <c r="BR900" s="64" t="str">
        <f t="shared" si="40"/>
        <v>YES</v>
      </c>
      <c r="BS900" s="9" t="e">
        <f t="shared" si="41"/>
        <v>#N/A</v>
      </c>
    </row>
    <row r="901" spans="1:71" x14ac:dyDescent="0.25">
      <c r="A901">
        <v>899</v>
      </c>
      <c r="B901" s="52" t="s">
        <v>45</v>
      </c>
      <c r="C901" s="48" t="s">
        <v>45</v>
      </c>
      <c r="D901" s="80">
        <v>1294.01</v>
      </c>
      <c r="E901" s="98" t="s">
        <v>4988</v>
      </c>
      <c r="F901" s="84" t="s">
        <v>44</v>
      </c>
      <c r="G901" s="84">
        <v>106813888</v>
      </c>
      <c r="H901" s="87">
        <v>4088821</v>
      </c>
      <c r="I901" s="196">
        <v>6207256</v>
      </c>
      <c r="J901" s="87">
        <v>6207256</v>
      </c>
      <c r="K901" s="47" t="s">
        <v>43</v>
      </c>
      <c r="L901" s="47" t="s">
        <v>42</v>
      </c>
      <c r="M901" s="38"/>
      <c r="N901" s="38"/>
      <c r="O901" s="50">
        <v>1219.04</v>
      </c>
      <c r="P901" s="50">
        <v>1200.8</v>
      </c>
      <c r="Q901" s="50">
        <v>944.76</v>
      </c>
      <c r="R901" s="50">
        <v>1049.17</v>
      </c>
      <c r="S901" s="50">
        <v>1476.39</v>
      </c>
      <c r="T901" s="50">
        <v>1514.48</v>
      </c>
      <c r="U901" s="50">
        <v>1923.24</v>
      </c>
      <c r="V901" s="51">
        <v>2140.25</v>
      </c>
      <c r="W901" s="51">
        <v>2231.4599999999996</v>
      </c>
      <c r="X901" s="51">
        <v>2204.83</v>
      </c>
      <c r="Y901" s="51">
        <v>1531.4</v>
      </c>
      <c r="Z901" s="51">
        <v>1279.73</v>
      </c>
      <c r="AA901" s="51">
        <v>920.01</v>
      </c>
      <c r="AB901" s="51">
        <v>906.95</v>
      </c>
      <c r="AC901" s="51">
        <v>854.13</v>
      </c>
      <c r="AD901" s="51">
        <v>1196.3700000000001</v>
      </c>
      <c r="AE901" s="51">
        <v>1156.83</v>
      </c>
      <c r="AF901" s="51">
        <v>1294.01</v>
      </c>
      <c r="AG901" s="51">
        <v>1904.57</v>
      </c>
      <c r="AH901" s="51">
        <v>1638.05</v>
      </c>
      <c r="AI901" s="51">
        <v>1835.6200000000001</v>
      </c>
      <c r="AJ901" s="51">
        <v>2050.91</v>
      </c>
      <c r="AK901" s="51">
        <v>1354.74</v>
      </c>
      <c r="AL901" s="51">
        <v>1031.77</v>
      </c>
      <c r="AM901" s="51">
        <v>796.91</v>
      </c>
      <c r="AN901" s="51">
        <v>776.5</v>
      </c>
      <c r="AO901" s="51">
        <v>779.25</v>
      </c>
      <c r="AP901" s="135">
        <v>998.6</v>
      </c>
      <c r="AQ901" s="51">
        <v>1072.9000000000001</v>
      </c>
      <c r="AR901" s="51">
        <v>1093.82</v>
      </c>
      <c r="AS901" s="51">
        <v>1851.23</v>
      </c>
      <c r="AT901" s="51">
        <v>1908.7</v>
      </c>
      <c r="AU901" s="51">
        <v>2073.08</v>
      </c>
      <c r="AV901" s="51">
        <v>1806.69</v>
      </c>
      <c r="AW901" s="51">
        <v>1320.17</v>
      </c>
      <c r="AX901" s="51">
        <v>857.77</v>
      </c>
      <c r="AY901" s="51">
        <v>587.69000000000005</v>
      </c>
      <c r="AZ901" s="51">
        <v>513.4</v>
      </c>
      <c r="BA901" s="51">
        <v>475.44</v>
      </c>
      <c r="BB901" s="51">
        <v>684.66</v>
      </c>
      <c r="BC901" s="51">
        <v>1113.54</v>
      </c>
      <c r="BD901" s="51">
        <v>1236.17</v>
      </c>
      <c r="BE901" s="51">
        <v>1880.26</v>
      </c>
      <c r="BF901" s="51">
        <v>1707.6200000000001</v>
      </c>
      <c r="BG901" s="51">
        <v>1798.6200000000001</v>
      </c>
      <c r="BH901" s="51">
        <v>1663.2</v>
      </c>
      <c r="BI901" s="51">
        <v>1227.8800000000001</v>
      </c>
      <c r="BJ901" s="51">
        <v>836.92</v>
      </c>
      <c r="BK901" s="51">
        <v>634.49</v>
      </c>
      <c r="BL901" s="51">
        <v>649.57000000000005</v>
      </c>
      <c r="BM901" s="51"/>
      <c r="BN901" s="9"/>
      <c r="BO901" s="62">
        <v>796.91</v>
      </c>
      <c r="BP901" s="62">
        <v>2999.6099999999997</v>
      </c>
      <c r="BQ901" s="62">
        <f t="shared" ref="BQ901:BQ959" si="42">AVERAGE(BO901:BP901)</f>
        <v>1898.2599999999998</v>
      </c>
      <c r="BR901" s="64" t="str">
        <f t="shared" ref="BR901:BR963" si="43">IF(AND(INDEX($A$5:$BL$967,MATCH(A901,$A$5:$A$967,0),MATCH($BR$1,$A$4:$BL$4,0))&gt;=BO901,INDEX($A$5:$BL$967,MATCH(A901,$A$5:$A$967,0),MATCH($BR$1,$A$4:$BL$4,0))&lt;=BP901),"YES","NO")</f>
        <v>NO</v>
      </c>
      <c r="BS901" s="9" t="e">
        <f t="shared" ref="BS901:BS935" si="44">IF(INDEX($A$5:$AO$967,MATCH(A901,$A$5:$A$967,0),MATCH($BR$1,$A$4:$AO$4,0))&lt;BO901,"Latest cost is lower than expected",IF(INDEX($A$5:$AO$967,MATCH(A901,$A$5:$A$967,0),MATCH($BR$1,$A$4:$AO$4,0))&gt;BP901,"Latest cost is higher than expected",""))</f>
        <v>#N/A</v>
      </c>
    </row>
    <row r="902" spans="1:71" x14ac:dyDescent="0.25">
      <c r="A902">
        <v>900</v>
      </c>
      <c r="B902" s="52" t="s">
        <v>41</v>
      </c>
      <c r="C902" s="48" t="s">
        <v>41</v>
      </c>
      <c r="D902" s="80">
        <v>13.3</v>
      </c>
      <c r="E902" s="98" t="s">
        <v>4988</v>
      </c>
      <c r="F902" s="84" t="s">
        <v>6</v>
      </c>
      <c r="G902" s="84">
        <v>106814476</v>
      </c>
      <c r="H902" s="87">
        <v>3056193</v>
      </c>
      <c r="I902" s="196">
        <v>3056193</v>
      </c>
      <c r="J902" s="87">
        <v>3056193</v>
      </c>
      <c r="K902" s="47" t="s">
        <v>5</v>
      </c>
      <c r="L902" s="47" t="s">
        <v>40</v>
      </c>
      <c r="M902" s="38"/>
      <c r="N902" s="38"/>
      <c r="O902" s="50">
        <v>13.94</v>
      </c>
      <c r="P902" s="50">
        <v>72.42</v>
      </c>
      <c r="Q902" s="50">
        <v>38.22</v>
      </c>
      <c r="R902" s="50">
        <v>63.9</v>
      </c>
      <c r="S902" s="50">
        <v>25.84</v>
      </c>
      <c r="T902" s="50">
        <v>21.56</v>
      </c>
      <c r="U902" s="50">
        <v>21.65</v>
      </c>
      <c r="V902" s="51">
        <v>24.35</v>
      </c>
      <c r="W902" s="51">
        <v>21.01</v>
      </c>
      <c r="X902" s="51">
        <v>23.55</v>
      </c>
      <c r="Y902" s="51">
        <v>19.68</v>
      </c>
      <c r="Z902" s="51">
        <v>12.38</v>
      </c>
      <c r="AA902" s="51">
        <v>12.55</v>
      </c>
      <c r="AB902" s="51">
        <v>27.55</v>
      </c>
      <c r="AC902" s="51">
        <v>23.82</v>
      </c>
      <c r="AD902" s="51">
        <v>13.84</v>
      </c>
      <c r="AE902" s="51">
        <v>13.22</v>
      </c>
      <c r="AF902" s="51">
        <v>13.3</v>
      </c>
      <c r="AG902" s="51">
        <v>11.74</v>
      </c>
      <c r="AH902" s="51">
        <v>11.98</v>
      </c>
      <c r="AI902" s="51">
        <v>39.15</v>
      </c>
      <c r="AJ902" s="51">
        <v>71.040000000000006</v>
      </c>
      <c r="AK902" s="51">
        <v>26.98</v>
      </c>
      <c r="AL902" s="51">
        <v>48.2</v>
      </c>
      <c r="AM902" s="51">
        <v>88.37</v>
      </c>
      <c r="AN902" s="51">
        <v>47.5</v>
      </c>
      <c r="AO902" s="51">
        <v>20.56</v>
      </c>
      <c r="AP902" s="135">
        <v>16.91</v>
      </c>
      <c r="AQ902" s="51">
        <v>24.05</v>
      </c>
      <c r="AR902" s="51">
        <v>28.4</v>
      </c>
      <c r="AS902" s="51">
        <v>26.77</v>
      </c>
      <c r="AT902" s="51">
        <v>21.35</v>
      </c>
      <c r="AU902" s="51">
        <v>22.78</v>
      </c>
      <c r="AV902" s="51">
        <v>32.89</v>
      </c>
      <c r="AW902" s="51">
        <v>32.93</v>
      </c>
      <c r="AX902" s="51">
        <v>34.53</v>
      </c>
      <c r="AY902" s="51">
        <v>56.56</v>
      </c>
      <c r="AZ902" s="51">
        <v>106.61</v>
      </c>
      <c r="BA902" s="51">
        <v>41.92</v>
      </c>
      <c r="BB902" s="51">
        <v>46.31</v>
      </c>
      <c r="BC902" s="51">
        <v>29.49</v>
      </c>
      <c r="BD902" s="51">
        <v>25.82</v>
      </c>
      <c r="BE902" s="51">
        <v>23.19</v>
      </c>
      <c r="BF902" s="51">
        <v>23.71</v>
      </c>
      <c r="BG902" s="51">
        <v>27.42</v>
      </c>
      <c r="BH902" s="51">
        <v>25.59</v>
      </c>
      <c r="BI902" s="51">
        <v>38.47</v>
      </c>
      <c r="BJ902" s="51">
        <v>50.41</v>
      </c>
      <c r="BK902" s="51">
        <v>60.32</v>
      </c>
      <c r="BL902" s="51">
        <v>60.99</v>
      </c>
      <c r="BM902" s="51"/>
      <c r="BN902" s="9"/>
      <c r="BO902" s="62">
        <v>12.36</v>
      </c>
      <c r="BP902" s="62">
        <v>88.37</v>
      </c>
      <c r="BQ902" s="62">
        <f t="shared" si="42"/>
        <v>50.365000000000002</v>
      </c>
      <c r="BR902" s="64" t="str">
        <f t="shared" si="43"/>
        <v>YES</v>
      </c>
      <c r="BS902" s="9" t="e">
        <f t="shared" si="44"/>
        <v>#N/A</v>
      </c>
    </row>
    <row r="903" spans="1:71" x14ac:dyDescent="0.25">
      <c r="A903">
        <v>901</v>
      </c>
      <c r="B903" s="52" t="s">
        <v>39</v>
      </c>
      <c r="C903" s="48" t="s">
        <v>39</v>
      </c>
      <c r="D903" s="80">
        <v>1661.28</v>
      </c>
      <c r="E903" s="98" t="s">
        <v>4988</v>
      </c>
      <c r="F903" s="84" t="s">
        <v>2</v>
      </c>
      <c r="G903" s="84">
        <v>106814475</v>
      </c>
      <c r="H903" s="87">
        <v>4375823</v>
      </c>
      <c r="I903" s="196">
        <v>6207283</v>
      </c>
      <c r="J903" s="87">
        <v>6207283</v>
      </c>
      <c r="K903" s="47" t="s">
        <v>1</v>
      </c>
      <c r="L903" s="47" t="s">
        <v>38</v>
      </c>
      <c r="M903" s="38"/>
      <c r="N903" s="38"/>
      <c r="O903" s="50">
        <v>1760.31</v>
      </c>
      <c r="P903" s="50">
        <v>1601.31</v>
      </c>
      <c r="Q903" s="50">
        <v>1549.76</v>
      </c>
      <c r="R903" s="50">
        <v>1627.1</v>
      </c>
      <c r="S903" s="50">
        <v>2036.66</v>
      </c>
      <c r="T903" s="50">
        <v>1873.55</v>
      </c>
      <c r="U903" s="50">
        <v>2175.0499999999997</v>
      </c>
      <c r="V903" s="51">
        <v>2356.9899999999998</v>
      </c>
      <c r="W903" s="51">
        <v>2193.9399999999996</v>
      </c>
      <c r="X903" s="51">
        <v>2540.2599999999998</v>
      </c>
      <c r="Y903" s="51">
        <v>1915.89</v>
      </c>
      <c r="Z903" s="51">
        <v>1657.49</v>
      </c>
      <c r="AA903" s="51">
        <v>1732.65</v>
      </c>
      <c r="AB903" s="51">
        <v>1489.83</v>
      </c>
      <c r="AC903" s="51">
        <v>1603.5</v>
      </c>
      <c r="AD903" s="51">
        <v>1832.48</v>
      </c>
      <c r="AE903" s="51">
        <v>1712.25</v>
      </c>
      <c r="AF903" s="51">
        <v>1661.28</v>
      </c>
      <c r="AG903" s="51">
        <v>1949.46</v>
      </c>
      <c r="AH903" s="51">
        <v>1926.43</v>
      </c>
      <c r="AI903" s="51">
        <v>1967.52</v>
      </c>
      <c r="AJ903" s="51">
        <v>2099.5</v>
      </c>
      <c r="AK903" s="51">
        <v>1692.02</v>
      </c>
      <c r="AL903" s="51">
        <v>1574.82</v>
      </c>
      <c r="AM903" s="51">
        <v>1533.05</v>
      </c>
      <c r="AN903" s="51">
        <v>1605.6200000000001</v>
      </c>
      <c r="AO903" s="51">
        <v>1621.21</v>
      </c>
      <c r="AP903" s="135">
        <v>1694.45</v>
      </c>
      <c r="AQ903" s="51">
        <v>1721.41</v>
      </c>
      <c r="AR903" s="51">
        <v>1640.73</v>
      </c>
      <c r="AS903" s="51">
        <v>2110.16</v>
      </c>
      <c r="AT903" s="51">
        <v>2061.0899999999997</v>
      </c>
      <c r="AU903" s="51">
        <v>2096.7299999999996</v>
      </c>
      <c r="AV903" s="51">
        <v>2069.06</v>
      </c>
      <c r="AW903" s="51">
        <v>1866.57</v>
      </c>
      <c r="AX903" s="51">
        <v>1614.94</v>
      </c>
      <c r="AY903" s="51">
        <v>1565.74</v>
      </c>
      <c r="AZ903" s="51">
        <v>1606.31</v>
      </c>
      <c r="BA903" s="51">
        <v>1657.5</v>
      </c>
      <c r="BB903" s="51">
        <v>1769.42</v>
      </c>
      <c r="BC903" s="51">
        <v>1725.35</v>
      </c>
      <c r="BD903" s="51">
        <v>2064.2999999999997</v>
      </c>
      <c r="BE903" s="51">
        <v>2764.4799999999996</v>
      </c>
      <c r="BF903" s="51">
        <v>2477.9799999999996</v>
      </c>
      <c r="BG903" s="51">
        <v>2726.35</v>
      </c>
      <c r="BH903" s="51">
        <v>2587.8399999999997</v>
      </c>
      <c r="BI903" s="51">
        <v>2206.7599999999998</v>
      </c>
      <c r="BJ903" s="51">
        <v>2070.6499999999996</v>
      </c>
      <c r="BK903" s="51">
        <v>1632.28</v>
      </c>
      <c r="BL903" s="51">
        <v>1703.82</v>
      </c>
      <c r="BM903" s="51"/>
      <c r="BN903" s="9"/>
      <c r="BO903" s="62">
        <v>1489.83</v>
      </c>
      <c r="BP903" s="62">
        <v>2540.2599999999998</v>
      </c>
      <c r="BQ903" s="62">
        <f t="shared" si="42"/>
        <v>2015.0449999999998</v>
      </c>
      <c r="BR903" s="64" t="str">
        <f t="shared" si="43"/>
        <v>YES</v>
      </c>
      <c r="BS903" s="9" t="e">
        <f t="shared" si="44"/>
        <v>#N/A</v>
      </c>
    </row>
    <row r="904" spans="1:71" x14ac:dyDescent="0.25">
      <c r="A904">
        <v>902</v>
      </c>
      <c r="B904" s="52" t="s">
        <v>37</v>
      </c>
      <c r="C904" s="48" t="s">
        <v>37</v>
      </c>
      <c r="D904" s="80">
        <v>881.19</v>
      </c>
      <c r="E904" s="98"/>
      <c r="F904" s="84" t="s">
        <v>2</v>
      </c>
      <c r="G904" s="84">
        <v>106814475</v>
      </c>
      <c r="H904" s="87">
        <v>4308027</v>
      </c>
      <c r="I904" s="196">
        <v>4308027</v>
      </c>
      <c r="J904" s="87">
        <v>4308027</v>
      </c>
      <c r="K904" s="47" t="s">
        <v>1</v>
      </c>
      <c r="L904" s="47" t="s">
        <v>36</v>
      </c>
      <c r="M904" s="38"/>
      <c r="N904" s="38"/>
      <c r="O904" s="50">
        <v>1309.3399999999999</v>
      </c>
      <c r="P904" s="50">
        <v>1384.33</v>
      </c>
      <c r="Q904" s="50">
        <v>1145.51</v>
      </c>
      <c r="R904" s="50">
        <v>1332.76</v>
      </c>
      <c r="S904" s="50">
        <v>1090.6600000000001</v>
      </c>
      <c r="T904" s="50">
        <v>981.5</v>
      </c>
      <c r="U904" s="50">
        <v>1062.3</v>
      </c>
      <c r="V904" s="51">
        <v>1202.1400000000001</v>
      </c>
      <c r="W904" s="51">
        <v>1308.33</v>
      </c>
      <c r="X904" s="51">
        <v>1161.3599999999999</v>
      </c>
      <c r="Y904" s="51">
        <v>961.03</v>
      </c>
      <c r="Z904" s="51">
        <v>843.55</v>
      </c>
      <c r="AA904" s="51">
        <v>1012.46</v>
      </c>
      <c r="AB904" s="51">
        <v>958.26</v>
      </c>
      <c r="AC904" s="51">
        <v>874.27</v>
      </c>
      <c r="AD904" s="51">
        <v>694.83</v>
      </c>
      <c r="AE904" s="51">
        <v>924.91</v>
      </c>
      <c r="AF904" s="51">
        <v>881.19</v>
      </c>
      <c r="AG904" s="51">
        <v>977.98</v>
      </c>
      <c r="AH904" s="51">
        <v>1040.75</v>
      </c>
      <c r="AI904" s="51">
        <v>1003.9300000000001</v>
      </c>
      <c r="AJ904" s="51">
        <v>1046.43</v>
      </c>
      <c r="AK904" s="51">
        <v>850.49</v>
      </c>
      <c r="AL904" s="51">
        <v>745.65</v>
      </c>
      <c r="AM904" s="51">
        <v>871.29</v>
      </c>
      <c r="AN904" s="51">
        <v>1015.71</v>
      </c>
      <c r="AO904" s="51">
        <v>1048.6400000000001</v>
      </c>
      <c r="AP904" s="135">
        <v>1128.27</v>
      </c>
      <c r="AQ904" s="51">
        <v>907.87</v>
      </c>
      <c r="AR904" s="51">
        <v>1034.48</v>
      </c>
      <c r="AS904" s="51">
        <v>1351.81</v>
      </c>
      <c r="AT904" s="51">
        <v>1329.86</v>
      </c>
      <c r="AU904" s="51">
        <v>1316.05</v>
      </c>
      <c r="AV904" s="51">
        <v>1316.39</v>
      </c>
      <c r="AW904" s="51">
        <v>1070.74</v>
      </c>
      <c r="AX904" s="51">
        <v>1078.73</v>
      </c>
      <c r="AY904" s="51">
        <v>1224.8399999999999</v>
      </c>
      <c r="AZ904" s="51">
        <v>1362.86</v>
      </c>
      <c r="BA904" s="51">
        <v>1301.26</v>
      </c>
      <c r="BB904" s="51">
        <v>1320.76</v>
      </c>
      <c r="BC904" s="51">
        <v>1511.13</v>
      </c>
      <c r="BD904" s="51">
        <v>1349.88</v>
      </c>
      <c r="BE904" s="51">
        <v>1427.05</v>
      </c>
      <c r="BF904" s="51">
        <v>1233.33</v>
      </c>
      <c r="BG904" s="51">
        <v>1224.8900000000001</v>
      </c>
      <c r="BH904" s="51">
        <v>974.48</v>
      </c>
      <c r="BI904" s="51">
        <v>861.47</v>
      </c>
      <c r="BJ904" s="51">
        <v>1170.3</v>
      </c>
      <c r="BK904" s="51">
        <v>856.04</v>
      </c>
      <c r="BL904" s="51">
        <v>963.22</v>
      </c>
      <c r="BM904" s="51"/>
      <c r="BN904" s="9"/>
      <c r="BO904" s="62">
        <v>694.83</v>
      </c>
      <c r="BP904" s="62">
        <v>1400.68</v>
      </c>
      <c r="BQ904" s="62">
        <f t="shared" si="42"/>
        <v>1047.7550000000001</v>
      </c>
      <c r="BR904" s="64" t="str">
        <f t="shared" si="43"/>
        <v>YES</v>
      </c>
      <c r="BS904" s="9" t="e">
        <f t="shared" si="44"/>
        <v>#N/A</v>
      </c>
    </row>
    <row r="905" spans="1:71" x14ac:dyDescent="0.25">
      <c r="A905">
        <v>903</v>
      </c>
      <c r="B905" s="52" t="s">
        <v>35</v>
      </c>
      <c r="C905" s="48" t="s">
        <v>35</v>
      </c>
      <c r="D905" s="80">
        <v>2447.48</v>
      </c>
      <c r="E905" s="98"/>
      <c r="F905" s="84" t="s">
        <v>2</v>
      </c>
      <c r="G905" s="84">
        <v>106814475</v>
      </c>
      <c r="H905" s="87"/>
      <c r="I905" s="196"/>
      <c r="J905" s="87">
        <v>0</v>
      </c>
      <c r="K905" s="47" t="s">
        <v>1</v>
      </c>
      <c r="L905" s="47" t="s">
        <v>34</v>
      </c>
      <c r="M905" s="38"/>
      <c r="N905" s="38"/>
      <c r="O905" s="50">
        <v>2417.5100000000002</v>
      </c>
      <c r="P905" s="50">
        <v>2401.0300000000002</v>
      </c>
      <c r="Q905" s="50">
        <v>2473.96</v>
      </c>
      <c r="R905" s="50">
        <v>2429.7800000000002</v>
      </c>
      <c r="S905" s="50">
        <v>2485.73</v>
      </c>
      <c r="T905" s="50">
        <v>2472.44</v>
      </c>
      <c r="U905" s="50">
        <v>2489.64</v>
      </c>
      <c r="V905" s="51">
        <v>2419.35</v>
      </c>
      <c r="W905" s="51">
        <v>2448.1</v>
      </c>
      <c r="X905" s="51">
        <v>2449.5100000000002</v>
      </c>
      <c r="Y905" s="51">
        <v>2479.37</v>
      </c>
      <c r="Z905" s="51">
        <v>2470.65</v>
      </c>
      <c r="AA905" s="51">
        <v>2535.52</v>
      </c>
      <c r="AB905" s="51">
        <v>2456.83</v>
      </c>
      <c r="AC905" s="51">
        <v>2498.94</v>
      </c>
      <c r="AD905" s="51">
        <v>2445.62</v>
      </c>
      <c r="AE905" s="51">
        <v>2433.6799999999998</v>
      </c>
      <c r="AF905" s="51">
        <v>2447.48</v>
      </c>
      <c r="AG905" s="51">
        <v>2439.44</v>
      </c>
      <c r="AH905" s="51">
        <v>2420.7399999999998</v>
      </c>
      <c r="AI905" s="51">
        <v>2463.17</v>
      </c>
      <c r="AJ905" s="51">
        <v>2460.23</v>
      </c>
      <c r="AK905" s="51">
        <v>2515.48</v>
      </c>
      <c r="AL905" s="51">
        <v>2507.06</v>
      </c>
      <c r="AM905" s="51">
        <v>2440.81</v>
      </c>
      <c r="AN905" s="51">
        <v>2507.69</v>
      </c>
      <c r="AO905" s="51">
        <v>2594.5700000000002</v>
      </c>
      <c r="AP905" s="135">
        <v>2505.88</v>
      </c>
      <c r="AQ905" s="51">
        <v>2531.5500000000002</v>
      </c>
      <c r="AR905" s="51">
        <v>2487.5700000000002</v>
      </c>
      <c r="AS905" s="51">
        <v>2496.0300000000002</v>
      </c>
      <c r="AT905" s="51">
        <v>2461.31</v>
      </c>
      <c r="AU905" s="51">
        <v>2495.3200000000002</v>
      </c>
      <c r="AV905" s="51">
        <v>2490.59</v>
      </c>
      <c r="AW905" s="51">
        <v>2519.25</v>
      </c>
      <c r="AX905" s="51">
        <v>2508.2399999999998</v>
      </c>
      <c r="AY905" s="51">
        <v>2419.14</v>
      </c>
      <c r="AZ905" s="51">
        <v>2498.44</v>
      </c>
      <c r="BA905" s="51">
        <v>2609.56</v>
      </c>
      <c r="BB905" s="51">
        <v>2557.11</v>
      </c>
      <c r="BC905" s="51">
        <v>2569.85</v>
      </c>
      <c r="BD905" s="51">
        <v>2498.33</v>
      </c>
      <c r="BE905" s="51">
        <v>2503.79</v>
      </c>
      <c r="BF905" s="51">
        <v>2440.87</v>
      </c>
      <c r="BG905" s="51">
        <v>2476.34</v>
      </c>
      <c r="BH905" s="51">
        <v>2437.5</v>
      </c>
      <c r="BI905" s="51">
        <v>2506.4499999999998</v>
      </c>
      <c r="BJ905" s="51">
        <v>2511.9499999999998</v>
      </c>
      <c r="BK905" s="51">
        <v>2460.27</v>
      </c>
      <c r="BL905" s="51">
        <v>2474.6999999999998</v>
      </c>
      <c r="BM905" s="51"/>
      <c r="BN905" s="9"/>
      <c r="BO905" s="62">
        <v>2380.0100000000002</v>
      </c>
      <c r="BP905" s="62">
        <v>2535.52</v>
      </c>
      <c r="BQ905" s="62">
        <f t="shared" si="42"/>
        <v>2457.7650000000003</v>
      </c>
      <c r="BR905" s="64" t="str">
        <f t="shared" si="43"/>
        <v>YES</v>
      </c>
      <c r="BS905" s="9" t="e">
        <f t="shared" si="44"/>
        <v>#N/A</v>
      </c>
    </row>
    <row r="906" spans="1:71" x14ac:dyDescent="0.25">
      <c r="A906">
        <v>904</v>
      </c>
      <c r="B906" s="52" t="s">
        <v>33</v>
      </c>
      <c r="C906" s="48" t="s">
        <v>33</v>
      </c>
      <c r="D906" s="80">
        <v>28.7</v>
      </c>
      <c r="E906" s="98"/>
      <c r="F906" s="84" t="s">
        <v>2</v>
      </c>
      <c r="G906" s="84">
        <v>106814475</v>
      </c>
      <c r="H906" s="87"/>
      <c r="I906" s="196"/>
      <c r="J906" s="87">
        <v>0</v>
      </c>
      <c r="K906" s="47" t="s">
        <v>1</v>
      </c>
      <c r="L906" s="47" t="s">
        <v>32</v>
      </c>
      <c r="M906" s="38"/>
      <c r="N906" s="38"/>
      <c r="O906" s="50">
        <v>28.21</v>
      </c>
      <c r="P906" s="50">
        <v>27.94</v>
      </c>
      <c r="Q906" s="50">
        <v>29.12</v>
      </c>
      <c r="R906" s="50">
        <v>28.4</v>
      </c>
      <c r="S906" s="50">
        <v>29.3</v>
      </c>
      <c r="T906" s="50">
        <v>29.09</v>
      </c>
      <c r="U906" s="50">
        <v>29.36</v>
      </c>
      <c r="V906" s="51">
        <v>28.24</v>
      </c>
      <c r="W906" s="51">
        <v>28.69</v>
      </c>
      <c r="X906" s="51">
        <v>28.71</v>
      </c>
      <c r="Y906" s="51">
        <v>29.2</v>
      </c>
      <c r="Z906" s="51">
        <v>29.05</v>
      </c>
      <c r="AA906" s="51">
        <v>30.1</v>
      </c>
      <c r="AB906" s="51">
        <v>28.84</v>
      </c>
      <c r="AC906" s="51">
        <v>29.51</v>
      </c>
      <c r="AD906" s="51">
        <v>28.65</v>
      </c>
      <c r="AE906" s="51">
        <v>28.46</v>
      </c>
      <c r="AF906" s="51">
        <v>28.7</v>
      </c>
      <c r="AG906" s="51">
        <v>28.55</v>
      </c>
      <c r="AH906" s="51">
        <v>28.27</v>
      </c>
      <c r="AI906" s="51">
        <v>28.93</v>
      </c>
      <c r="AJ906" s="51">
        <v>28.89</v>
      </c>
      <c r="AK906" s="51">
        <v>29.78</v>
      </c>
      <c r="AL906" s="51">
        <v>29.64</v>
      </c>
      <c r="AM906" s="51">
        <v>28.58</v>
      </c>
      <c r="AN906" s="51">
        <v>29.65</v>
      </c>
      <c r="AO906" s="51">
        <v>31.05</v>
      </c>
      <c r="AP906" s="135">
        <v>29.62</v>
      </c>
      <c r="AQ906" s="51">
        <v>30.03</v>
      </c>
      <c r="AR906" s="51">
        <v>29.34</v>
      </c>
      <c r="AS906" s="51">
        <v>29.46</v>
      </c>
      <c r="AT906" s="51">
        <v>28.92</v>
      </c>
      <c r="AU906" s="51">
        <v>29.45</v>
      </c>
      <c r="AV906" s="51">
        <v>29.37</v>
      </c>
      <c r="AW906" s="51">
        <v>29.84</v>
      </c>
      <c r="AX906" s="51">
        <v>29.66</v>
      </c>
      <c r="AY906" s="51">
        <v>28.24</v>
      </c>
      <c r="AZ906" s="51">
        <v>29.5</v>
      </c>
      <c r="BA906" s="51">
        <v>31.29</v>
      </c>
      <c r="BB906" s="51">
        <v>30.43</v>
      </c>
      <c r="BC906" s="51">
        <v>30.65</v>
      </c>
      <c r="BD906" s="51">
        <v>29.51</v>
      </c>
      <c r="BE906" s="51">
        <v>29.59</v>
      </c>
      <c r="BF906" s="51">
        <v>28.59</v>
      </c>
      <c r="BG906" s="51">
        <v>29.15</v>
      </c>
      <c r="BH906" s="51">
        <v>28.52</v>
      </c>
      <c r="BI906" s="51">
        <v>29.63</v>
      </c>
      <c r="BJ906" s="51">
        <v>29.71</v>
      </c>
      <c r="BK906" s="51">
        <v>28.89</v>
      </c>
      <c r="BL906" s="51">
        <v>29.12</v>
      </c>
      <c r="BM906" s="51"/>
      <c r="BN906" s="9"/>
      <c r="BO906" s="62">
        <v>8.74</v>
      </c>
      <c r="BP906" s="62">
        <v>30.1</v>
      </c>
      <c r="BQ906" s="62">
        <f t="shared" si="42"/>
        <v>19.420000000000002</v>
      </c>
      <c r="BR906" s="64" t="str">
        <f t="shared" si="43"/>
        <v>YES</v>
      </c>
      <c r="BS906" s="9" t="e">
        <f t="shared" si="44"/>
        <v>#N/A</v>
      </c>
    </row>
    <row r="907" spans="1:71" x14ac:dyDescent="0.25">
      <c r="A907">
        <v>905</v>
      </c>
      <c r="B907" s="52" t="s">
        <v>31</v>
      </c>
      <c r="C907" s="48" t="s">
        <v>31</v>
      </c>
      <c r="D907" s="80">
        <v>10.55</v>
      </c>
      <c r="E907" s="98"/>
      <c r="F907" s="84" t="s">
        <v>6</v>
      </c>
      <c r="G907" s="84">
        <v>106814476</v>
      </c>
      <c r="H907" s="87" t="s">
        <v>2132</v>
      </c>
      <c r="I907" s="196" t="s">
        <v>2132</v>
      </c>
      <c r="J907" s="87" t="s">
        <v>2132</v>
      </c>
      <c r="K907" s="47" t="s">
        <v>5</v>
      </c>
      <c r="L907" s="47" t="s">
        <v>30</v>
      </c>
      <c r="M907" s="38"/>
      <c r="N907" s="38"/>
      <c r="O907" s="50">
        <v>13.94</v>
      </c>
      <c r="P907" s="50">
        <v>62.59</v>
      </c>
      <c r="Q907" s="50">
        <v>28.46</v>
      </c>
      <c r="R907" s="50">
        <v>37.31</v>
      </c>
      <c r="S907" s="50">
        <v>10.199999999999999</v>
      </c>
      <c r="T907" s="50">
        <v>10.55</v>
      </c>
      <c r="U907" s="50">
        <v>9.5500000000000007</v>
      </c>
      <c r="V907" s="51">
        <v>9.5500000000000007</v>
      </c>
      <c r="W907" s="51">
        <v>9.5500000000000007</v>
      </c>
      <c r="X907" s="51">
        <v>9.5500000000000007</v>
      </c>
      <c r="Y907" s="51">
        <v>9.5500000000000007</v>
      </c>
      <c r="Z907" s="51">
        <v>9.5500000000000007</v>
      </c>
      <c r="AA907" s="51">
        <v>9.5500000000000007</v>
      </c>
      <c r="AB907" s="51">
        <v>15.74</v>
      </c>
      <c r="AC907" s="51">
        <v>16.09</v>
      </c>
      <c r="AD907" s="51">
        <v>10.78</v>
      </c>
      <c r="AE907" s="51">
        <v>10.16</v>
      </c>
      <c r="AF907" s="51">
        <v>10.55</v>
      </c>
      <c r="AG907" s="51">
        <v>9.5500000000000007</v>
      </c>
      <c r="AH907" s="51">
        <v>9.5500000000000007</v>
      </c>
      <c r="AI907" s="51">
        <v>9.5500000000000007</v>
      </c>
      <c r="AJ907" s="51">
        <v>9.5500000000000007</v>
      </c>
      <c r="AK907" s="51">
        <v>9.5500000000000007</v>
      </c>
      <c r="AL907" s="51">
        <v>9.5500000000000007</v>
      </c>
      <c r="AM907" s="51">
        <v>12.07</v>
      </c>
      <c r="AN907" s="51">
        <v>17.43</v>
      </c>
      <c r="AO907" s="51">
        <v>17.62</v>
      </c>
      <c r="AP907" s="135">
        <v>12.23</v>
      </c>
      <c r="AQ907" s="51">
        <v>9.5500000000000007</v>
      </c>
      <c r="AR907" s="51">
        <v>10.55</v>
      </c>
      <c r="AS907" s="51">
        <v>9.5500000000000007</v>
      </c>
      <c r="AT907" s="51">
        <v>9.5500000000000007</v>
      </c>
      <c r="AU907" s="51">
        <v>9.5500000000000007</v>
      </c>
      <c r="AV907" s="51">
        <v>9.5500000000000007</v>
      </c>
      <c r="AW907" s="51">
        <v>9.5500000000000007</v>
      </c>
      <c r="AX907" s="51">
        <v>9.5500000000000007</v>
      </c>
      <c r="AY907" s="51">
        <v>13.31</v>
      </c>
      <c r="AZ907" s="51">
        <v>27.75</v>
      </c>
      <c r="BA907" s="51">
        <v>18.61</v>
      </c>
      <c r="BB907" s="51">
        <v>10.19</v>
      </c>
      <c r="BC907" s="51">
        <v>9.5500000000000007</v>
      </c>
      <c r="BD907" s="51">
        <v>10.55</v>
      </c>
      <c r="BE907" s="51">
        <v>9.5500000000000007</v>
      </c>
      <c r="BF907" s="51">
        <v>9.5500000000000007</v>
      </c>
      <c r="BG907" s="51">
        <v>9.5500000000000007</v>
      </c>
      <c r="BH907" s="51">
        <v>9.5500000000000007</v>
      </c>
      <c r="BI907" s="51">
        <v>9.5500000000000007</v>
      </c>
      <c r="BJ907" s="51">
        <v>13.16</v>
      </c>
      <c r="BK907" s="51">
        <v>16.440000000000001</v>
      </c>
      <c r="BL907" s="51">
        <v>16.32</v>
      </c>
      <c r="BM907" s="51"/>
      <c r="BN907" s="9"/>
      <c r="BO907" s="62">
        <v>9.5500000000000007</v>
      </c>
      <c r="BP907" s="62">
        <v>62.59</v>
      </c>
      <c r="BQ907" s="62">
        <f t="shared" si="42"/>
        <v>36.07</v>
      </c>
      <c r="BR907" s="64" t="str">
        <f t="shared" si="43"/>
        <v>YES</v>
      </c>
      <c r="BS907" s="9" t="e">
        <f t="shared" si="44"/>
        <v>#N/A</v>
      </c>
    </row>
    <row r="908" spans="1:71" x14ac:dyDescent="0.25">
      <c r="A908">
        <v>906</v>
      </c>
      <c r="B908" s="52" t="s">
        <v>29</v>
      </c>
      <c r="C908" s="48" t="s">
        <v>29</v>
      </c>
      <c r="D908" s="80">
        <v>821.51</v>
      </c>
      <c r="E908" s="98" t="s">
        <v>4988</v>
      </c>
      <c r="F908" s="84" t="s">
        <v>2</v>
      </c>
      <c r="G908" s="84">
        <v>106814475</v>
      </c>
      <c r="H908" s="87">
        <v>4584777</v>
      </c>
      <c r="I908" s="196">
        <v>6207322</v>
      </c>
      <c r="J908" s="87">
        <v>6207322</v>
      </c>
      <c r="K908" s="47" t="s">
        <v>1</v>
      </c>
      <c r="L908" s="47" t="s">
        <v>28</v>
      </c>
      <c r="M908" s="38"/>
      <c r="N908" s="38"/>
      <c r="O908" s="50">
        <v>212.75</v>
      </c>
      <c r="P908" s="50">
        <v>981.55</v>
      </c>
      <c r="Q908" s="50">
        <v>829.07</v>
      </c>
      <c r="R908" s="50">
        <v>1008.13</v>
      </c>
      <c r="S908" s="50">
        <v>471.7</v>
      </c>
      <c r="T908" s="50">
        <v>389.72</v>
      </c>
      <c r="U908" s="50">
        <v>453.73</v>
      </c>
      <c r="V908" s="51">
        <v>967.92</v>
      </c>
      <c r="W908" s="51">
        <v>1021.87</v>
      </c>
      <c r="X908" s="51">
        <v>925.81000000000006</v>
      </c>
      <c r="Y908" s="51">
        <v>681.84</v>
      </c>
      <c r="Z908" s="51">
        <v>458.97</v>
      </c>
      <c r="AA908" s="51">
        <v>478.02</v>
      </c>
      <c r="AB908" s="51">
        <v>493</v>
      </c>
      <c r="AC908" s="51">
        <v>491.24</v>
      </c>
      <c r="AD908" s="51">
        <v>423.47</v>
      </c>
      <c r="AE908" s="51">
        <v>665.13</v>
      </c>
      <c r="AF908" s="51">
        <v>821.51</v>
      </c>
      <c r="AG908" s="51">
        <v>1005.62</v>
      </c>
      <c r="AH908" s="51">
        <v>1443.93</v>
      </c>
      <c r="AI908" s="51">
        <v>1861.94</v>
      </c>
      <c r="AJ908" s="51">
        <v>2209.7199999999998</v>
      </c>
      <c r="AK908" s="51">
        <v>1875.4</v>
      </c>
      <c r="AL908" s="51">
        <v>1675.68</v>
      </c>
      <c r="AM908" s="51">
        <v>1889.8700000000001</v>
      </c>
      <c r="AN908" s="51">
        <v>1784.57</v>
      </c>
      <c r="AO908" s="51">
        <v>1691.56</v>
      </c>
      <c r="AP908" s="135">
        <v>1642.91</v>
      </c>
      <c r="AQ908" s="51">
        <v>1750.47</v>
      </c>
      <c r="AR908" s="51">
        <v>1739.05</v>
      </c>
      <c r="AS908" s="51">
        <v>2362.4899999999998</v>
      </c>
      <c r="AT908" s="51">
        <v>2171.1</v>
      </c>
      <c r="AU908" s="51">
        <v>2256.6899999999996</v>
      </c>
      <c r="AV908" s="51">
        <v>1783.7</v>
      </c>
      <c r="AW908" s="51">
        <v>1318.39</v>
      </c>
      <c r="AX908" s="51">
        <v>1133.3700000000001</v>
      </c>
      <c r="AY908" s="51">
        <v>1197.67</v>
      </c>
      <c r="AZ908" s="51">
        <v>1647.33</v>
      </c>
      <c r="BA908" s="51">
        <v>1225.6300000000001</v>
      </c>
      <c r="BB908" s="51">
        <v>1252.52</v>
      </c>
      <c r="BC908" s="51">
        <v>1247.8399999999999</v>
      </c>
      <c r="BD908" s="51">
        <v>1355.8700000000001</v>
      </c>
      <c r="BE908" s="51">
        <v>1963.02</v>
      </c>
      <c r="BF908" s="51">
        <v>1793.17</v>
      </c>
      <c r="BG908" s="51">
        <v>1961.98</v>
      </c>
      <c r="BH908" s="51">
        <v>1911.08</v>
      </c>
      <c r="BI908" s="51">
        <v>1673.59</v>
      </c>
      <c r="BJ908" s="51">
        <v>1931.65</v>
      </c>
      <c r="BK908" s="51">
        <v>1116.3399999999999</v>
      </c>
      <c r="BL908" s="51">
        <v>1571.27</v>
      </c>
      <c r="BM908" s="51"/>
      <c r="BN908" s="9"/>
      <c r="BO908" s="62">
        <v>207.39000000000001</v>
      </c>
      <c r="BP908" s="62">
        <v>1889.8700000000001</v>
      </c>
      <c r="BQ908" s="62">
        <f t="shared" si="42"/>
        <v>1048.6300000000001</v>
      </c>
      <c r="BR908" s="64" t="str">
        <f t="shared" si="43"/>
        <v>YES</v>
      </c>
      <c r="BS908" s="9" t="e">
        <f t="shared" si="44"/>
        <v>#N/A</v>
      </c>
    </row>
    <row r="909" spans="1:71" x14ac:dyDescent="0.25">
      <c r="A909">
        <v>907</v>
      </c>
      <c r="B909" s="52" t="s">
        <v>27</v>
      </c>
      <c r="C909" s="48" t="s">
        <v>27</v>
      </c>
      <c r="D909" s="80">
        <v>2331.4799999999996</v>
      </c>
      <c r="E909" s="98" t="s">
        <v>4988</v>
      </c>
      <c r="F909" s="84" t="s">
        <v>2</v>
      </c>
      <c r="G909" s="84">
        <v>106814475</v>
      </c>
      <c r="H909" s="87">
        <v>4409119</v>
      </c>
      <c r="I909" s="196">
        <v>6207284</v>
      </c>
      <c r="J909" s="87">
        <v>6207284</v>
      </c>
      <c r="K909" s="47" t="s">
        <v>1</v>
      </c>
      <c r="L909" s="47" t="s">
        <v>26</v>
      </c>
      <c r="M909" s="38"/>
      <c r="N909" s="38"/>
      <c r="O909" s="50">
        <v>2546.73</v>
      </c>
      <c r="P909" s="50">
        <v>3414.99</v>
      </c>
      <c r="Q909" s="50">
        <v>2624.17</v>
      </c>
      <c r="R909" s="50">
        <v>2702.5</v>
      </c>
      <c r="S909" s="50">
        <v>2253.2199999999998</v>
      </c>
      <c r="T909" s="50">
        <v>2129.48</v>
      </c>
      <c r="U909" s="50">
        <v>2447.7099999999996</v>
      </c>
      <c r="V909" s="51">
        <v>2640.14</v>
      </c>
      <c r="W909" s="51">
        <v>2521.6999999999998</v>
      </c>
      <c r="X909" s="51">
        <v>2702.97</v>
      </c>
      <c r="Y909" s="51">
        <v>2338.0699999999997</v>
      </c>
      <c r="Z909" s="51">
        <v>2385.5499999999997</v>
      </c>
      <c r="AA909" s="51">
        <v>3013.06</v>
      </c>
      <c r="AB909" s="51">
        <v>3368.43</v>
      </c>
      <c r="AC909" s="51">
        <v>2842.62</v>
      </c>
      <c r="AD909" s="51">
        <v>2485.9499999999998</v>
      </c>
      <c r="AE909" s="51">
        <v>2587.0899999999997</v>
      </c>
      <c r="AF909" s="51">
        <v>2331.4799999999996</v>
      </c>
      <c r="AG909" s="51">
        <v>2827.48</v>
      </c>
      <c r="AH909" s="51">
        <v>2776.9399999999996</v>
      </c>
      <c r="AI909" s="51">
        <v>2776.0299999999997</v>
      </c>
      <c r="AJ909" s="51">
        <v>3145.08</v>
      </c>
      <c r="AK909" s="51">
        <v>2583.8999999999996</v>
      </c>
      <c r="AL909" s="51">
        <v>2435.37</v>
      </c>
      <c r="AM909" s="51">
        <v>2792.6699999999996</v>
      </c>
      <c r="AN909" s="51">
        <v>2739.6299999999997</v>
      </c>
      <c r="AO909" s="51">
        <v>2946.7</v>
      </c>
      <c r="AP909" s="135">
        <v>2741.93</v>
      </c>
      <c r="AQ909" s="51">
        <v>2509.66</v>
      </c>
      <c r="AR909" s="51">
        <v>2170.4499999999998</v>
      </c>
      <c r="AS909" s="51">
        <v>2644.8999999999996</v>
      </c>
      <c r="AT909" s="51">
        <v>2485.7799999999997</v>
      </c>
      <c r="AU909" s="51">
        <v>2549.75</v>
      </c>
      <c r="AV909" s="51">
        <v>2716.7099999999996</v>
      </c>
      <c r="AW909" s="51">
        <v>2276.4299999999998</v>
      </c>
      <c r="AX909" s="51">
        <v>2288.1999999999998</v>
      </c>
      <c r="AY909" s="51">
        <v>2625.16</v>
      </c>
      <c r="AZ909" s="51">
        <v>3146.8399999999997</v>
      </c>
      <c r="BA909" s="51">
        <v>2698.9199999999996</v>
      </c>
      <c r="BB909" s="51">
        <v>2246.31</v>
      </c>
      <c r="BC909" s="51">
        <v>2217.8799999999997</v>
      </c>
      <c r="BD909" s="51">
        <v>2197.9499999999998</v>
      </c>
      <c r="BE909" s="51">
        <v>2705.39</v>
      </c>
      <c r="BF909" s="51">
        <v>2484.89</v>
      </c>
      <c r="BG909" s="51">
        <v>2659.1</v>
      </c>
      <c r="BH909" s="51">
        <v>2473.64</v>
      </c>
      <c r="BI909" s="51">
        <v>2237.9899999999998</v>
      </c>
      <c r="BJ909" s="51">
        <v>2680.0699999999997</v>
      </c>
      <c r="BK909" s="51">
        <v>2394.7399999999998</v>
      </c>
      <c r="BL909" s="51">
        <v>2844.8799999999997</v>
      </c>
      <c r="BM909" s="51"/>
      <c r="BN909" s="9"/>
      <c r="BO909" s="62">
        <v>2132.7199999999998</v>
      </c>
      <c r="BP909" s="62">
        <v>3418.2299999999996</v>
      </c>
      <c r="BQ909" s="62">
        <f t="shared" si="42"/>
        <v>2775.4749999999995</v>
      </c>
      <c r="BR909" s="64" t="str">
        <f t="shared" si="43"/>
        <v>YES</v>
      </c>
      <c r="BS909" s="9" t="e">
        <f t="shared" si="44"/>
        <v>#N/A</v>
      </c>
    </row>
    <row r="910" spans="1:71" x14ac:dyDescent="0.25">
      <c r="A910">
        <v>908</v>
      </c>
      <c r="B910" s="52" t="s">
        <v>25</v>
      </c>
      <c r="C910" s="48" t="s">
        <v>25</v>
      </c>
      <c r="D910" s="80">
        <v>290.79000000000002</v>
      </c>
      <c r="E910" s="98" t="s">
        <v>2186</v>
      </c>
      <c r="F910" s="84" t="s">
        <v>6</v>
      </c>
      <c r="G910" s="84">
        <v>106814476</v>
      </c>
      <c r="H910" s="87">
        <v>3082715</v>
      </c>
      <c r="I910" s="196">
        <v>3082715</v>
      </c>
      <c r="J910" s="87" t="e">
        <v>#N/A</v>
      </c>
      <c r="K910" s="47" t="s">
        <v>5</v>
      </c>
      <c r="L910" s="47" t="s">
        <v>24</v>
      </c>
      <c r="M910" s="38"/>
      <c r="N910" s="38"/>
      <c r="O910" s="50">
        <v>268.32</v>
      </c>
      <c r="P910" s="50">
        <v>213.21</v>
      </c>
      <c r="Q910" s="50">
        <v>215.74</v>
      </c>
      <c r="R910" s="50">
        <v>231.66</v>
      </c>
      <c r="S910" s="50">
        <v>293.67</v>
      </c>
      <c r="T910" s="50">
        <v>221.38</v>
      </c>
      <c r="U910" s="50">
        <v>251.53</v>
      </c>
      <c r="V910" s="51">
        <v>270.89</v>
      </c>
      <c r="W910" s="51">
        <v>286.47000000000003</v>
      </c>
      <c r="X910" s="51">
        <v>324.77</v>
      </c>
      <c r="Y910" s="51">
        <v>288.81</v>
      </c>
      <c r="Z910" s="51">
        <v>237.33</v>
      </c>
      <c r="AA910" s="51">
        <v>279.86</v>
      </c>
      <c r="AB910" s="51">
        <v>218.85</v>
      </c>
      <c r="AC910" s="51">
        <v>266.48</v>
      </c>
      <c r="AD910" s="51">
        <v>256.45</v>
      </c>
      <c r="AE910" s="51">
        <v>283.32</v>
      </c>
      <c r="AF910" s="51">
        <v>290.79000000000002</v>
      </c>
      <c r="AG910" s="51">
        <v>277.10000000000002</v>
      </c>
      <c r="AH910" s="51">
        <v>272.52</v>
      </c>
      <c r="AI910" s="51">
        <v>238.81</v>
      </c>
      <c r="AJ910" s="51">
        <v>0</v>
      </c>
      <c r="AK910" s="51">
        <v>0</v>
      </c>
      <c r="AL910" s="51">
        <v>0</v>
      </c>
      <c r="AM910" s="51">
        <v>0</v>
      </c>
      <c r="AN910" s="51">
        <v>0</v>
      </c>
      <c r="AO910" s="51">
        <v>0</v>
      </c>
      <c r="AP910" s="135">
        <v>0</v>
      </c>
      <c r="AQ910" s="51">
        <v>0</v>
      </c>
      <c r="AR910" s="51">
        <v>0</v>
      </c>
      <c r="AS910" s="51">
        <v>0</v>
      </c>
      <c r="AT910" s="51">
        <v>0</v>
      </c>
      <c r="AU910" s="51">
        <v>0</v>
      </c>
      <c r="AV910" s="51">
        <v>0</v>
      </c>
      <c r="AW910" s="51">
        <v>0</v>
      </c>
      <c r="AX910" s="51">
        <v>0</v>
      </c>
      <c r="AY910" s="51">
        <v>0</v>
      </c>
      <c r="AZ910" s="51">
        <v>0</v>
      </c>
      <c r="BA910" s="51">
        <v>0</v>
      </c>
      <c r="BB910" s="51">
        <v>0</v>
      </c>
      <c r="BC910" s="51">
        <v>0</v>
      </c>
      <c r="BD910" s="51">
        <v>0</v>
      </c>
      <c r="BE910" s="51">
        <v>0</v>
      </c>
      <c r="BF910" s="51">
        <v>0</v>
      </c>
      <c r="BG910" s="51">
        <v>0</v>
      </c>
      <c r="BH910" s="51">
        <v>0</v>
      </c>
      <c r="BI910" s="51">
        <v>0</v>
      </c>
      <c r="BJ910" s="51">
        <v>0</v>
      </c>
      <c r="BK910" s="51">
        <v>0</v>
      </c>
      <c r="BL910" s="51">
        <v>0</v>
      </c>
      <c r="BM910" s="51"/>
      <c r="BN910" s="9"/>
      <c r="BO910" s="62">
        <v>9.5500000000000007</v>
      </c>
      <c r="BP910" s="62">
        <v>1154.04</v>
      </c>
      <c r="BQ910" s="62">
        <f t="shared" si="42"/>
        <v>581.79499999999996</v>
      </c>
      <c r="BR910" s="64" t="str">
        <f t="shared" si="43"/>
        <v>NO</v>
      </c>
      <c r="BS910" s="9" t="e">
        <f t="shared" si="44"/>
        <v>#N/A</v>
      </c>
    </row>
    <row r="911" spans="1:71" x14ac:dyDescent="0.25">
      <c r="A911">
        <v>909</v>
      </c>
      <c r="B911" s="52" t="s">
        <v>23</v>
      </c>
      <c r="C911" s="48" t="s">
        <v>23</v>
      </c>
      <c r="D911" s="80">
        <v>2789.6699999999996</v>
      </c>
      <c r="E911" s="98" t="s">
        <v>4988</v>
      </c>
      <c r="F911" s="84" t="s">
        <v>1931</v>
      </c>
      <c r="G911" s="84">
        <v>106813884</v>
      </c>
      <c r="H911" s="87">
        <v>4364106</v>
      </c>
      <c r="I911" s="196">
        <v>6142504</v>
      </c>
      <c r="J911" s="87">
        <v>6142504</v>
      </c>
      <c r="K911" s="47" t="s">
        <v>22</v>
      </c>
      <c r="L911" s="47" t="s">
        <v>21</v>
      </c>
      <c r="M911" s="38"/>
      <c r="N911" s="38"/>
      <c r="O911" s="50">
        <v>1895.31</v>
      </c>
      <c r="P911" s="50">
        <v>2327.91</v>
      </c>
      <c r="Q911" s="50">
        <v>1869.74</v>
      </c>
      <c r="R911" s="50">
        <v>2030.74</v>
      </c>
      <c r="S911" s="50">
        <v>2483.64</v>
      </c>
      <c r="T911" s="50">
        <v>2427.35</v>
      </c>
      <c r="U911" s="50">
        <v>3193.31</v>
      </c>
      <c r="V911" s="51">
        <v>3776.75</v>
      </c>
      <c r="W911" s="51">
        <v>3729.35</v>
      </c>
      <c r="X911" s="51">
        <v>3700.02</v>
      </c>
      <c r="Y911" s="51">
        <v>2834.66</v>
      </c>
      <c r="Z911" s="51">
        <v>2273.0099999999998</v>
      </c>
      <c r="AA911" s="51">
        <v>2321.3799999999997</v>
      </c>
      <c r="AB911" s="51">
        <v>2489.7299999999996</v>
      </c>
      <c r="AC911" s="51">
        <v>2130.52</v>
      </c>
      <c r="AD911" s="51">
        <v>2327.8799999999997</v>
      </c>
      <c r="AE911" s="51">
        <v>2345.9699999999998</v>
      </c>
      <c r="AF911" s="51">
        <v>2789.6699999999996</v>
      </c>
      <c r="AG911" s="51">
        <v>3927.31</v>
      </c>
      <c r="AH911" s="51">
        <v>4225.0999999999995</v>
      </c>
      <c r="AI911" s="51">
        <v>4147.5199999999995</v>
      </c>
      <c r="AJ911" s="51">
        <v>4304.0200000000004</v>
      </c>
      <c r="AK911" s="51">
        <v>3094.4399999999996</v>
      </c>
      <c r="AL911" s="51">
        <v>2657.56</v>
      </c>
      <c r="AM911" s="51">
        <v>2436.6999999999998</v>
      </c>
      <c r="AN911" s="51">
        <v>2802.31</v>
      </c>
      <c r="AO911" s="51">
        <v>2478.1099999999997</v>
      </c>
      <c r="AP911" s="135">
        <v>2711.4399999999996</v>
      </c>
      <c r="AQ911" s="51">
        <v>2961.3999999999996</v>
      </c>
      <c r="AR911" s="51">
        <v>2958.45</v>
      </c>
      <c r="AS911" s="51">
        <v>4014.5099999999998</v>
      </c>
      <c r="AT911" s="51">
        <v>4204.84</v>
      </c>
      <c r="AU911" s="51">
        <v>4385.49</v>
      </c>
      <c r="AV911" s="51">
        <v>4085.39</v>
      </c>
      <c r="AW911" s="51">
        <v>3075.29</v>
      </c>
      <c r="AX911" s="51">
        <v>2478.5099999999998</v>
      </c>
      <c r="AY911" s="51">
        <v>2063.5299999999997</v>
      </c>
      <c r="AZ911" s="51">
        <v>2500.77</v>
      </c>
      <c r="BA911" s="51">
        <v>2256.2799999999997</v>
      </c>
      <c r="BB911" s="51">
        <v>2461.1499999999996</v>
      </c>
      <c r="BC911" s="51">
        <v>2690.04</v>
      </c>
      <c r="BD911" s="51">
        <v>3114.37</v>
      </c>
      <c r="BE911" s="51">
        <v>4927.58</v>
      </c>
      <c r="BF911" s="51">
        <v>4024.54</v>
      </c>
      <c r="BG911" s="51">
        <v>4230</v>
      </c>
      <c r="BH911" s="51">
        <v>3801.1899999999996</v>
      </c>
      <c r="BI911" s="51">
        <v>2865.6099999999997</v>
      </c>
      <c r="BJ911" s="51">
        <v>2363.29</v>
      </c>
      <c r="BK911" s="51">
        <v>1950.14</v>
      </c>
      <c r="BL911" s="51">
        <v>2227.1</v>
      </c>
      <c r="BM911" s="51"/>
      <c r="BN911" s="9"/>
      <c r="BO911" s="62">
        <v>1872.98</v>
      </c>
      <c r="BP911" s="62">
        <v>4225.1000000000004</v>
      </c>
      <c r="BQ911" s="62">
        <f t="shared" si="42"/>
        <v>3049.04</v>
      </c>
      <c r="BR911" s="64" t="str">
        <f t="shared" si="43"/>
        <v>YES</v>
      </c>
      <c r="BS911" s="9" t="e">
        <f t="shared" si="44"/>
        <v>#N/A</v>
      </c>
    </row>
    <row r="912" spans="1:71" x14ac:dyDescent="0.25">
      <c r="A912">
        <v>910</v>
      </c>
      <c r="B912" s="52" t="s">
        <v>20</v>
      </c>
      <c r="C912" s="48" t="s">
        <v>20</v>
      </c>
      <c r="D912" s="80">
        <v>10446.17</v>
      </c>
      <c r="E912" s="98" t="s">
        <v>4988</v>
      </c>
      <c r="F912" s="84" t="s">
        <v>2</v>
      </c>
      <c r="G912" s="84">
        <v>106814475</v>
      </c>
      <c r="H912" s="87">
        <v>4060742</v>
      </c>
      <c r="I912" s="196">
        <v>6207342</v>
      </c>
      <c r="J912" s="87">
        <v>6207342</v>
      </c>
      <c r="K912" s="47" t="s">
        <v>1</v>
      </c>
      <c r="L912" s="47" t="s">
        <v>19</v>
      </c>
      <c r="M912" s="38"/>
      <c r="N912" s="38"/>
      <c r="O912" s="50">
        <v>10302.92</v>
      </c>
      <c r="P912" s="50">
        <v>12723.55</v>
      </c>
      <c r="Q912" s="50">
        <v>10509.74</v>
      </c>
      <c r="R912" s="50">
        <v>11242.35</v>
      </c>
      <c r="S912" s="50">
        <v>11176.59</v>
      </c>
      <c r="T912" s="50">
        <v>10511.79</v>
      </c>
      <c r="U912" s="50">
        <v>11848.78</v>
      </c>
      <c r="V912" s="51">
        <v>11746.31</v>
      </c>
      <c r="W912" s="51">
        <v>11295.34</v>
      </c>
      <c r="X912" s="51">
        <v>11481.56</v>
      </c>
      <c r="Y912" s="51">
        <v>10391.039999999999</v>
      </c>
      <c r="Z912" s="51">
        <v>9806.32</v>
      </c>
      <c r="AA912" s="51">
        <v>11755.73</v>
      </c>
      <c r="AB912" s="51">
        <v>13485.24</v>
      </c>
      <c r="AC912" s="51">
        <v>11031.23</v>
      </c>
      <c r="AD912" s="51">
        <v>10622.78</v>
      </c>
      <c r="AE912" s="51">
        <v>10981.43</v>
      </c>
      <c r="AF912" s="51">
        <v>10446.17</v>
      </c>
      <c r="AG912" s="51">
        <v>11983.57</v>
      </c>
      <c r="AH912" s="51">
        <v>11026.24</v>
      </c>
      <c r="AI912" s="51">
        <v>10733.76</v>
      </c>
      <c r="AJ912" s="51">
        <v>11858.92</v>
      </c>
      <c r="AK912" s="51">
        <v>9594.01</v>
      </c>
      <c r="AL912" s="51">
        <v>8271.89</v>
      </c>
      <c r="AM912" s="51">
        <v>7243.99</v>
      </c>
      <c r="AN912" s="51">
        <v>9067.74</v>
      </c>
      <c r="AO912" s="51">
        <v>9821.9</v>
      </c>
      <c r="AP912" s="135">
        <v>11009.11</v>
      </c>
      <c r="AQ912" s="51">
        <v>11175.8</v>
      </c>
      <c r="AR912" s="51">
        <v>10476.26</v>
      </c>
      <c r="AS912" s="51">
        <v>11835.22</v>
      </c>
      <c r="AT912" s="51">
        <v>9949.99</v>
      </c>
      <c r="AU912" s="51">
        <v>12016.91</v>
      </c>
      <c r="AV912" s="51">
        <v>13043.78</v>
      </c>
      <c r="AW912" s="51">
        <v>11699.63</v>
      </c>
      <c r="AX912" s="51">
        <v>11105.17</v>
      </c>
      <c r="AY912" s="51">
        <v>13252.03</v>
      </c>
      <c r="AZ912" s="51">
        <v>16734.870000000003</v>
      </c>
      <c r="BA912" s="51">
        <v>14786.199999999999</v>
      </c>
      <c r="BB912" s="51">
        <v>13951.68</v>
      </c>
      <c r="BC912" s="51">
        <v>12022.66</v>
      </c>
      <c r="BD912" s="51">
        <v>12313.94</v>
      </c>
      <c r="BE912" s="51">
        <v>14253.789999999999</v>
      </c>
      <c r="BF912" s="51">
        <v>12505.949999999999</v>
      </c>
      <c r="BG912" s="51">
        <v>12801.41</v>
      </c>
      <c r="BH912" s="51">
        <v>12029.289999999999</v>
      </c>
      <c r="BI912" s="51">
        <v>10934.76</v>
      </c>
      <c r="BJ912" s="51">
        <v>12052.24</v>
      </c>
      <c r="BK912" s="51">
        <v>11280.77</v>
      </c>
      <c r="BL912" s="51">
        <v>11945.67</v>
      </c>
      <c r="BM912" s="51"/>
      <c r="BN912" s="9"/>
      <c r="BO912" s="62">
        <v>7243.99</v>
      </c>
      <c r="BP912" s="62">
        <v>13485.24</v>
      </c>
      <c r="BQ912" s="62">
        <f t="shared" si="42"/>
        <v>10364.615</v>
      </c>
      <c r="BR912" s="64" t="str">
        <f t="shared" si="43"/>
        <v>YES</v>
      </c>
      <c r="BS912" s="9" t="e">
        <f t="shared" si="44"/>
        <v>#N/A</v>
      </c>
    </row>
    <row r="913" spans="1:71" x14ac:dyDescent="0.25">
      <c r="A913">
        <v>911</v>
      </c>
      <c r="B913" s="52" t="s">
        <v>18</v>
      </c>
      <c r="C913" s="48" t="s">
        <v>18</v>
      </c>
      <c r="D913" s="80">
        <v>415.57</v>
      </c>
      <c r="E913" s="98" t="s">
        <v>2186</v>
      </c>
      <c r="F913" s="84" t="s">
        <v>17</v>
      </c>
      <c r="G913" s="84">
        <v>105515018</v>
      </c>
      <c r="H913" s="87">
        <v>4574329</v>
      </c>
      <c r="I913" s="196">
        <v>4574329</v>
      </c>
      <c r="J913" s="87">
        <v>4574329</v>
      </c>
      <c r="K913" s="47" t="s">
        <v>16</v>
      </c>
      <c r="L913" s="47" t="s">
        <v>15</v>
      </c>
      <c r="M913" s="38"/>
      <c r="N913" s="38"/>
      <c r="O913" s="50">
        <v>197.51</v>
      </c>
      <c r="P913" s="50">
        <v>257.24</v>
      </c>
      <c r="Q913" s="50">
        <v>296.08999999999997</v>
      </c>
      <c r="R913" s="50">
        <v>343.35</v>
      </c>
      <c r="S913" s="50">
        <v>215.91</v>
      </c>
      <c r="T913" s="50">
        <v>308.02</v>
      </c>
      <c r="U913" s="50">
        <v>450.49</v>
      </c>
      <c r="V913" s="51">
        <v>491.51</v>
      </c>
      <c r="W913" s="51">
        <v>605.47</v>
      </c>
      <c r="X913" s="51">
        <v>497.81</v>
      </c>
      <c r="Y913" s="51">
        <v>410.46</v>
      </c>
      <c r="Z913" s="51">
        <v>348.66</v>
      </c>
      <c r="AA913" s="51">
        <v>573.48</v>
      </c>
      <c r="AB913" s="51">
        <v>734.73</v>
      </c>
      <c r="AC913" s="51">
        <v>572.4</v>
      </c>
      <c r="AD913" s="51">
        <v>349.26</v>
      </c>
      <c r="AE913" s="51">
        <v>352.92</v>
      </c>
      <c r="AF913" s="51">
        <v>415.57</v>
      </c>
      <c r="AG913" s="51">
        <v>543.55999999999995</v>
      </c>
      <c r="AH913" s="51">
        <v>544.85</v>
      </c>
      <c r="AI913" s="51">
        <v>544.46</v>
      </c>
      <c r="AJ913" s="51">
        <v>563.36</v>
      </c>
      <c r="AK913" s="51">
        <v>414.75</v>
      </c>
      <c r="AL913" s="51">
        <v>447.57</v>
      </c>
      <c r="AM913" s="51">
        <v>444.85</v>
      </c>
      <c r="AN913" s="51">
        <v>482.73</v>
      </c>
      <c r="AO913" s="51">
        <v>448.32</v>
      </c>
      <c r="AP913" s="135">
        <v>351.27</v>
      </c>
      <c r="AQ913" s="51">
        <v>404.98</v>
      </c>
      <c r="AR913" s="51">
        <v>431.57</v>
      </c>
      <c r="AS913" s="51">
        <v>605.61</v>
      </c>
      <c r="AT913" s="51">
        <v>601.69000000000005</v>
      </c>
      <c r="AU913" s="51">
        <v>585.89</v>
      </c>
      <c r="AV913" s="51">
        <v>552.89</v>
      </c>
      <c r="AW913" s="51">
        <v>490.08</v>
      </c>
      <c r="AX913" s="51">
        <v>475.11</v>
      </c>
      <c r="AY913" s="51">
        <v>428.88</v>
      </c>
      <c r="AZ913" s="51">
        <v>687.75</v>
      </c>
      <c r="BA913" s="51">
        <v>522.65</v>
      </c>
      <c r="BB913" s="51">
        <v>519.83000000000004</v>
      </c>
      <c r="BC913" s="51">
        <v>507.23</v>
      </c>
      <c r="BD913" s="51">
        <v>591.02</v>
      </c>
      <c r="BE913" s="51">
        <v>695.24</v>
      </c>
      <c r="BF913" s="51">
        <v>675.22</v>
      </c>
      <c r="BG913" s="51">
        <v>655.05999999999995</v>
      </c>
      <c r="BH913" s="51">
        <v>554.05999999999995</v>
      </c>
      <c r="BI913" s="51">
        <v>449.78</v>
      </c>
      <c r="BJ913" s="51">
        <v>502.06</v>
      </c>
      <c r="BK913" s="51">
        <v>400.8</v>
      </c>
      <c r="BL913" s="51">
        <v>552.47</v>
      </c>
      <c r="BM913" s="51"/>
      <c r="BN913" s="9"/>
      <c r="BO913" s="62">
        <v>44.75</v>
      </c>
      <c r="BP913" s="62">
        <v>734.73</v>
      </c>
      <c r="BQ913" s="62">
        <f t="shared" si="42"/>
        <v>389.74</v>
      </c>
      <c r="BR913" s="64" t="str">
        <f t="shared" si="43"/>
        <v>YES</v>
      </c>
      <c r="BS913" s="9" t="e">
        <f t="shared" si="44"/>
        <v>#N/A</v>
      </c>
    </row>
    <row r="914" spans="1:71" x14ac:dyDescent="0.25">
      <c r="A914">
        <v>912</v>
      </c>
      <c r="B914" s="52" t="s">
        <v>13</v>
      </c>
      <c r="C914" s="48" t="s">
        <v>13</v>
      </c>
      <c r="D914" s="80">
        <v>10.55</v>
      </c>
      <c r="E914" s="98" t="s">
        <v>4988</v>
      </c>
      <c r="F914" s="84" t="s">
        <v>6</v>
      </c>
      <c r="G914" s="84">
        <v>106814476</v>
      </c>
      <c r="H914" s="87" t="s">
        <v>2133</v>
      </c>
      <c r="I914" s="196" t="s">
        <v>2133</v>
      </c>
      <c r="J914" s="87" t="s">
        <v>2133</v>
      </c>
      <c r="K914" s="47" t="s">
        <v>5</v>
      </c>
      <c r="L914" s="47" t="s">
        <v>12</v>
      </c>
      <c r="M914" s="38"/>
      <c r="N914" s="38"/>
      <c r="O914" s="50">
        <v>11.01</v>
      </c>
      <c r="P914" s="50">
        <v>669.66</v>
      </c>
      <c r="Q914" s="50">
        <v>155.34</v>
      </c>
      <c r="R914" s="50">
        <v>310.23</v>
      </c>
      <c r="S914" s="50">
        <v>274.12</v>
      </c>
      <c r="T914" s="50">
        <v>10.55</v>
      </c>
      <c r="U914" s="50">
        <v>15.31</v>
      </c>
      <c r="V914" s="51">
        <v>21.78</v>
      </c>
      <c r="W914" s="51">
        <v>19.100000000000001</v>
      </c>
      <c r="X914" s="51">
        <v>20.88</v>
      </c>
      <c r="Y914" s="51">
        <v>19.68</v>
      </c>
      <c r="Z914" s="51">
        <v>23.68</v>
      </c>
      <c r="AA914" s="51">
        <v>678.42</v>
      </c>
      <c r="AB914" s="51">
        <v>508.61</v>
      </c>
      <c r="AC914" s="51">
        <v>923.07</v>
      </c>
      <c r="AD914" s="51">
        <v>691.43</v>
      </c>
      <c r="AE914" s="51">
        <v>9.5500000000000007</v>
      </c>
      <c r="AF914" s="51">
        <v>10.55</v>
      </c>
      <c r="AG914" s="51">
        <v>16.68</v>
      </c>
      <c r="AH914" s="51">
        <v>10.16</v>
      </c>
      <c r="AI914" s="51">
        <v>9.5500000000000007</v>
      </c>
      <c r="AJ914" s="51">
        <v>9.5500000000000007</v>
      </c>
      <c r="AK914" s="51">
        <v>9.5500000000000007</v>
      </c>
      <c r="AL914" s="51">
        <v>9.5500000000000007</v>
      </c>
      <c r="AM914" s="51">
        <v>545.52</v>
      </c>
      <c r="AN914" s="51">
        <v>186.41</v>
      </c>
      <c r="AO914" s="51">
        <v>656.74</v>
      </c>
      <c r="AP914" s="135">
        <v>22.93</v>
      </c>
      <c r="AQ914" s="51">
        <v>23.33</v>
      </c>
      <c r="AR914" s="51">
        <v>23.94</v>
      </c>
      <c r="AS914" s="51">
        <v>20.57</v>
      </c>
      <c r="AT914" s="51">
        <v>16.52</v>
      </c>
      <c r="AU914" s="51">
        <v>16.16</v>
      </c>
      <c r="AV914" s="51">
        <v>20.57</v>
      </c>
      <c r="AW914" s="51">
        <v>19.809999999999999</v>
      </c>
      <c r="AX914" s="51">
        <v>22.04</v>
      </c>
      <c r="AY914" s="51">
        <v>62.2</v>
      </c>
      <c r="AZ914" s="51">
        <v>85.98</v>
      </c>
      <c r="BA914" s="51">
        <v>68.459999999999994</v>
      </c>
      <c r="BB914" s="51">
        <v>30.19</v>
      </c>
      <c r="BC914" s="51">
        <v>25.06</v>
      </c>
      <c r="BD914" s="51">
        <v>22.01</v>
      </c>
      <c r="BE914" s="51">
        <v>21.72</v>
      </c>
      <c r="BF914" s="51">
        <v>18.13</v>
      </c>
      <c r="BG914" s="51">
        <v>18.22</v>
      </c>
      <c r="BH914" s="51">
        <v>17.8</v>
      </c>
      <c r="BI914" s="51">
        <v>31.8</v>
      </c>
      <c r="BJ914" s="51">
        <v>104.49</v>
      </c>
      <c r="BK914" s="51">
        <v>1313.23</v>
      </c>
      <c r="BL914" s="51">
        <v>1186.4100000000001</v>
      </c>
      <c r="BM914" s="51"/>
      <c r="BN914" s="9"/>
      <c r="BO914" s="62">
        <v>9.5500000000000007</v>
      </c>
      <c r="BP914" s="62">
        <v>923.07</v>
      </c>
      <c r="BQ914" s="62">
        <f t="shared" si="42"/>
        <v>466.31</v>
      </c>
      <c r="BR914" s="64" t="str">
        <f t="shared" si="43"/>
        <v>NO</v>
      </c>
      <c r="BS914" s="9" t="e">
        <f t="shared" si="44"/>
        <v>#N/A</v>
      </c>
    </row>
    <row r="915" spans="1:71" x14ac:dyDescent="0.25">
      <c r="A915">
        <v>913</v>
      </c>
      <c r="B915" s="52" t="s">
        <v>11</v>
      </c>
      <c r="C915" s="48" t="s">
        <v>11</v>
      </c>
      <c r="D915" s="80">
        <v>33.96</v>
      </c>
      <c r="E915" s="98" t="s">
        <v>2186</v>
      </c>
      <c r="F915" s="84" t="s">
        <v>6</v>
      </c>
      <c r="G915" s="84">
        <v>106814476</v>
      </c>
      <c r="H915" s="87" t="s">
        <v>2134</v>
      </c>
      <c r="I915" s="196" t="s">
        <v>2134</v>
      </c>
      <c r="J915" s="87" t="s">
        <v>5030</v>
      </c>
      <c r="K915" s="47" t="s">
        <v>5</v>
      </c>
      <c r="L915" s="47" t="s">
        <v>10</v>
      </c>
      <c r="M915" s="38"/>
      <c r="N915" s="38"/>
      <c r="O915" s="50">
        <v>1030.79</v>
      </c>
      <c r="P915" s="50">
        <v>1283</v>
      </c>
      <c r="Q915" s="50">
        <v>935.96</v>
      </c>
      <c r="R915" s="50">
        <v>898.11</v>
      </c>
      <c r="S915" s="50">
        <v>601.67999999999995</v>
      </c>
      <c r="T915" s="50">
        <v>351.56</v>
      </c>
      <c r="U915" s="50">
        <v>126.26</v>
      </c>
      <c r="V915" s="51">
        <v>97.63</v>
      </c>
      <c r="W915" s="51">
        <v>38.840000000000003</v>
      </c>
      <c r="X915" s="51">
        <v>67.75</v>
      </c>
      <c r="Y915" s="51">
        <v>45.69</v>
      </c>
      <c r="Z915" s="51">
        <v>29.27</v>
      </c>
      <c r="AA915" s="51">
        <v>690.37</v>
      </c>
      <c r="AB915" s="51">
        <v>731.97</v>
      </c>
      <c r="AC915" s="51">
        <v>1363.21</v>
      </c>
      <c r="AD915" s="51">
        <v>105.26</v>
      </c>
      <c r="AE915" s="51">
        <v>105.45</v>
      </c>
      <c r="AF915" s="51">
        <v>33.96</v>
      </c>
      <c r="AG915" s="51">
        <v>35</v>
      </c>
      <c r="AH915" s="51">
        <v>35.53</v>
      </c>
      <c r="AI915" s="51">
        <v>29.81</v>
      </c>
      <c r="AJ915" s="51">
        <v>23.63</v>
      </c>
      <c r="AK915" s="51">
        <v>22.33</v>
      </c>
      <c r="AL915" s="51">
        <v>22.9</v>
      </c>
      <c r="AM915" s="51">
        <v>353.92</v>
      </c>
      <c r="AN915" s="51">
        <v>818.21</v>
      </c>
      <c r="AO915" s="51">
        <v>829.18</v>
      </c>
      <c r="AP915" s="135">
        <v>675.3</v>
      </c>
      <c r="AQ915" s="51">
        <v>428.07</v>
      </c>
      <c r="AR915" s="51">
        <v>409.92</v>
      </c>
      <c r="AS915" s="51">
        <v>340.06</v>
      </c>
      <c r="AT915" s="51">
        <v>133.86000000000001</v>
      </c>
      <c r="AU915" s="51">
        <v>132.75</v>
      </c>
      <c r="AV915" s="51">
        <v>203.85</v>
      </c>
      <c r="AW915" s="51">
        <v>189.57</v>
      </c>
      <c r="AX915" s="51">
        <v>287.35000000000002</v>
      </c>
      <c r="AY915" s="51">
        <v>681.62</v>
      </c>
      <c r="AZ915" s="51">
        <v>1095.21</v>
      </c>
      <c r="BA915" s="51">
        <v>932.5</v>
      </c>
      <c r="BB915" s="51">
        <v>680.72</v>
      </c>
      <c r="BC915" s="51">
        <v>489.9</v>
      </c>
      <c r="BD915" s="51">
        <v>269.16000000000003</v>
      </c>
      <c r="BE915" s="51">
        <v>171.02</v>
      </c>
      <c r="BF915" s="51">
        <v>172.69</v>
      </c>
      <c r="BG915" s="51">
        <v>217.33</v>
      </c>
      <c r="BH915" s="51">
        <v>229.89</v>
      </c>
      <c r="BI915" s="51">
        <v>431.8</v>
      </c>
      <c r="BJ915" s="51">
        <v>809.27</v>
      </c>
      <c r="BK915" s="51">
        <v>778.75</v>
      </c>
      <c r="BL915" s="51">
        <v>788.03</v>
      </c>
      <c r="BM915" s="51"/>
      <c r="BN915" s="9"/>
      <c r="BO915" s="62">
        <v>22.9</v>
      </c>
      <c r="BP915" s="62">
        <v>1363.21</v>
      </c>
      <c r="BQ915" s="62">
        <f t="shared" si="42"/>
        <v>693.05500000000006</v>
      </c>
      <c r="BR915" s="64" t="str">
        <f t="shared" si="43"/>
        <v>YES</v>
      </c>
      <c r="BS915" s="9" t="e">
        <f t="shared" si="44"/>
        <v>#N/A</v>
      </c>
    </row>
    <row r="916" spans="1:71" x14ac:dyDescent="0.25">
      <c r="A916">
        <v>914</v>
      </c>
      <c r="B916" s="52" t="s">
        <v>9</v>
      </c>
      <c r="C916" s="48" t="s">
        <v>9</v>
      </c>
      <c r="D916" s="80">
        <v>57.54</v>
      </c>
      <c r="E916" s="98" t="s">
        <v>2186</v>
      </c>
      <c r="F916" s="84" t="s">
        <v>6</v>
      </c>
      <c r="G916" s="84">
        <v>106814476</v>
      </c>
      <c r="H916" s="87" t="s">
        <v>2135</v>
      </c>
      <c r="I916" s="196" t="s">
        <v>2135</v>
      </c>
      <c r="J916" s="87" t="s">
        <v>2135</v>
      </c>
      <c r="K916" s="47" t="s">
        <v>5</v>
      </c>
      <c r="L916" s="47" t="s">
        <v>8</v>
      </c>
      <c r="M916" s="38"/>
      <c r="N916" s="38"/>
      <c r="O916" s="50">
        <v>2990.92</v>
      </c>
      <c r="P916" s="50">
        <v>4855.47</v>
      </c>
      <c r="Q916" s="50">
        <v>2408.52</v>
      </c>
      <c r="R916" s="50">
        <v>2656.78</v>
      </c>
      <c r="S916" s="50">
        <v>310.37</v>
      </c>
      <c r="T916" s="50">
        <v>192.22</v>
      </c>
      <c r="U916" s="50">
        <v>160.78</v>
      </c>
      <c r="V916" s="51">
        <v>105.81</v>
      </c>
      <c r="W916" s="51">
        <v>53.01</v>
      </c>
      <c r="X916" s="51">
        <v>56.24</v>
      </c>
      <c r="Y916" s="51">
        <v>55.41</v>
      </c>
      <c r="Z916" s="51">
        <v>396.34</v>
      </c>
      <c r="AA916" s="51">
        <v>2423.56</v>
      </c>
      <c r="AB916" s="51">
        <v>1768.58</v>
      </c>
      <c r="AC916" s="51">
        <v>2038.41</v>
      </c>
      <c r="AD916" s="51">
        <v>1748.92</v>
      </c>
      <c r="AE916" s="51">
        <v>1472.7</v>
      </c>
      <c r="AF916" s="51">
        <v>57.54</v>
      </c>
      <c r="AG916" s="51">
        <v>54.34</v>
      </c>
      <c r="AH916" s="51">
        <v>54.2</v>
      </c>
      <c r="AI916" s="51">
        <v>61.45</v>
      </c>
      <c r="AJ916" s="51">
        <v>56.39</v>
      </c>
      <c r="AK916" s="51">
        <v>54.45</v>
      </c>
      <c r="AL916" s="51">
        <v>62.82</v>
      </c>
      <c r="AM916" s="51">
        <v>1711.93</v>
      </c>
      <c r="AN916" s="51">
        <v>2393</v>
      </c>
      <c r="AO916" s="51">
        <v>2360.1799999999998</v>
      </c>
      <c r="AP916" s="135">
        <v>2266.2800000000002</v>
      </c>
      <c r="AQ916" s="51">
        <v>1094.4100000000001</v>
      </c>
      <c r="AR916" s="51">
        <v>72.98</v>
      </c>
      <c r="AS916" s="51">
        <v>57.47</v>
      </c>
      <c r="AT916" s="51">
        <v>50.9</v>
      </c>
      <c r="AU916" s="51">
        <v>55.19</v>
      </c>
      <c r="AV916" s="51">
        <v>57.04</v>
      </c>
      <c r="AW916" s="51">
        <v>54.38</v>
      </c>
      <c r="AX916" s="51">
        <v>156.25</v>
      </c>
      <c r="AY916" s="51">
        <v>1697.41</v>
      </c>
      <c r="AZ916" s="51">
        <v>3636.55</v>
      </c>
      <c r="BA916" s="51">
        <v>2867.71</v>
      </c>
      <c r="BB916" s="51">
        <v>906.43</v>
      </c>
      <c r="BC916" s="51">
        <v>68.989999999999995</v>
      </c>
      <c r="BD916" s="51">
        <v>58.11</v>
      </c>
      <c r="BE916" s="51">
        <v>47.74</v>
      </c>
      <c r="BF916" s="51">
        <v>49.07</v>
      </c>
      <c r="BG916" s="51">
        <v>60.98</v>
      </c>
      <c r="BH916" s="51">
        <v>50.15</v>
      </c>
      <c r="BI916" s="51">
        <v>177.5</v>
      </c>
      <c r="BJ916" s="51">
        <v>803.14</v>
      </c>
      <c r="BK916" s="51">
        <v>1501.01</v>
      </c>
      <c r="BL916" s="51">
        <v>2152.19</v>
      </c>
      <c r="BM916" s="51"/>
      <c r="BN916" s="9"/>
      <c r="BO916" s="62">
        <v>53.01</v>
      </c>
      <c r="BP916" s="62">
        <v>4855.47</v>
      </c>
      <c r="BQ916" s="62">
        <f t="shared" si="42"/>
        <v>2454.2400000000002</v>
      </c>
      <c r="BR916" s="64" t="str">
        <f t="shared" si="43"/>
        <v>YES</v>
      </c>
      <c r="BS916" s="9" t="e">
        <f t="shared" si="44"/>
        <v>#N/A</v>
      </c>
    </row>
    <row r="917" spans="1:71" x14ac:dyDescent="0.25">
      <c r="A917">
        <v>915</v>
      </c>
      <c r="B917" s="52" t="s">
        <v>7</v>
      </c>
      <c r="C917" s="48" t="s">
        <v>7</v>
      </c>
      <c r="D917" s="80">
        <v>10.55</v>
      </c>
      <c r="E917" s="98" t="s">
        <v>2186</v>
      </c>
      <c r="F917" s="84" t="s">
        <v>6</v>
      </c>
      <c r="G917" s="84">
        <v>106814476</v>
      </c>
      <c r="H917" s="87" t="s">
        <v>2136</v>
      </c>
      <c r="I917" s="196" t="s">
        <v>2136</v>
      </c>
      <c r="J917" s="87" t="s">
        <v>2136</v>
      </c>
      <c r="K917" s="47" t="s">
        <v>5</v>
      </c>
      <c r="L917" s="47" t="s">
        <v>4</v>
      </c>
      <c r="M917" s="38"/>
      <c r="N917" s="38"/>
      <c r="O917" s="50">
        <v>9.5500000000000007</v>
      </c>
      <c r="P917" s="50">
        <v>9.5500000000000007</v>
      </c>
      <c r="Q917" s="50">
        <v>9.5500000000000007</v>
      </c>
      <c r="R917" s="50">
        <v>9.5500000000000007</v>
      </c>
      <c r="S917" s="50">
        <v>9.5500000000000007</v>
      </c>
      <c r="T917" s="50">
        <v>10.55</v>
      </c>
      <c r="U917" s="50">
        <v>9.5500000000000007</v>
      </c>
      <c r="V917" s="51">
        <v>9.5500000000000007</v>
      </c>
      <c r="W917" s="51">
        <v>9.5500000000000007</v>
      </c>
      <c r="X917" s="51">
        <v>9.5500000000000007</v>
      </c>
      <c r="Y917" s="51">
        <v>9.5500000000000007</v>
      </c>
      <c r="Z917" s="51">
        <v>9.5500000000000007</v>
      </c>
      <c r="AA917" s="51">
        <v>9.5500000000000007</v>
      </c>
      <c r="AB917" s="51">
        <v>9.5500000000000007</v>
      </c>
      <c r="AC917" s="51">
        <v>9.5500000000000007</v>
      </c>
      <c r="AD917" s="51">
        <v>9.5500000000000007</v>
      </c>
      <c r="AE917" s="51">
        <v>9.5500000000000007</v>
      </c>
      <c r="AF917" s="51">
        <v>10.55</v>
      </c>
      <c r="AG917" s="51">
        <v>9.5500000000000007</v>
      </c>
      <c r="AH917" s="51">
        <v>9.5500000000000007</v>
      </c>
      <c r="AI917" s="51">
        <v>9.5500000000000007</v>
      </c>
      <c r="AJ917" s="51">
        <v>9.5500000000000007</v>
      </c>
      <c r="AK917" s="51">
        <v>9.5500000000000007</v>
      </c>
      <c r="AL917" s="51">
        <v>9.5500000000000007</v>
      </c>
      <c r="AM917" s="51">
        <v>9.5500000000000007</v>
      </c>
      <c r="AN917" s="51">
        <v>9.5500000000000007</v>
      </c>
      <c r="AO917" s="51">
        <v>9.5500000000000007</v>
      </c>
      <c r="AP917" s="135">
        <v>9.5500000000000007</v>
      </c>
      <c r="AQ917" s="51">
        <v>9.5500000000000007</v>
      </c>
      <c r="AR917" s="51">
        <v>10.55</v>
      </c>
      <c r="AS917" s="51">
        <v>9.5500000000000007</v>
      </c>
      <c r="AT917" s="51">
        <v>9.5500000000000007</v>
      </c>
      <c r="AU917" s="51">
        <v>9.5500000000000007</v>
      </c>
      <c r="AV917" s="51">
        <v>9.5500000000000007</v>
      </c>
      <c r="AW917" s="51">
        <v>9.5500000000000007</v>
      </c>
      <c r="AX917" s="51">
        <v>9.5500000000000007</v>
      </c>
      <c r="AY917" s="51">
        <v>9.5500000000000007</v>
      </c>
      <c r="AZ917" s="51">
        <v>9.5500000000000007</v>
      </c>
      <c r="BA917" s="51">
        <v>9.5500000000000007</v>
      </c>
      <c r="BB917" s="51">
        <v>9.5500000000000007</v>
      </c>
      <c r="BC917" s="51">
        <v>9.5500000000000007</v>
      </c>
      <c r="BD917" s="51">
        <v>10.55</v>
      </c>
      <c r="BE917" s="51">
        <v>9.5500000000000007</v>
      </c>
      <c r="BF917" s="51">
        <v>9.5500000000000007</v>
      </c>
      <c r="BG917" s="51">
        <v>9.5500000000000007</v>
      </c>
      <c r="BH917" s="51">
        <v>9.5500000000000007</v>
      </c>
      <c r="BI917" s="51">
        <v>9.5500000000000007</v>
      </c>
      <c r="BJ917" s="51">
        <v>9.5500000000000007</v>
      </c>
      <c r="BK917" s="51">
        <v>9.5500000000000007</v>
      </c>
      <c r="BL917" s="51">
        <v>9.5500000000000007</v>
      </c>
      <c r="BM917" s="51"/>
      <c r="BN917" s="9"/>
      <c r="BO917" s="62">
        <v>9.5500000000000007</v>
      </c>
      <c r="BP917" s="62">
        <v>10.55</v>
      </c>
      <c r="BQ917" s="62">
        <f t="shared" si="42"/>
        <v>10.050000000000001</v>
      </c>
      <c r="BR917" s="64" t="str">
        <f t="shared" si="43"/>
        <v>YES</v>
      </c>
      <c r="BS917" s="9" t="e">
        <f t="shared" si="44"/>
        <v>#N/A</v>
      </c>
    </row>
    <row r="918" spans="1:71" x14ac:dyDescent="0.25">
      <c r="A918">
        <v>916</v>
      </c>
      <c r="B918" s="52" t="s">
        <v>3</v>
      </c>
      <c r="C918" s="48" t="s">
        <v>3</v>
      </c>
      <c r="D918" s="80">
        <v>160.68</v>
      </c>
      <c r="E918" s="98" t="s">
        <v>2186</v>
      </c>
      <c r="F918" s="84" t="s">
        <v>2</v>
      </c>
      <c r="G918" s="84">
        <v>106814475</v>
      </c>
      <c r="H918" s="87">
        <v>4327057</v>
      </c>
      <c r="I918" s="196">
        <v>4327057</v>
      </c>
      <c r="J918" s="87" t="e">
        <v>#N/A</v>
      </c>
      <c r="K918" s="47" t="s">
        <v>1</v>
      </c>
      <c r="L918" s="47" t="s">
        <v>0</v>
      </c>
      <c r="M918" s="38"/>
      <c r="N918" s="38"/>
      <c r="O918" s="50">
        <v>41.37</v>
      </c>
      <c r="P918" s="50">
        <v>131.07</v>
      </c>
      <c r="Q918" s="50">
        <v>74.64</v>
      </c>
      <c r="R918" s="50">
        <v>118.68</v>
      </c>
      <c r="S918" s="50">
        <v>124.14</v>
      </c>
      <c r="T918" s="50">
        <v>132.16999999999999</v>
      </c>
      <c r="U918" s="50">
        <v>152.21</v>
      </c>
      <c r="V918" s="51">
        <v>206.77</v>
      </c>
      <c r="W918" s="51">
        <v>225.58</v>
      </c>
      <c r="X918" s="51">
        <v>203.37</v>
      </c>
      <c r="Y918" s="51">
        <v>165.29000000000002</v>
      </c>
      <c r="Z918" s="51">
        <v>115.63</v>
      </c>
      <c r="AA918" s="51">
        <v>117.67</v>
      </c>
      <c r="AB918" s="51">
        <v>147.53</v>
      </c>
      <c r="AC918" s="51">
        <v>121.39999999999999</v>
      </c>
      <c r="AD918" s="51">
        <v>124.75999999999999</v>
      </c>
      <c r="AE918" s="51">
        <v>130.51</v>
      </c>
      <c r="AF918" s="51">
        <v>160.68</v>
      </c>
      <c r="AG918" s="51">
        <v>181.5</v>
      </c>
      <c r="AH918" s="51">
        <v>201.86</v>
      </c>
      <c r="AI918" s="51">
        <v>188.57000000000002</v>
      </c>
      <c r="AJ918" s="51">
        <v>203.8</v>
      </c>
      <c r="AK918" s="51">
        <v>141.42000000000002</v>
      </c>
      <c r="AL918" s="51">
        <v>114.55</v>
      </c>
      <c r="AM918" s="51">
        <v>138.32000000000002</v>
      </c>
      <c r="AN918" s="51">
        <v>136.4</v>
      </c>
      <c r="AO918" s="51">
        <v>107.28</v>
      </c>
      <c r="AP918" s="135">
        <v>130.94999999999999</v>
      </c>
      <c r="AQ918" s="51">
        <v>132.92000000000002</v>
      </c>
      <c r="AR918" s="51">
        <v>162.48000000000002</v>
      </c>
      <c r="AS918" s="51">
        <v>225.61</v>
      </c>
      <c r="AT918" s="51">
        <v>253.99</v>
      </c>
      <c r="AU918" s="51">
        <v>259.82</v>
      </c>
      <c r="AV918" s="51">
        <v>237.71</v>
      </c>
      <c r="AW918" s="51">
        <v>185.05</v>
      </c>
      <c r="AX918" s="51">
        <v>143.96</v>
      </c>
      <c r="AY918" s="51">
        <v>15.99</v>
      </c>
      <c r="AZ918" s="51">
        <v>182.32</v>
      </c>
      <c r="BA918" s="51">
        <v>129.79</v>
      </c>
      <c r="BB918" s="51">
        <v>128.22</v>
      </c>
      <c r="BC918" s="51">
        <v>151.70000000000002</v>
      </c>
      <c r="BD918" s="51">
        <v>143.88</v>
      </c>
      <c r="BE918" s="51">
        <v>235.60000000000002</v>
      </c>
      <c r="BF918" s="51">
        <v>205.92000000000002</v>
      </c>
      <c r="BG918" s="51">
        <v>234.54000000000002</v>
      </c>
      <c r="BH918" s="51">
        <v>204.76000000000002</v>
      </c>
      <c r="BI918" s="51">
        <v>151.69</v>
      </c>
      <c r="BJ918" s="51">
        <v>140.58000000000001</v>
      </c>
      <c r="BK918" s="51">
        <v>127.08999999999999</v>
      </c>
      <c r="BL918" s="51">
        <v>116.08999999999999</v>
      </c>
      <c r="BM918" s="51"/>
      <c r="BN918" s="9"/>
      <c r="BO918" s="62">
        <v>44.61</v>
      </c>
      <c r="BP918" s="62">
        <v>225.58</v>
      </c>
      <c r="BQ918" s="62">
        <f t="shared" si="42"/>
        <v>135.095</v>
      </c>
      <c r="BR918" s="64" t="str">
        <f t="shared" si="43"/>
        <v>YES</v>
      </c>
      <c r="BS918" s="9" t="e">
        <f t="shared" si="44"/>
        <v>#N/A</v>
      </c>
    </row>
    <row r="919" spans="1:71" x14ac:dyDescent="0.25">
      <c r="A919">
        <v>917</v>
      </c>
      <c r="B919" s="52" t="s">
        <v>1864</v>
      </c>
      <c r="C919" s="48" t="s">
        <v>1864</v>
      </c>
      <c r="D919" s="80">
        <v>4473.7199999999993</v>
      </c>
      <c r="E919" s="98" t="s">
        <v>4988</v>
      </c>
      <c r="F919" s="84" t="s">
        <v>1144</v>
      </c>
      <c r="G919" s="84">
        <v>106813884</v>
      </c>
      <c r="H919" s="87">
        <v>4028100</v>
      </c>
      <c r="I919" s="196">
        <v>6207333</v>
      </c>
      <c r="J919" s="87">
        <v>6207333</v>
      </c>
      <c r="K919" s="47" t="s">
        <v>22</v>
      </c>
      <c r="L919" s="47" t="s">
        <v>1870</v>
      </c>
      <c r="M919" s="38"/>
      <c r="N919" s="38"/>
      <c r="O919" s="50"/>
      <c r="P919" s="50">
        <v>2332.64</v>
      </c>
      <c r="Q919" s="50">
        <v>4310.8900000000003</v>
      </c>
      <c r="R919" s="50">
        <v>4263.8999999999996</v>
      </c>
      <c r="S919" s="50">
        <v>5267.76</v>
      </c>
      <c r="T919" s="50">
        <v>4819.91</v>
      </c>
      <c r="U919" s="50">
        <v>6084.3099999999995</v>
      </c>
      <c r="V919" s="51">
        <v>6589.84</v>
      </c>
      <c r="W919" s="51">
        <v>6033.79</v>
      </c>
      <c r="X919" s="51">
        <v>6268.13</v>
      </c>
      <c r="Y919" s="51">
        <v>4832.34</v>
      </c>
      <c r="Z919" s="51">
        <v>3900.9599999999996</v>
      </c>
      <c r="AA919" s="51">
        <v>4039.22</v>
      </c>
      <c r="AB919" s="51">
        <v>4085.5499999999997</v>
      </c>
      <c r="AC919" s="51">
        <v>3707.0099999999998</v>
      </c>
      <c r="AD919" s="51">
        <v>4064.18</v>
      </c>
      <c r="AE919" s="51">
        <v>4244.6899999999996</v>
      </c>
      <c r="AF919" s="51">
        <v>4473.7199999999993</v>
      </c>
      <c r="AG919" s="51">
        <v>5643.02</v>
      </c>
      <c r="AH919" s="51">
        <v>5345.3899999999994</v>
      </c>
      <c r="AI919" s="51">
        <v>5811.6799999999994</v>
      </c>
      <c r="AJ919" s="51">
        <v>6345.28</v>
      </c>
      <c r="AK919" s="51">
        <v>4879.9299999999994</v>
      </c>
      <c r="AL919" s="51">
        <v>4195.53</v>
      </c>
      <c r="AM919" s="51">
        <v>4332.7299999999996</v>
      </c>
      <c r="AN919" s="51">
        <v>4001.6099999999997</v>
      </c>
      <c r="AO919" s="51">
        <v>3971.64</v>
      </c>
      <c r="AP919" s="135">
        <v>4221.51</v>
      </c>
      <c r="AQ919" s="51">
        <v>4450.8999999999996</v>
      </c>
      <c r="AR919" s="51">
        <v>4388.4299999999994</v>
      </c>
      <c r="AS919" s="51">
        <v>5170.1399999999994</v>
      </c>
      <c r="AT919" s="51">
        <v>5082.34</v>
      </c>
      <c r="AU919" s="51">
        <v>5112.59</v>
      </c>
      <c r="AV919" s="51">
        <v>4857</v>
      </c>
      <c r="AW919" s="51">
        <v>4011.75</v>
      </c>
      <c r="AX919" s="51">
        <v>3941.45</v>
      </c>
      <c r="AY919" s="51">
        <v>3878.1099999999997</v>
      </c>
      <c r="AZ919" s="51">
        <v>4058.47</v>
      </c>
      <c r="BA919" s="51">
        <v>3995.4599999999996</v>
      </c>
      <c r="BB919" s="51">
        <v>4371.62</v>
      </c>
      <c r="BC919" s="51">
        <v>4320.58</v>
      </c>
      <c r="BD919" s="51">
        <v>4419.5999999999995</v>
      </c>
      <c r="BE919" s="51">
        <v>5542.9299999999994</v>
      </c>
      <c r="BF919" s="51">
        <v>5067.6099999999997</v>
      </c>
      <c r="BG919" s="51">
        <v>5857.69</v>
      </c>
      <c r="BH919" s="51">
        <v>4977.7199999999993</v>
      </c>
      <c r="BI919" s="51">
        <v>4449.5999999999995</v>
      </c>
      <c r="BJ919" s="51">
        <v>4385.34</v>
      </c>
      <c r="BK919" s="51">
        <v>3743</v>
      </c>
      <c r="BL919" s="51">
        <v>4151.13</v>
      </c>
      <c r="BM919" s="51"/>
      <c r="BN919" s="9"/>
      <c r="BO919" s="62">
        <v>2334.48</v>
      </c>
      <c r="BP919" s="62">
        <v>6589.84</v>
      </c>
      <c r="BQ919" s="62">
        <f t="shared" si="42"/>
        <v>4462.16</v>
      </c>
      <c r="BR919" s="64" t="str">
        <f t="shared" si="43"/>
        <v>YES</v>
      </c>
      <c r="BS919" s="9" t="e">
        <f t="shared" si="44"/>
        <v>#N/A</v>
      </c>
    </row>
    <row r="920" spans="1:71" x14ac:dyDescent="0.25">
      <c r="A920">
        <v>918</v>
      </c>
      <c r="B920" s="52" t="s">
        <v>1865</v>
      </c>
      <c r="C920" s="48" t="s">
        <v>1865</v>
      </c>
      <c r="D920" s="80">
        <v>362.36</v>
      </c>
      <c r="E920" s="98" t="s">
        <v>2186</v>
      </c>
      <c r="F920" s="84" t="s">
        <v>1348</v>
      </c>
      <c r="G920" s="84">
        <v>106814472</v>
      </c>
      <c r="H920" s="87" t="s">
        <v>2137</v>
      </c>
      <c r="I920" s="196" t="s">
        <v>2137</v>
      </c>
      <c r="J920" s="87" t="s">
        <v>2137</v>
      </c>
      <c r="K920" s="47" t="s">
        <v>1347</v>
      </c>
      <c r="L920" s="47" t="s">
        <v>1871</v>
      </c>
      <c r="M920" s="38"/>
      <c r="N920" s="38"/>
      <c r="O920" s="50"/>
      <c r="P920" s="50">
        <v>715.29</v>
      </c>
      <c r="Q920" s="50">
        <v>1034.3800000000001</v>
      </c>
      <c r="R920" s="50">
        <v>1077.5899999999999</v>
      </c>
      <c r="S920" s="50">
        <v>719.21</v>
      </c>
      <c r="T920" s="50">
        <v>380.29</v>
      </c>
      <c r="U920" s="50">
        <v>360.42</v>
      </c>
      <c r="V920" s="51">
        <v>410.57</v>
      </c>
      <c r="W920" s="51">
        <v>166.79</v>
      </c>
      <c r="X920" s="51">
        <v>383.42</v>
      </c>
      <c r="Y920" s="51">
        <v>390.13</v>
      </c>
      <c r="Z920" s="51">
        <v>418.2</v>
      </c>
      <c r="AA920" s="51">
        <v>666.44</v>
      </c>
      <c r="AB920" s="51">
        <v>852.95</v>
      </c>
      <c r="AC920" s="51">
        <v>663.17</v>
      </c>
      <c r="AD920" s="51">
        <v>546.84</v>
      </c>
      <c r="AE920" s="51">
        <v>580.98</v>
      </c>
      <c r="AF920" s="51">
        <v>362.36</v>
      </c>
      <c r="AG920" s="51">
        <v>289.70999999999998</v>
      </c>
      <c r="AH920" s="51">
        <v>150.77000000000001</v>
      </c>
      <c r="AI920" s="51">
        <v>179.61</v>
      </c>
      <c r="AJ920" s="51">
        <v>285.93</v>
      </c>
      <c r="AK920" s="51">
        <v>272.23</v>
      </c>
      <c r="AL920" s="51">
        <v>346.66</v>
      </c>
      <c r="AM920" s="51">
        <v>604.16</v>
      </c>
      <c r="AN920" s="51">
        <v>645.4</v>
      </c>
      <c r="AO920" s="51">
        <v>470.36</v>
      </c>
      <c r="AP920" s="135">
        <v>583.47</v>
      </c>
      <c r="AQ920" s="51">
        <v>470.01</v>
      </c>
      <c r="AR920" s="51">
        <v>485.92</v>
      </c>
      <c r="AS920" s="51">
        <v>413.85</v>
      </c>
      <c r="AT920" s="51">
        <v>253.54</v>
      </c>
      <c r="AU920" s="51">
        <v>256.68</v>
      </c>
      <c r="AV920" s="51">
        <v>320.70999999999998</v>
      </c>
      <c r="AW920" s="51">
        <v>261.55</v>
      </c>
      <c r="AX920" s="51">
        <v>416.26</v>
      </c>
      <c r="AY920" s="51">
        <v>819.36</v>
      </c>
      <c r="AZ920" s="51">
        <v>1015.29</v>
      </c>
      <c r="BA920" s="51">
        <v>791.54</v>
      </c>
      <c r="BB920" s="51">
        <v>647.30999999999995</v>
      </c>
      <c r="BC920" s="51">
        <v>547.91999999999996</v>
      </c>
      <c r="BD920" s="51">
        <v>376.3</v>
      </c>
      <c r="BE920" s="51">
        <v>283.52</v>
      </c>
      <c r="BF920" s="51">
        <v>296.99</v>
      </c>
      <c r="BG920" s="51">
        <v>387.06</v>
      </c>
      <c r="BH920" s="51">
        <v>368.8</v>
      </c>
      <c r="BI920" s="51">
        <v>505.12</v>
      </c>
      <c r="BJ920" s="51">
        <v>832.77</v>
      </c>
      <c r="BK920" s="51">
        <v>884.52</v>
      </c>
      <c r="BL920" s="51">
        <v>798.79</v>
      </c>
      <c r="BM920" s="51"/>
      <c r="BN920" s="9"/>
      <c r="BO920" s="62">
        <v>166.79</v>
      </c>
      <c r="BP920" s="62">
        <v>1077.5899999999999</v>
      </c>
      <c r="BQ920" s="62">
        <f t="shared" si="42"/>
        <v>622.18999999999994</v>
      </c>
      <c r="BR920" s="64" t="str">
        <f t="shared" si="43"/>
        <v>YES</v>
      </c>
      <c r="BS920" s="9" t="e">
        <f t="shared" si="44"/>
        <v>#N/A</v>
      </c>
    </row>
    <row r="921" spans="1:71" x14ac:dyDescent="0.25">
      <c r="A921">
        <v>920</v>
      </c>
      <c r="B921" s="52" t="s">
        <v>1848</v>
      </c>
      <c r="C921" s="48" t="s">
        <v>1848</v>
      </c>
      <c r="D921" s="80">
        <v>2071.41</v>
      </c>
      <c r="E921" s="98" t="s">
        <v>4988</v>
      </c>
      <c r="F921" s="84" t="s">
        <v>2</v>
      </c>
      <c r="G921" s="84">
        <v>106814475</v>
      </c>
      <c r="H921" s="87">
        <v>4573996</v>
      </c>
      <c r="I921" s="196">
        <v>6208036</v>
      </c>
      <c r="J921" s="87">
        <v>6208036</v>
      </c>
      <c r="K921" s="47" t="s">
        <v>1</v>
      </c>
      <c r="L921" s="47" t="s">
        <v>1872</v>
      </c>
      <c r="M921" s="38"/>
      <c r="N921" s="38"/>
      <c r="O921" s="50"/>
      <c r="P921" s="50">
        <v>1476.56</v>
      </c>
      <c r="Q921" s="50">
        <v>1312.19</v>
      </c>
      <c r="R921" s="50">
        <v>1094.3699999999999</v>
      </c>
      <c r="S921" s="50">
        <v>1024.6600000000001</v>
      </c>
      <c r="T921" s="50">
        <v>1442.06</v>
      </c>
      <c r="U921" s="50">
        <v>4037.39</v>
      </c>
      <c r="V921" s="51">
        <v>4707.6099999999997</v>
      </c>
      <c r="W921" s="51">
        <v>4816.6399999999994</v>
      </c>
      <c r="X921" s="51">
        <v>4153.3999999999996</v>
      </c>
      <c r="Y921" s="51">
        <v>3112.9599999999996</v>
      </c>
      <c r="Z921" s="51">
        <v>2941.93</v>
      </c>
      <c r="AA921" s="51">
        <v>2807.6099999999997</v>
      </c>
      <c r="AB921" s="51">
        <v>2335.5</v>
      </c>
      <c r="AC921" s="51">
        <v>2469.39</v>
      </c>
      <c r="AD921" s="51">
        <v>1817.85</v>
      </c>
      <c r="AE921" s="51">
        <v>1744.46</v>
      </c>
      <c r="AF921" s="51">
        <v>2071.41</v>
      </c>
      <c r="AG921" s="51">
        <v>3109.35</v>
      </c>
      <c r="AH921" s="51">
        <v>3733.16</v>
      </c>
      <c r="AI921" s="51">
        <v>3503.4399999999996</v>
      </c>
      <c r="AJ921" s="51">
        <v>3792.0099999999998</v>
      </c>
      <c r="AK921" s="51">
        <v>3034.4399999999996</v>
      </c>
      <c r="AL921" s="51">
        <v>2496.66</v>
      </c>
      <c r="AM921" s="51">
        <v>2346.41</v>
      </c>
      <c r="AN921" s="51">
        <v>2501.27</v>
      </c>
      <c r="AO921" s="51">
        <v>2930.8799999999997</v>
      </c>
      <c r="AP921" s="135">
        <v>2618.4299999999998</v>
      </c>
      <c r="AQ921" s="51">
        <v>2786.1299999999997</v>
      </c>
      <c r="AR921" s="51">
        <v>3243.66</v>
      </c>
      <c r="AS921" s="51">
        <v>4502.87</v>
      </c>
      <c r="AT921" s="51">
        <v>4117.34</v>
      </c>
      <c r="AU921" s="51">
        <v>3891.8799999999997</v>
      </c>
      <c r="AV921" s="51">
        <v>3685.56</v>
      </c>
      <c r="AW921" s="51">
        <v>2794.27</v>
      </c>
      <c r="AX921" s="51">
        <v>2671.6499999999996</v>
      </c>
      <c r="AY921" s="51">
        <v>2495.3799999999997</v>
      </c>
      <c r="AZ921" s="51">
        <v>2181.54</v>
      </c>
      <c r="BA921" s="51">
        <v>2817.1</v>
      </c>
      <c r="BB921" s="51">
        <v>3123.5</v>
      </c>
      <c r="BC921" s="51">
        <v>3378.1</v>
      </c>
      <c r="BD921" s="51">
        <v>3718.2299999999996</v>
      </c>
      <c r="BE921" s="51">
        <v>4761.5</v>
      </c>
      <c r="BF921" s="51">
        <v>3908.1899999999996</v>
      </c>
      <c r="BG921" s="51">
        <v>4094.2799999999997</v>
      </c>
      <c r="BH921" s="51">
        <v>3658.3799999999997</v>
      </c>
      <c r="BI921" s="51">
        <v>2904.7799999999997</v>
      </c>
      <c r="BJ921" s="51">
        <v>2987.1499999999996</v>
      </c>
      <c r="BK921" s="51">
        <v>2720.1899999999996</v>
      </c>
      <c r="BL921" s="51">
        <v>2447.52</v>
      </c>
      <c r="BM921" s="51"/>
      <c r="BN921" s="9"/>
      <c r="BO921" s="62">
        <v>1027.9000000000001</v>
      </c>
      <c r="BP921" s="62">
        <v>4816.6399999999994</v>
      </c>
      <c r="BQ921" s="62">
        <f t="shared" si="42"/>
        <v>2922.2699999999995</v>
      </c>
      <c r="BR921" s="64" t="str">
        <f t="shared" si="43"/>
        <v>YES</v>
      </c>
      <c r="BS921" s="9" t="e">
        <f t="shared" si="44"/>
        <v>#N/A</v>
      </c>
    </row>
    <row r="922" spans="1:71" x14ac:dyDescent="0.25">
      <c r="A922">
        <v>921</v>
      </c>
      <c r="B922" s="52" t="s">
        <v>1851</v>
      </c>
      <c r="C922" s="48" t="s">
        <v>1851</v>
      </c>
      <c r="D922" s="80">
        <v>152.59</v>
      </c>
      <c r="E922" s="98" t="s">
        <v>4988</v>
      </c>
      <c r="F922" s="84" t="s">
        <v>6</v>
      </c>
      <c r="G922" s="84">
        <v>106814476</v>
      </c>
      <c r="H922" s="87">
        <v>3074106</v>
      </c>
      <c r="I922" s="196">
        <v>3074106</v>
      </c>
      <c r="J922" s="87">
        <v>0</v>
      </c>
      <c r="K922" s="47" t="s">
        <v>5</v>
      </c>
      <c r="L922" s="47" t="s">
        <v>1930</v>
      </c>
      <c r="M922" s="38"/>
      <c r="N922" s="38"/>
      <c r="O922" s="50"/>
      <c r="P922" s="50"/>
      <c r="Q922" s="50">
        <v>102.27</v>
      </c>
      <c r="R922" s="50">
        <v>165.5</v>
      </c>
      <c r="S922" s="50">
        <v>59.08</v>
      </c>
      <c r="T922" s="50">
        <v>49.36</v>
      </c>
      <c r="U922" s="50">
        <v>47.58</v>
      </c>
      <c r="V922" s="51">
        <v>9.5500000000000007</v>
      </c>
      <c r="W922" s="51">
        <v>19.739999999999998</v>
      </c>
      <c r="X922" s="51">
        <v>23.55</v>
      </c>
      <c r="Y922" s="51">
        <v>9.5500000000000007</v>
      </c>
      <c r="Z922" s="51">
        <v>9.5500000000000007</v>
      </c>
      <c r="AA922" s="51">
        <v>70.08</v>
      </c>
      <c r="AB922" s="51">
        <v>186.22</v>
      </c>
      <c r="AC922" s="51">
        <v>137.41999999999999</v>
      </c>
      <c r="AD922" s="51">
        <v>194.57</v>
      </c>
      <c r="AE922" s="51">
        <v>184.72</v>
      </c>
      <c r="AF922" s="51">
        <v>152.59</v>
      </c>
      <c r="AG922" s="51">
        <v>107.14</v>
      </c>
      <c r="AH922" s="51">
        <v>95.99</v>
      </c>
      <c r="AI922" s="51">
        <v>91.43</v>
      </c>
      <c r="AJ922" s="51">
        <v>116.35</v>
      </c>
      <c r="AK922" s="51">
        <v>97.97</v>
      </c>
      <c r="AL922" s="51">
        <v>105.23</v>
      </c>
      <c r="AM922" s="51">
        <v>193.67</v>
      </c>
      <c r="AN922" s="51">
        <v>200.74</v>
      </c>
      <c r="AO922" s="51">
        <v>154.1</v>
      </c>
      <c r="AP922" s="135">
        <v>145.34</v>
      </c>
      <c r="AQ922" s="51">
        <v>82.79</v>
      </c>
      <c r="AR922" s="51">
        <v>90.89</v>
      </c>
      <c r="AS922" s="51">
        <v>127.33</v>
      </c>
      <c r="AT922" s="51">
        <v>74.97</v>
      </c>
      <c r="AU922" s="51">
        <v>72.09</v>
      </c>
      <c r="AV922" s="51">
        <v>117.16</v>
      </c>
      <c r="AW922" s="51">
        <v>102.48</v>
      </c>
      <c r="AX922" s="51">
        <v>26.38</v>
      </c>
      <c r="AY922" s="51">
        <v>111.72</v>
      </c>
      <c r="AZ922" s="51">
        <v>193.35</v>
      </c>
      <c r="BA922" s="51">
        <v>91.11</v>
      </c>
      <c r="BB922" s="51">
        <v>68.23</v>
      </c>
      <c r="BC922" s="51">
        <v>88.2</v>
      </c>
      <c r="BD922" s="51">
        <v>61.47</v>
      </c>
      <c r="BE922" s="51">
        <v>77.400000000000006</v>
      </c>
      <c r="BF922" s="51">
        <v>70.040000000000006</v>
      </c>
      <c r="BG922" s="51">
        <v>87</v>
      </c>
      <c r="BH922" s="51">
        <v>76.45</v>
      </c>
      <c r="BI922" s="51">
        <v>82.97</v>
      </c>
      <c r="BJ922" s="51">
        <v>69.64</v>
      </c>
      <c r="BK922" s="51">
        <v>96.04</v>
      </c>
      <c r="BL922" s="51">
        <v>78.14</v>
      </c>
      <c r="BM922" s="51"/>
      <c r="BN922" s="9"/>
      <c r="BO922" s="62">
        <v>9.5500000000000007</v>
      </c>
      <c r="BP922" s="62">
        <v>194.57</v>
      </c>
      <c r="BQ922" s="62">
        <f t="shared" si="42"/>
        <v>102.06</v>
      </c>
      <c r="BR922" s="64" t="str">
        <f t="shared" si="43"/>
        <v>YES</v>
      </c>
      <c r="BS922" s="9" t="e">
        <f t="shared" si="44"/>
        <v>#N/A</v>
      </c>
    </row>
    <row r="923" spans="1:71" x14ac:dyDescent="0.25">
      <c r="A923">
        <v>922</v>
      </c>
      <c r="B923" s="52" t="s">
        <v>1849</v>
      </c>
      <c r="C923" s="48" t="s">
        <v>1849</v>
      </c>
      <c r="D923" s="80">
        <v>38.910000000000004</v>
      </c>
      <c r="E923" s="98" t="s">
        <v>4988</v>
      </c>
      <c r="F923" s="84" t="s">
        <v>2</v>
      </c>
      <c r="G923" s="84">
        <v>106814475</v>
      </c>
      <c r="H923" s="87">
        <v>4382515</v>
      </c>
      <c r="I923" s="196">
        <v>6163069</v>
      </c>
      <c r="J923" s="87">
        <v>6163069</v>
      </c>
      <c r="K923" s="47" t="s">
        <v>1</v>
      </c>
      <c r="L923" s="47" t="s">
        <v>1847</v>
      </c>
      <c r="M923" s="38"/>
      <c r="N923" s="38"/>
      <c r="O923" s="50"/>
      <c r="P923" s="50">
        <v>41.62</v>
      </c>
      <c r="Q923" s="50">
        <v>35.619999999999997</v>
      </c>
      <c r="R923" s="50">
        <v>34.4</v>
      </c>
      <c r="S923" s="50">
        <v>43.71</v>
      </c>
      <c r="T923" s="50">
        <v>43.26</v>
      </c>
      <c r="U923" s="50">
        <v>44.54</v>
      </c>
      <c r="V923" s="51">
        <v>44.59</v>
      </c>
      <c r="W923" s="51">
        <v>37.75</v>
      </c>
      <c r="X923" s="51">
        <v>37.92</v>
      </c>
      <c r="Y923" s="51">
        <v>36.04</v>
      </c>
      <c r="Z923" s="51">
        <v>31.16</v>
      </c>
      <c r="AA923" s="51">
        <v>31.71</v>
      </c>
      <c r="AB923" s="51">
        <v>31.98</v>
      </c>
      <c r="AC923" s="51">
        <v>28.71</v>
      </c>
      <c r="AD923" s="51">
        <v>33.79</v>
      </c>
      <c r="AE923" s="51">
        <v>35.25</v>
      </c>
      <c r="AF923" s="51">
        <v>38.910000000000004</v>
      </c>
      <c r="AG923" s="51">
        <v>41.77</v>
      </c>
      <c r="AH923" s="51">
        <v>41.080000000000005</v>
      </c>
      <c r="AI923" s="51">
        <v>41.34</v>
      </c>
      <c r="AJ923" s="51">
        <v>47.17</v>
      </c>
      <c r="AK923" s="51">
        <v>42.15</v>
      </c>
      <c r="AL923" s="51">
        <v>36.830000000000005</v>
      </c>
      <c r="AM923" s="51">
        <v>35.660000000000004</v>
      </c>
      <c r="AN923" s="51">
        <v>35.330000000000005</v>
      </c>
      <c r="AO923" s="51">
        <v>35.39</v>
      </c>
      <c r="AP923" s="135">
        <v>37.260000000000005</v>
      </c>
      <c r="AQ923" s="51">
        <v>39.660000000000004</v>
      </c>
      <c r="AR923" s="51">
        <v>40.99</v>
      </c>
      <c r="AS923" s="51">
        <v>47.63</v>
      </c>
      <c r="AT923" s="51">
        <v>43.260000000000005</v>
      </c>
      <c r="AU923" s="51">
        <v>42.68</v>
      </c>
      <c r="AV923" s="51">
        <v>45.09</v>
      </c>
      <c r="AW923" s="51">
        <v>40.47</v>
      </c>
      <c r="AX923" s="51">
        <v>35.67</v>
      </c>
      <c r="AY923" s="51">
        <v>34.369999999999997</v>
      </c>
      <c r="AZ923" s="51">
        <v>35.15</v>
      </c>
      <c r="BA923" s="51">
        <v>36.06</v>
      </c>
      <c r="BB923" s="51">
        <v>36.870000000000005</v>
      </c>
      <c r="BC923" s="51">
        <v>37.15</v>
      </c>
      <c r="BD923" s="51">
        <v>40.32</v>
      </c>
      <c r="BE923" s="51">
        <v>47.81</v>
      </c>
      <c r="BF923" s="51">
        <v>42.18</v>
      </c>
      <c r="BG923" s="51">
        <v>44.18</v>
      </c>
      <c r="BH923" s="51">
        <v>43.660000000000004</v>
      </c>
      <c r="BI923" s="51">
        <v>41.78</v>
      </c>
      <c r="BJ923" s="51">
        <v>37.830000000000005</v>
      </c>
      <c r="BK923" s="51">
        <v>33.31</v>
      </c>
      <c r="BL923" s="51">
        <v>36.64</v>
      </c>
      <c r="BM923" s="51"/>
      <c r="BN923" s="9"/>
      <c r="BO923" s="62">
        <v>28.71</v>
      </c>
      <c r="BP923" s="62">
        <v>66.45</v>
      </c>
      <c r="BQ923" s="62">
        <f t="shared" si="42"/>
        <v>47.58</v>
      </c>
      <c r="BR923" s="64" t="str">
        <f t="shared" si="43"/>
        <v>YES</v>
      </c>
      <c r="BS923" s="9" t="e">
        <f t="shared" si="44"/>
        <v>#N/A</v>
      </c>
    </row>
    <row r="924" spans="1:71" x14ac:dyDescent="0.25">
      <c r="A924">
        <v>923</v>
      </c>
      <c r="B924" s="52" t="s">
        <v>1850</v>
      </c>
      <c r="C924" s="48" t="s">
        <v>1850</v>
      </c>
      <c r="D924" s="80">
        <v>700.1</v>
      </c>
      <c r="E924" s="98" t="s">
        <v>4988</v>
      </c>
      <c r="F924" s="84" t="s">
        <v>2</v>
      </c>
      <c r="G924" s="84">
        <v>106814476</v>
      </c>
      <c r="H924" s="87">
        <v>4400416</v>
      </c>
      <c r="I924" s="196">
        <v>6142557</v>
      </c>
      <c r="J924" s="87">
        <v>6142557</v>
      </c>
      <c r="K924" s="47" t="s">
        <v>1</v>
      </c>
      <c r="L924" s="47" t="s">
        <v>1873</v>
      </c>
      <c r="M924" s="38"/>
      <c r="N924" s="38"/>
      <c r="O924" s="50"/>
      <c r="P924" s="50">
        <v>652.66999999999996</v>
      </c>
      <c r="Q924" s="50">
        <v>399.38</v>
      </c>
      <c r="R924" s="50">
        <v>495.18</v>
      </c>
      <c r="S924" s="50">
        <v>403.49</v>
      </c>
      <c r="T924" s="50">
        <v>527.29999999999995</v>
      </c>
      <c r="U924" s="50">
        <v>790.72</v>
      </c>
      <c r="V924" s="51">
        <v>921.74</v>
      </c>
      <c r="W924" s="51">
        <v>1028.04</v>
      </c>
      <c r="X924" s="51">
        <v>977.96</v>
      </c>
      <c r="Y924" s="51">
        <v>746.73</v>
      </c>
      <c r="Z924" s="51">
        <v>587.51</v>
      </c>
      <c r="AA924" s="51">
        <v>740.83</v>
      </c>
      <c r="AB924" s="51">
        <v>970.08</v>
      </c>
      <c r="AC924" s="51">
        <v>812.91</v>
      </c>
      <c r="AD924" s="51">
        <v>673.96</v>
      </c>
      <c r="AE924" s="51">
        <v>621.33000000000004</v>
      </c>
      <c r="AF924" s="51">
        <v>700.1</v>
      </c>
      <c r="AG924" s="51">
        <v>912.33</v>
      </c>
      <c r="AH924" s="51">
        <v>1074.75</v>
      </c>
      <c r="AI924" s="51">
        <v>1006.98</v>
      </c>
      <c r="AJ924" s="51">
        <v>996.61</v>
      </c>
      <c r="AK924" s="51">
        <v>735.63</v>
      </c>
      <c r="AL924" s="51">
        <v>599.09</v>
      </c>
      <c r="AM924" s="51">
        <v>508.93</v>
      </c>
      <c r="AN924" s="51">
        <v>570.18000000000006</v>
      </c>
      <c r="AO924" s="51">
        <v>539.59</v>
      </c>
      <c r="AP924" s="135">
        <v>597.14</v>
      </c>
      <c r="AQ924" s="51">
        <v>656.94</v>
      </c>
      <c r="AR924" s="51">
        <v>738.96</v>
      </c>
      <c r="AS924" s="51">
        <v>940.75</v>
      </c>
      <c r="AT924" s="51">
        <v>953.65</v>
      </c>
      <c r="AU924" s="51">
        <v>1076.8</v>
      </c>
      <c r="AV924" s="51">
        <v>1005.03</v>
      </c>
      <c r="AW924" s="51">
        <v>610.93000000000006</v>
      </c>
      <c r="AX924" s="51">
        <v>168.69</v>
      </c>
      <c r="AY924" s="51">
        <v>369.55</v>
      </c>
      <c r="AZ924" s="51">
        <v>107.99</v>
      </c>
      <c r="BA924" s="51">
        <v>107.99</v>
      </c>
      <c r="BB924" s="51">
        <v>107.99</v>
      </c>
      <c r="BC924" s="51">
        <v>107.99</v>
      </c>
      <c r="BD924" s="51">
        <v>107.99</v>
      </c>
      <c r="BE924" s="51">
        <v>11.99</v>
      </c>
      <c r="BF924" s="51">
        <v>11.99</v>
      </c>
      <c r="BG924" s="51">
        <v>11.99</v>
      </c>
      <c r="BH924" s="51">
        <v>11.99</v>
      </c>
      <c r="BI924" s="51">
        <v>11.99</v>
      </c>
      <c r="BJ924" s="51">
        <v>11.99</v>
      </c>
      <c r="BK924" s="51">
        <v>11.99</v>
      </c>
      <c r="BL924" s="51">
        <v>11.99</v>
      </c>
      <c r="BM924" s="51"/>
      <c r="BN924" s="9"/>
      <c r="BO924" s="62">
        <v>107.99</v>
      </c>
      <c r="BP924" s="62">
        <v>1028.04</v>
      </c>
      <c r="BQ924" s="62">
        <f t="shared" si="42"/>
        <v>568.01499999999999</v>
      </c>
      <c r="BR924" s="64" t="str">
        <f t="shared" si="43"/>
        <v>NO</v>
      </c>
      <c r="BS924" s="9" t="e">
        <f t="shared" si="44"/>
        <v>#N/A</v>
      </c>
    </row>
    <row r="925" spans="1:71" x14ac:dyDescent="0.25">
      <c r="A925">
        <v>924</v>
      </c>
      <c r="B925" s="52" t="s">
        <v>1867</v>
      </c>
      <c r="C925" s="48" t="s">
        <v>1867</v>
      </c>
      <c r="D925" s="80">
        <v>14.95</v>
      </c>
      <c r="E925" s="98" t="s">
        <v>4988</v>
      </c>
      <c r="F925" s="84" t="s">
        <v>6</v>
      </c>
      <c r="G925" s="84">
        <v>106814476</v>
      </c>
      <c r="H925" s="87">
        <v>3082696</v>
      </c>
      <c r="I925" s="196">
        <v>3082696</v>
      </c>
      <c r="J925" s="87">
        <v>3074106</v>
      </c>
      <c r="K925" s="47" t="s">
        <v>5</v>
      </c>
      <c r="L925" s="47" t="s">
        <v>14</v>
      </c>
      <c r="M925" s="38"/>
      <c r="N925" s="38"/>
      <c r="O925" s="50"/>
      <c r="P925" s="50">
        <v>73.73</v>
      </c>
      <c r="Q925" s="50">
        <v>72.989999999999995</v>
      </c>
      <c r="R925" s="50">
        <v>115.88</v>
      </c>
      <c r="S925" s="50">
        <v>14.11</v>
      </c>
      <c r="T925" s="50">
        <v>11.6</v>
      </c>
      <c r="U925" s="50">
        <v>11.28</v>
      </c>
      <c r="V925" s="51">
        <v>11.48</v>
      </c>
      <c r="W925" s="51">
        <v>10.82</v>
      </c>
      <c r="X925" s="51">
        <v>10.88</v>
      </c>
      <c r="Y925" s="51">
        <v>12.08</v>
      </c>
      <c r="Z925" s="51">
        <v>21.42</v>
      </c>
      <c r="AA925" s="51">
        <v>35.32</v>
      </c>
      <c r="AB925" s="51">
        <v>85.51</v>
      </c>
      <c r="AC925" s="51">
        <v>39.880000000000003</v>
      </c>
      <c r="AD925" s="51">
        <v>11.39</v>
      </c>
      <c r="AE925" s="51">
        <v>13.22</v>
      </c>
      <c r="AF925" s="51">
        <v>14.95</v>
      </c>
      <c r="AG925" s="51">
        <v>12.29</v>
      </c>
      <c r="AH925" s="51">
        <v>13.2</v>
      </c>
      <c r="AI925" s="51">
        <v>12.7</v>
      </c>
      <c r="AJ925" s="51">
        <v>14.08</v>
      </c>
      <c r="AK925" s="51">
        <v>12.78</v>
      </c>
      <c r="AL925" s="51">
        <v>13.35</v>
      </c>
      <c r="AM925" s="51">
        <v>71.34</v>
      </c>
      <c r="AN925" s="51">
        <v>83.3</v>
      </c>
      <c r="AO925" s="51">
        <v>18.36</v>
      </c>
      <c r="AP925" s="135">
        <v>13.56</v>
      </c>
      <c r="AQ925" s="51">
        <v>14.63</v>
      </c>
      <c r="AR925" s="51">
        <v>15.01</v>
      </c>
      <c r="AS925" s="51">
        <v>13.68</v>
      </c>
      <c r="AT925" s="51">
        <v>11.69</v>
      </c>
      <c r="AU925" s="51">
        <v>13.16</v>
      </c>
      <c r="AV925" s="51">
        <v>13.44</v>
      </c>
      <c r="AW925" s="51">
        <v>12.4</v>
      </c>
      <c r="AX925" s="51">
        <v>34.53</v>
      </c>
      <c r="AY925" s="51">
        <v>77.87</v>
      </c>
      <c r="AZ925" s="51">
        <v>183.64</v>
      </c>
      <c r="BA925" s="51">
        <v>230.94</v>
      </c>
      <c r="BB925" s="51">
        <v>70.81</v>
      </c>
      <c r="BC925" s="51">
        <v>14.53</v>
      </c>
      <c r="BD925" s="51">
        <v>13.52</v>
      </c>
      <c r="BE925" s="51">
        <v>11.39</v>
      </c>
      <c r="BF925" s="51">
        <v>12.12</v>
      </c>
      <c r="BG925" s="51">
        <v>10.09</v>
      </c>
      <c r="BH925" s="51">
        <v>10.92</v>
      </c>
      <c r="BI925" s="51">
        <v>12.89</v>
      </c>
      <c r="BJ925" s="51">
        <v>14.96</v>
      </c>
      <c r="BK925" s="51">
        <v>16.440000000000001</v>
      </c>
      <c r="BL925" s="51">
        <v>14.51</v>
      </c>
      <c r="BM925" s="51"/>
      <c r="BN925" s="9"/>
      <c r="BO925" s="62">
        <v>10.82</v>
      </c>
      <c r="BP925" s="62">
        <v>115.88</v>
      </c>
      <c r="BQ925" s="62">
        <f t="shared" si="42"/>
        <v>63.349999999999994</v>
      </c>
      <c r="BR925" s="64" t="str">
        <f t="shared" si="43"/>
        <v>YES</v>
      </c>
      <c r="BS925" s="9" t="e">
        <f t="shared" si="44"/>
        <v>#N/A</v>
      </c>
    </row>
    <row r="926" spans="1:71" ht="12.75" customHeight="1" x14ac:dyDescent="0.25">
      <c r="A926">
        <v>925</v>
      </c>
      <c r="B926" s="52" t="s">
        <v>1905</v>
      </c>
      <c r="C926" s="48" t="s">
        <v>1905</v>
      </c>
      <c r="D926" s="80"/>
      <c r="E926" s="98" t="s">
        <v>4988</v>
      </c>
      <c r="F926" s="84" t="s">
        <v>1131</v>
      </c>
      <c r="G926" s="84">
        <v>106813885</v>
      </c>
      <c r="H926" s="87">
        <v>4374211</v>
      </c>
      <c r="I926" s="196">
        <v>6207832</v>
      </c>
      <c r="J926" s="87">
        <v>6207832</v>
      </c>
      <c r="K926" s="47" t="s">
        <v>1130</v>
      </c>
      <c r="L926" s="47" t="s">
        <v>1907</v>
      </c>
      <c r="M926" s="47"/>
      <c r="N926" s="47"/>
      <c r="O926" s="51"/>
      <c r="P926" s="51"/>
      <c r="Q926" s="51"/>
      <c r="R926" s="51"/>
      <c r="S926" s="57"/>
      <c r="T926" s="57"/>
      <c r="U926" s="57"/>
      <c r="V926" s="57"/>
      <c r="W926" s="51">
        <v>11239</v>
      </c>
      <c r="X926" s="51">
        <v>16995.95</v>
      </c>
      <c r="Y926" s="51">
        <v>12524.93</v>
      </c>
      <c r="Z926" s="51">
        <v>10093.369999999999</v>
      </c>
      <c r="AA926" s="51">
        <v>10269.26</v>
      </c>
      <c r="AB926" s="51">
        <v>10137.629999999999</v>
      </c>
      <c r="AC926" s="51">
        <v>9104.86</v>
      </c>
      <c r="AD926" s="51">
        <v>10044.93</v>
      </c>
      <c r="AE926" s="51">
        <v>11609.47</v>
      </c>
      <c r="AF926" s="51">
        <v>12633.76</v>
      </c>
      <c r="AG926" s="51">
        <v>16912.009999999998</v>
      </c>
      <c r="AH926" s="51">
        <v>17725.120000000003</v>
      </c>
      <c r="AI926" s="51">
        <v>17728.510000000002</v>
      </c>
      <c r="AJ926" s="51">
        <v>19135.47</v>
      </c>
      <c r="AK926" s="51">
        <v>13429.1</v>
      </c>
      <c r="AL926" s="51">
        <v>11317.869999999999</v>
      </c>
      <c r="AM926" s="51">
        <v>10565.03</v>
      </c>
      <c r="AN926" s="51">
        <v>10887.949999999999</v>
      </c>
      <c r="AO926" s="51">
        <v>10863.75</v>
      </c>
      <c r="AP926" s="135">
        <v>11878.51</v>
      </c>
      <c r="AQ926" s="51">
        <v>12617.86</v>
      </c>
      <c r="AR926" s="51">
        <v>13120.02</v>
      </c>
      <c r="AS926" s="51">
        <v>19128.420000000002</v>
      </c>
      <c r="AT926" s="51">
        <v>18719.91</v>
      </c>
      <c r="AU926" s="51">
        <v>19317.850000000002</v>
      </c>
      <c r="AV926" s="51">
        <v>18603.77</v>
      </c>
      <c r="AW926" s="51">
        <v>13614.039999999999</v>
      </c>
      <c r="AX926" s="51">
        <v>12079.38</v>
      </c>
      <c r="AY926" s="51">
        <v>10857.43</v>
      </c>
      <c r="AZ926" s="51">
        <v>12273.27</v>
      </c>
      <c r="BA926" s="51">
        <v>10244.289999999999</v>
      </c>
      <c r="BB926" s="51">
        <v>11629.99</v>
      </c>
      <c r="BC926" s="51">
        <v>12528.69</v>
      </c>
      <c r="BD926" s="51">
        <v>13768.85</v>
      </c>
      <c r="BE926" s="51">
        <v>20130.050000000003</v>
      </c>
      <c r="BF926" s="51">
        <v>18026.61</v>
      </c>
      <c r="BG926" s="51">
        <v>19475.22</v>
      </c>
      <c r="BH926" s="51">
        <v>17247.47</v>
      </c>
      <c r="BI926" s="51">
        <v>12787.07</v>
      </c>
      <c r="BJ926" s="51">
        <v>11319.69</v>
      </c>
      <c r="BK926" s="51">
        <v>9164.67</v>
      </c>
      <c r="BL926" s="51">
        <v>11145.49</v>
      </c>
      <c r="BM926" s="51"/>
      <c r="BN926" s="9"/>
      <c r="BO926" s="62">
        <v>9104.86</v>
      </c>
      <c r="BP926" s="62">
        <v>17728.509999999998</v>
      </c>
      <c r="BQ926" s="62">
        <f t="shared" si="42"/>
        <v>13416.684999999999</v>
      </c>
      <c r="BR926" s="64" t="str">
        <f t="shared" si="43"/>
        <v>YES</v>
      </c>
      <c r="BS926" s="9" t="e">
        <f t="shared" si="44"/>
        <v>#N/A</v>
      </c>
    </row>
    <row r="927" spans="1:71" x14ac:dyDescent="0.25">
      <c r="A927">
        <v>928</v>
      </c>
      <c r="B927" s="52" t="s">
        <v>1913</v>
      </c>
      <c r="C927" s="48" t="s">
        <v>1913</v>
      </c>
      <c r="D927" s="80">
        <v>694.9</v>
      </c>
      <c r="E927" s="98" t="s">
        <v>4988</v>
      </c>
      <c r="F927" s="84" t="s">
        <v>1326</v>
      </c>
      <c r="G927" s="84">
        <v>106814193</v>
      </c>
      <c r="H927" s="87">
        <v>3082583</v>
      </c>
      <c r="I927" s="196">
        <v>3082583</v>
      </c>
      <c r="J927" s="87">
        <v>3082583</v>
      </c>
      <c r="K927" s="47" t="s">
        <v>1325</v>
      </c>
      <c r="L927" s="47" t="s">
        <v>1908</v>
      </c>
      <c r="M927" s="47"/>
      <c r="N927" s="47"/>
      <c r="O927" s="51"/>
      <c r="P927" s="51"/>
      <c r="Q927" s="51"/>
      <c r="R927" s="51"/>
      <c r="S927" s="57"/>
      <c r="T927" s="57"/>
      <c r="U927" s="57"/>
      <c r="V927" s="57"/>
      <c r="W927" s="51">
        <v>501.33</v>
      </c>
      <c r="X927" s="51">
        <v>772.61</v>
      </c>
      <c r="Y927" s="51">
        <v>668.12</v>
      </c>
      <c r="Z927" s="51">
        <v>701.93</v>
      </c>
      <c r="AA927" s="51">
        <v>1159.0999999999999</v>
      </c>
      <c r="AB927" s="51">
        <v>1508.99</v>
      </c>
      <c r="AC927" s="51">
        <v>1163.3499999999999</v>
      </c>
      <c r="AD927" s="51">
        <v>934.65</v>
      </c>
      <c r="AE927" s="51">
        <v>1047.07</v>
      </c>
      <c r="AF927" s="51">
        <v>694.9</v>
      </c>
      <c r="AG927" s="51">
        <v>549.59</v>
      </c>
      <c r="AH927" s="51">
        <v>573.83000000000004</v>
      </c>
      <c r="AI927" s="51">
        <v>713.08</v>
      </c>
      <c r="AJ927" s="51">
        <v>857.46</v>
      </c>
      <c r="AK927" s="51">
        <v>678.19</v>
      </c>
      <c r="AL927" s="51">
        <v>807.34</v>
      </c>
      <c r="AM927" s="51">
        <v>1565.12</v>
      </c>
      <c r="AN927" s="51">
        <v>1389.38</v>
      </c>
      <c r="AO927" s="51">
        <v>1460.95</v>
      </c>
      <c r="AP927" s="135">
        <v>1179.47</v>
      </c>
      <c r="AQ927" s="51">
        <v>1055.19</v>
      </c>
      <c r="AR927" s="51">
        <v>1057.26</v>
      </c>
      <c r="AS927" s="51">
        <v>1047.51</v>
      </c>
      <c r="AT927" s="51">
        <v>657.86</v>
      </c>
      <c r="AU927" s="51">
        <v>765.38</v>
      </c>
      <c r="AV927" s="51">
        <v>903.47</v>
      </c>
      <c r="AW927" s="51">
        <v>609.33000000000004</v>
      </c>
      <c r="AX927" s="51">
        <v>792.57</v>
      </c>
      <c r="AY927" s="51">
        <v>1339.6</v>
      </c>
      <c r="AZ927" s="51">
        <v>1495.11</v>
      </c>
      <c r="BA927" s="51">
        <v>1220.08</v>
      </c>
      <c r="BB927" s="51">
        <v>972.96</v>
      </c>
      <c r="BC927" s="51">
        <v>771.69</v>
      </c>
      <c r="BD927" s="51">
        <v>508.25</v>
      </c>
      <c r="BE927" s="51">
        <v>413.69</v>
      </c>
      <c r="BF927" s="51">
        <v>427.84</v>
      </c>
      <c r="BG927" s="51">
        <v>570.13</v>
      </c>
      <c r="BH927" s="51">
        <v>441.66</v>
      </c>
      <c r="BI927" s="51">
        <v>517.91999999999996</v>
      </c>
      <c r="BJ927" s="51">
        <v>875.43</v>
      </c>
      <c r="BK927" s="51">
        <v>1078.19</v>
      </c>
      <c r="BL927" s="51">
        <v>995.53</v>
      </c>
      <c r="BM927" s="51"/>
      <c r="BN927" s="9"/>
      <c r="BO927" s="62">
        <v>501.33</v>
      </c>
      <c r="BP927" s="62">
        <v>1565.12</v>
      </c>
      <c r="BQ927" s="62">
        <f t="shared" si="42"/>
        <v>1033.2249999999999</v>
      </c>
      <c r="BR927" s="64" t="str">
        <f t="shared" si="43"/>
        <v>YES</v>
      </c>
      <c r="BS927" s="9" t="e">
        <f t="shared" si="44"/>
        <v>#N/A</v>
      </c>
    </row>
    <row r="928" spans="1:71" x14ac:dyDescent="0.25">
      <c r="A928">
        <v>928</v>
      </c>
      <c r="B928" s="173" t="s">
        <v>5018</v>
      </c>
      <c r="C928" s="48" t="s">
        <v>5018</v>
      </c>
      <c r="D928" s="80"/>
      <c r="E928" s="98"/>
      <c r="F928" s="84" t="s">
        <v>6</v>
      </c>
      <c r="G928" s="84">
        <v>106814476</v>
      </c>
      <c r="H928" s="87"/>
      <c r="I928" s="196"/>
      <c r="J928" s="87" t="e">
        <v>#N/A</v>
      </c>
      <c r="K928" s="47" t="s">
        <v>1325</v>
      </c>
      <c r="L928" s="47" t="s">
        <v>5019</v>
      </c>
      <c r="M928" s="47"/>
      <c r="N928" s="47"/>
      <c r="O928" s="51"/>
      <c r="P928" s="50"/>
      <c r="Q928" s="50"/>
      <c r="R928" s="50"/>
      <c r="S928" s="146"/>
      <c r="T928" s="146"/>
      <c r="U928" s="146"/>
      <c r="V928" s="146"/>
      <c r="W928" s="56">
        <v>0</v>
      </c>
      <c r="X928" s="56">
        <v>0</v>
      </c>
      <c r="Y928" s="56">
        <v>0</v>
      </c>
      <c r="Z928" s="56">
        <v>9.5500000000000007</v>
      </c>
      <c r="AA928" s="56">
        <v>1723.09</v>
      </c>
      <c r="AB928" s="56">
        <v>882.77</v>
      </c>
      <c r="AC928" s="56">
        <v>1019.42</v>
      </c>
      <c r="AD928" s="56">
        <v>538.27</v>
      </c>
      <c r="AE928" s="51">
        <v>615.28</v>
      </c>
      <c r="AF928" s="51">
        <v>221.97</v>
      </c>
      <c r="AG928" s="51">
        <v>268.33</v>
      </c>
      <c r="AH928" s="51">
        <v>206.17</v>
      </c>
      <c r="AI928" s="51">
        <v>261.17</v>
      </c>
      <c r="AJ928" s="51">
        <v>535.36</v>
      </c>
      <c r="AK928" s="51">
        <v>0</v>
      </c>
      <c r="AL928" s="51">
        <v>0</v>
      </c>
      <c r="AM928" s="51">
        <v>0</v>
      </c>
      <c r="AN928" s="51">
        <v>0</v>
      </c>
      <c r="AO928" s="51">
        <v>0</v>
      </c>
      <c r="AP928" s="135">
        <v>0</v>
      </c>
      <c r="AQ928" s="51">
        <v>0</v>
      </c>
      <c r="AR928" s="51">
        <v>0</v>
      </c>
      <c r="AS928" s="51">
        <v>0</v>
      </c>
      <c r="AT928" s="51">
        <v>0</v>
      </c>
      <c r="AU928" s="51">
        <v>0</v>
      </c>
      <c r="AV928" s="51">
        <v>0</v>
      </c>
      <c r="AW928" s="51">
        <v>0</v>
      </c>
      <c r="AX928" s="51">
        <v>0</v>
      </c>
      <c r="AY928" s="51">
        <v>0</v>
      </c>
      <c r="AZ928" s="51">
        <v>0</v>
      </c>
      <c r="BA928" s="51">
        <v>0</v>
      </c>
      <c r="BB928" s="51">
        <v>0</v>
      </c>
      <c r="BC928" s="51">
        <v>0</v>
      </c>
      <c r="BD928" s="51">
        <v>0</v>
      </c>
      <c r="BE928" s="51">
        <v>0</v>
      </c>
      <c r="BF928" s="51">
        <v>0</v>
      </c>
      <c r="BG928" s="51">
        <v>0</v>
      </c>
      <c r="BH928" s="51">
        <v>0</v>
      </c>
      <c r="BI928" s="51">
        <v>0</v>
      </c>
      <c r="BJ928" s="51">
        <v>0</v>
      </c>
      <c r="BK928" s="51">
        <v>0</v>
      </c>
      <c r="BL928" s="51">
        <v>0</v>
      </c>
      <c r="BM928" s="51"/>
      <c r="BN928" s="9"/>
      <c r="BO928" s="62">
        <v>9.5549999999999997</v>
      </c>
      <c r="BP928" s="62">
        <v>1723.09</v>
      </c>
      <c r="BQ928" s="62">
        <f t="shared" si="42"/>
        <v>866.32249999999999</v>
      </c>
      <c r="BR928" s="64" t="str">
        <f t="shared" si="43"/>
        <v>YES</v>
      </c>
      <c r="BS928" s="9" t="e">
        <f t="shared" si="44"/>
        <v>#N/A</v>
      </c>
    </row>
    <row r="929" spans="1:71" x14ac:dyDescent="0.25">
      <c r="A929">
        <v>930</v>
      </c>
      <c r="B929" s="52" t="s">
        <v>1920</v>
      </c>
      <c r="C929" s="48" t="s">
        <v>1920</v>
      </c>
      <c r="D929" s="80">
        <v>150.46</v>
      </c>
      <c r="E929" s="98" t="s">
        <v>4988</v>
      </c>
      <c r="F929" s="84" t="s">
        <v>2</v>
      </c>
      <c r="G929" s="84">
        <v>106814475</v>
      </c>
      <c r="H929" s="87">
        <v>4416445</v>
      </c>
      <c r="I929" s="196">
        <v>6209142</v>
      </c>
      <c r="J929" s="87">
        <v>6209142</v>
      </c>
      <c r="K929" s="47" t="s">
        <v>1</v>
      </c>
      <c r="L929" s="47" t="s">
        <v>1919</v>
      </c>
      <c r="M929" s="47"/>
      <c r="N929" s="47"/>
      <c r="O929" s="47"/>
      <c r="P929" s="50">
        <v>451.86</v>
      </c>
      <c r="Q929" s="50">
        <v>262.94</v>
      </c>
      <c r="R929" s="50">
        <v>311.02999999999997</v>
      </c>
      <c r="S929" s="50">
        <v>80.77</v>
      </c>
      <c r="T929" s="50">
        <v>72.3</v>
      </c>
      <c r="U929" s="50">
        <v>126.09</v>
      </c>
      <c r="V929" s="50">
        <v>198.07</v>
      </c>
      <c r="W929" s="56">
        <v>230.4</v>
      </c>
      <c r="X929" s="56">
        <v>180.19</v>
      </c>
      <c r="Y929" s="56">
        <v>143.44999999999999</v>
      </c>
      <c r="Z929" s="56">
        <v>81.61</v>
      </c>
      <c r="AA929" s="56">
        <v>67.33</v>
      </c>
      <c r="AB929" s="56">
        <v>220.69</v>
      </c>
      <c r="AC929" s="56">
        <v>323.12</v>
      </c>
      <c r="AD929" s="56">
        <v>163.69</v>
      </c>
      <c r="AE929" s="51">
        <v>109.24</v>
      </c>
      <c r="AF929" s="51">
        <v>150.46</v>
      </c>
      <c r="AG929" s="51">
        <v>206.5</v>
      </c>
      <c r="AH929" s="51">
        <v>266.36</v>
      </c>
      <c r="AI929" s="51">
        <v>260.70999999999998</v>
      </c>
      <c r="AJ929" s="51">
        <v>279.89</v>
      </c>
      <c r="AK929" s="51">
        <v>186.46</v>
      </c>
      <c r="AL929" s="51">
        <v>132.49</v>
      </c>
      <c r="AM929" s="51">
        <v>258.99</v>
      </c>
      <c r="AN929" s="51">
        <v>244</v>
      </c>
      <c r="AO929" s="51">
        <v>212.45</v>
      </c>
      <c r="AP929" s="135">
        <v>92.41</v>
      </c>
      <c r="AQ929" s="51">
        <v>88</v>
      </c>
      <c r="AR929" s="51">
        <v>103.84</v>
      </c>
      <c r="AS929" s="51">
        <v>189.54</v>
      </c>
      <c r="AT929" s="51">
        <v>205.35</v>
      </c>
      <c r="AU929" s="51">
        <v>225.65</v>
      </c>
      <c r="AV929" s="51">
        <v>177.69</v>
      </c>
      <c r="AW929" s="51">
        <v>125.49</v>
      </c>
      <c r="AX929" s="51">
        <v>79.5</v>
      </c>
      <c r="AY929" s="51">
        <v>66.58</v>
      </c>
      <c r="AZ929" s="51">
        <v>424.22</v>
      </c>
      <c r="BA929" s="51">
        <v>222.29</v>
      </c>
      <c r="BB929" s="51">
        <v>120.82</v>
      </c>
      <c r="BC929" s="51">
        <v>54.85</v>
      </c>
      <c r="BD929" s="51">
        <v>95.05</v>
      </c>
      <c r="BE929" s="51">
        <v>194.3</v>
      </c>
      <c r="BF929" s="51">
        <v>195.71</v>
      </c>
      <c r="BG929" s="51">
        <v>201.3</v>
      </c>
      <c r="BH929" s="51">
        <v>164.63</v>
      </c>
      <c r="BI929" s="51">
        <v>130.69</v>
      </c>
      <c r="BJ929" s="51">
        <v>144.81</v>
      </c>
      <c r="BK929" s="51">
        <v>261.17</v>
      </c>
      <c r="BL929" s="51">
        <v>373.96</v>
      </c>
      <c r="BM929" s="51"/>
      <c r="BN929" s="9"/>
      <c r="BO929" s="62">
        <v>67.33</v>
      </c>
      <c r="BP929" s="62">
        <v>451.86</v>
      </c>
      <c r="BQ929" s="62">
        <f t="shared" si="42"/>
        <v>259.59500000000003</v>
      </c>
      <c r="BR929" s="64" t="str">
        <f t="shared" si="43"/>
        <v>YES</v>
      </c>
      <c r="BS929" s="9" t="e">
        <f t="shared" si="44"/>
        <v>#N/A</v>
      </c>
    </row>
    <row r="930" spans="1:71" x14ac:dyDescent="0.25">
      <c r="A930">
        <v>931</v>
      </c>
      <c r="B930" s="52" t="s">
        <v>1935</v>
      </c>
      <c r="C930" s="48" t="s">
        <v>1935</v>
      </c>
      <c r="D930" s="80">
        <v>2147.56</v>
      </c>
      <c r="E930" s="98"/>
      <c r="F930" s="84" t="s">
        <v>2</v>
      </c>
      <c r="G930" s="84">
        <v>106814475</v>
      </c>
      <c r="H930" s="87">
        <v>4596305</v>
      </c>
      <c r="I930" s="196">
        <v>4596305</v>
      </c>
      <c r="J930" s="87">
        <v>6285758</v>
      </c>
      <c r="K930" s="47" t="s">
        <v>1</v>
      </c>
      <c r="L930" s="47" t="s">
        <v>1938</v>
      </c>
      <c r="M930" s="47"/>
      <c r="N930" s="47"/>
      <c r="O930" s="47"/>
      <c r="P930" s="51"/>
      <c r="Q930" s="51"/>
      <c r="R930" s="51"/>
      <c r="S930" s="51"/>
      <c r="T930" s="51"/>
      <c r="U930" s="51"/>
      <c r="V930" s="51"/>
      <c r="W930" s="51"/>
      <c r="X930" s="51"/>
      <c r="Y930" s="51">
        <v>0</v>
      </c>
      <c r="Z930" s="51"/>
      <c r="AA930" s="51"/>
      <c r="AB930" s="51"/>
      <c r="AC930" s="51">
        <v>0</v>
      </c>
      <c r="AD930" s="51">
        <v>0</v>
      </c>
      <c r="AE930" s="51">
        <v>670.12</v>
      </c>
      <c r="AF930" s="51">
        <v>2147.56</v>
      </c>
      <c r="AG930" s="51">
        <v>5101.1099999999997</v>
      </c>
      <c r="AH930" s="51">
        <v>7166.35</v>
      </c>
      <c r="AI930" s="51">
        <v>6129.89</v>
      </c>
      <c r="AJ930" s="51">
        <v>6160.05</v>
      </c>
      <c r="AK930" s="51">
        <v>4857.97</v>
      </c>
      <c r="AL930" s="51">
        <v>3730.7299999999996</v>
      </c>
      <c r="AM930" s="51">
        <v>3643.43</v>
      </c>
      <c r="AN930" s="51">
        <v>3410.8199999999997</v>
      </c>
      <c r="AO930" s="51">
        <v>3753.5699999999997</v>
      </c>
      <c r="AP930" s="135">
        <v>5245.69</v>
      </c>
      <c r="AQ930" s="51">
        <v>5305.86</v>
      </c>
      <c r="AR930" s="51">
        <v>6040.46</v>
      </c>
      <c r="AS930" s="51">
        <v>7993.88</v>
      </c>
      <c r="AT930" s="51">
        <v>7347.69</v>
      </c>
      <c r="AU930" s="51">
        <v>7236.3099999999995</v>
      </c>
      <c r="AV930" s="51">
        <v>7050.8899999999994</v>
      </c>
      <c r="AW930" s="51">
        <v>5822.8</v>
      </c>
      <c r="AX930" s="51">
        <v>4988.4399999999996</v>
      </c>
      <c r="AY930" s="51">
        <v>4435.33</v>
      </c>
      <c r="AZ930" s="51">
        <v>4413.8599999999997</v>
      </c>
      <c r="BA930" s="51">
        <v>4075.99</v>
      </c>
      <c r="BB930" s="51">
        <v>4819.1399999999994</v>
      </c>
      <c r="BC930" s="51">
        <v>5126.55</v>
      </c>
      <c r="BD930" s="51">
        <v>5585.32</v>
      </c>
      <c r="BE930" s="51">
        <v>7979.99</v>
      </c>
      <c r="BF930" s="51">
        <v>7638.8499999999995</v>
      </c>
      <c r="BG930" s="51">
        <v>8101.0599999999995</v>
      </c>
      <c r="BH930" s="51">
        <v>7249.57</v>
      </c>
      <c r="BI930" s="51">
        <v>5714.3499999999995</v>
      </c>
      <c r="BJ930" s="51">
        <v>4907.51</v>
      </c>
      <c r="BK930" s="51">
        <v>4092.6899999999996</v>
      </c>
      <c r="BL930" s="51">
        <v>4614.8499999999995</v>
      </c>
      <c r="BM930" s="51"/>
      <c r="BN930" s="9"/>
      <c r="BO930" s="62">
        <v>670.12</v>
      </c>
      <c r="BP930" s="62">
        <v>6160.05</v>
      </c>
      <c r="BQ930" s="62">
        <f t="shared" si="42"/>
        <v>3415.085</v>
      </c>
      <c r="BR930" s="64" t="str">
        <f t="shared" si="43"/>
        <v>YES</v>
      </c>
      <c r="BS930" s="9" t="e">
        <f t="shared" si="44"/>
        <v>#N/A</v>
      </c>
    </row>
    <row r="931" spans="1:71" x14ac:dyDescent="0.25">
      <c r="A931">
        <v>932</v>
      </c>
      <c r="B931" s="52" t="s">
        <v>1936</v>
      </c>
      <c r="C931" s="48" t="s">
        <v>1936</v>
      </c>
      <c r="D931" s="80">
        <v>759.59</v>
      </c>
      <c r="E931" s="98"/>
      <c r="F931" s="84" t="s">
        <v>2</v>
      </c>
      <c r="G931" s="84">
        <v>106814475</v>
      </c>
      <c r="H931" s="87">
        <v>6207406</v>
      </c>
      <c r="I931" s="196">
        <v>6207406</v>
      </c>
      <c r="J931" s="87">
        <v>6207406</v>
      </c>
      <c r="K931" s="47" t="s">
        <v>1</v>
      </c>
      <c r="L931" s="47" t="s">
        <v>246</v>
      </c>
      <c r="M931" s="47"/>
      <c r="N931" s="47"/>
      <c r="O931" s="47"/>
      <c r="P931" s="50">
        <v>793.24</v>
      </c>
      <c r="Q931" s="50">
        <v>1294</v>
      </c>
      <c r="R931" s="50">
        <v>1450.77</v>
      </c>
      <c r="S931" s="50">
        <v>909.01</v>
      </c>
      <c r="T931" s="50">
        <v>832.56</v>
      </c>
      <c r="U931" s="50">
        <v>1159.8399999999999</v>
      </c>
      <c r="V931" s="56">
        <v>1350.96</v>
      </c>
      <c r="W931" s="56">
        <v>1405.8700000000001</v>
      </c>
      <c r="X931" s="56">
        <v>1402.5</v>
      </c>
      <c r="Y931" s="56">
        <v>1004.41</v>
      </c>
      <c r="Z931" s="56">
        <v>785.59</v>
      </c>
      <c r="AA931" s="56">
        <v>915.76</v>
      </c>
      <c r="AB931" s="56">
        <v>1054.07</v>
      </c>
      <c r="AC931" s="56">
        <v>924.79</v>
      </c>
      <c r="AD931" s="50">
        <v>881.76</v>
      </c>
      <c r="AE931" s="51">
        <v>875.95</v>
      </c>
      <c r="AF931" s="51">
        <v>759.59</v>
      </c>
      <c r="AG931" s="51">
        <v>1220.28</v>
      </c>
      <c r="AH931" s="51">
        <v>1486.58</v>
      </c>
      <c r="AI931" s="51">
        <v>1486.58</v>
      </c>
      <c r="AJ931" s="51">
        <v>1279.3599999999999</v>
      </c>
      <c r="AK931" s="51">
        <v>842.93000000000006</v>
      </c>
      <c r="AL931" s="51">
        <v>666.87</v>
      </c>
      <c r="AM931" s="51">
        <v>785.58</v>
      </c>
      <c r="AN931" s="51">
        <v>748.63</v>
      </c>
      <c r="AO931" s="51">
        <v>743.08</v>
      </c>
      <c r="AP931" s="135">
        <v>799.76</v>
      </c>
      <c r="AQ931" s="51">
        <v>769.7</v>
      </c>
      <c r="AR931" s="51">
        <v>837.55</v>
      </c>
      <c r="AS931" s="51">
        <v>1230.4000000000001</v>
      </c>
      <c r="AT931" s="51">
        <v>1339.97</v>
      </c>
      <c r="AU931" s="51">
        <v>1524.79</v>
      </c>
      <c r="AV931" s="51">
        <v>1434.96</v>
      </c>
      <c r="AW931" s="51">
        <v>984.72</v>
      </c>
      <c r="AX931" s="51">
        <v>833.65</v>
      </c>
      <c r="AY931" s="51">
        <v>788.31000000000006</v>
      </c>
      <c r="AZ931" s="51">
        <v>856.19</v>
      </c>
      <c r="BA931" s="51">
        <v>544.46</v>
      </c>
      <c r="BB931" s="51">
        <v>569.24</v>
      </c>
      <c r="BC931" s="51">
        <v>667.97</v>
      </c>
      <c r="BD931" s="51">
        <v>1185.04</v>
      </c>
      <c r="BE931" s="51">
        <v>1995.53</v>
      </c>
      <c r="BF931" s="51">
        <v>1903.84</v>
      </c>
      <c r="BG931" s="51">
        <v>1275.8399999999999</v>
      </c>
      <c r="BH931" s="51">
        <v>1308.18</v>
      </c>
      <c r="BI931" s="51">
        <v>988.27</v>
      </c>
      <c r="BJ931" s="51">
        <v>599.36</v>
      </c>
      <c r="BK931" s="51">
        <v>316.05</v>
      </c>
      <c r="BL931" s="51">
        <v>186.87</v>
      </c>
      <c r="BM931" s="51"/>
      <c r="BN931" s="9"/>
      <c r="BO931" s="62">
        <v>666.87</v>
      </c>
      <c r="BP931" s="62">
        <v>1454.01</v>
      </c>
      <c r="BQ931" s="62">
        <f t="shared" si="42"/>
        <v>1060.44</v>
      </c>
      <c r="BR931" s="64" t="str">
        <f t="shared" si="43"/>
        <v>NO</v>
      </c>
      <c r="BS931" s="9" t="e">
        <f t="shared" si="44"/>
        <v>#N/A</v>
      </c>
    </row>
    <row r="932" spans="1:71" ht="13.15" customHeight="1" x14ac:dyDescent="0.25">
      <c r="A932">
        <v>933</v>
      </c>
      <c r="B932" s="114" t="s">
        <v>1937</v>
      </c>
      <c r="C932" s="60" t="s">
        <v>1937</v>
      </c>
      <c r="D932" s="115">
        <v>99.74</v>
      </c>
      <c r="E932" s="116"/>
      <c r="F932" s="117" t="s">
        <v>1010</v>
      </c>
      <c r="G932" s="117">
        <v>106813889</v>
      </c>
      <c r="H932" s="118">
        <v>4620976</v>
      </c>
      <c r="I932" s="197">
        <v>4620976</v>
      </c>
      <c r="J932" s="169">
        <v>4620976</v>
      </c>
      <c r="K932" s="54" t="s">
        <v>43</v>
      </c>
      <c r="L932" s="47" t="s">
        <v>60</v>
      </c>
      <c r="M932" s="54"/>
      <c r="N932" s="54"/>
      <c r="O932" s="53"/>
      <c r="P932" s="50">
        <v>0</v>
      </c>
      <c r="Q932" s="50">
        <v>0</v>
      </c>
      <c r="R932" s="50">
        <v>0</v>
      </c>
      <c r="S932" s="50">
        <v>0</v>
      </c>
      <c r="T932" s="50">
        <v>0</v>
      </c>
      <c r="U932" s="50">
        <v>0</v>
      </c>
      <c r="V932" s="56">
        <v>0</v>
      </c>
      <c r="W932" s="56">
        <v>0</v>
      </c>
      <c r="X932" s="56">
        <v>0</v>
      </c>
      <c r="Y932" s="56">
        <v>0</v>
      </c>
      <c r="Z932" s="56">
        <v>0</v>
      </c>
      <c r="AA932" s="56">
        <v>0</v>
      </c>
      <c r="AB932" s="56">
        <v>0</v>
      </c>
      <c r="AC932" s="56">
        <v>0</v>
      </c>
      <c r="AD932" s="50">
        <v>0</v>
      </c>
      <c r="AE932" s="56">
        <v>16.02</v>
      </c>
      <c r="AF932" s="56">
        <v>99.74</v>
      </c>
      <c r="AG932" s="56">
        <v>105.78</v>
      </c>
      <c r="AH932" s="56">
        <v>96.86999999999999</v>
      </c>
      <c r="AI932" s="56">
        <v>93.4</v>
      </c>
      <c r="AJ932" s="51">
        <v>102.35</v>
      </c>
      <c r="AK932" s="51">
        <v>84.259999999999991</v>
      </c>
      <c r="AL932" s="51">
        <v>77.8</v>
      </c>
      <c r="AM932" s="51">
        <v>87.82</v>
      </c>
      <c r="AN932" s="51">
        <v>82.94</v>
      </c>
      <c r="AO932" s="51">
        <v>80.599999999999994</v>
      </c>
      <c r="AP932" s="135">
        <v>79.22</v>
      </c>
      <c r="AQ932" s="51">
        <v>75.47999999999999</v>
      </c>
      <c r="AR932" s="51">
        <v>75.849999999999994</v>
      </c>
      <c r="AS932" s="51">
        <v>84.8</v>
      </c>
      <c r="AT932" s="51">
        <v>83.809999999999988</v>
      </c>
      <c r="AU932" s="56">
        <v>78.77</v>
      </c>
      <c r="AV932" s="56">
        <v>86.38</v>
      </c>
      <c r="AW932" s="56">
        <v>73.39</v>
      </c>
      <c r="AX932" s="56">
        <v>74.819999999999993</v>
      </c>
      <c r="AY932" s="56">
        <v>79.009999999999991</v>
      </c>
      <c r="AZ932" s="56">
        <v>78.289999999999992</v>
      </c>
      <c r="BA932" s="56">
        <v>68.199999999999989</v>
      </c>
      <c r="BB932" s="56">
        <v>70.179999999999993</v>
      </c>
      <c r="BC932" s="56">
        <v>68.13</v>
      </c>
      <c r="BD932" s="56">
        <v>69.17</v>
      </c>
      <c r="BE932" s="56">
        <v>77.72999999999999</v>
      </c>
      <c r="BF932" s="56">
        <v>65.099999999999994</v>
      </c>
      <c r="BG932" s="56">
        <v>67.010000000000005</v>
      </c>
      <c r="BH932" s="56">
        <v>62.68</v>
      </c>
      <c r="BI932" s="56">
        <v>58.82</v>
      </c>
      <c r="BJ932" s="56">
        <v>63.49</v>
      </c>
      <c r="BK932" s="56">
        <v>56.52</v>
      </c>
      <c r="BL932" s="56">
        <v>64.709999999999994</v>
      </c>
      <c r="BM932" s="56"/>
      <c r="BN932" s="9"/>
      <c r="BO932" s="62">
        <v>16.02</v>
      </c>
      <c r="BP932" s="62">
        <v>99.74</v>
      </c>
      <c r="BQ932" s="62">
        <f t="shared" si="42"/>
        <v>57.879999999999995</v>
      </c>
      <c r="BR932" s="64" t="str">
        <f t="shared" si="43"/>
        <v>YES</v>
      </c>
      <c r="BS932" s="9" t="e">
        <f t="shared" si="44"/>
        <v>#N/A</v>
      </c>
    </row>
    <row r="933" spans="1:71" ht="12.75" customHeight="1" x14ac:dyDescent="0.25">
      <c r="A933">
        <v>934</v>
      </c>
      <c r="B933" s="114" t="s">
        <v>5000</v>
      </c>
      <c r="C933" s="60" t="s">
        <v>5000</v>
      </c>
      <c r="D933" s="115"/>
      <c r="E933" s="116"/>
      <c r="F933" s="117" t="s">
        <v>6</v>
      </c>
      <c r="G933" s="117">
        <v>106814476</v>
      </c>
      <c r="H933" s="118"/>
      <c r="I933" s="197"/>
      <c r="J933" s="118">
        <v>3081975</v>
      </c>
      <c r="K933" s="127" t="s">
        <v>5</v>
      </c>
      <c r="L933" s="140" t="s">
        <v>5001</v>
      </c>
      <c r="M933" s="9" t="s">
        <v>5001</v>
      </c>
      <c r="N933" s="9"/>
      <c r="O933" s="53"/>
      <c r="P933" s="50">
        <v>0</v>
      </c>
      <c r="Q933" s="50">
        <v>0</v>
      </c>
      <c r="R933" s="50">
        <v>0</v>
      </c>
      <c r="S933" s="50">
        <v>0</v>
      </c>
      <c r="T933" s="50">
        <v>0</v>
      </c>
      <c r="U933" s="50">
        <v>0</v>
      </c>
      <c r="V933" s="56">
        <v>0</v>
      </c>
      <c r="W933" s="56">
        <v>0</v>
      </c>
      <c r="X933" s="56">
        <v>0</v>
      </c>
      <c r="Y933" s="56">
        <v>564.27</v>
      </c>
      <c r="Z933" s="56">
        <v>647.11</v>
      </c>
      <c r="AA933" s="56">
        <v>810.88</v>
      </c>
      <c r="AB933" s="56">
        <v>531.67999999999995</v>
      </c>
      <c r="AC933" s="56">
        <v>704.21</v>
      </c>
      <c r="AD933" s="50">
        <v>695.72</v>
      </c>
      <c r="AE933" s="56">
        <v>798.41</v>
      </c>
      <c r="AF933" s="56">
        <v>552.4</v>
      </c>
      <c r="AG933" s="56">
        <v>689.94</v>
      </c>
      <c r="AH933" s="56">
        <v>1047.42</v>
      </c>
      <c r="AI933" s="56">
        <v>869.91</v>
      </c>
      <c r="AJ933" s="51">
        <v>72.33</v>
      </c>
      <c r="AK933" s="51">
        <v>9.5500000000000007</v>
      </c>
      <c r="AL933" s="51">
        <v>9.5500000000000007</v>
      </c>
      <c r="AM933" s="51">
        <v>9.5500000000000007</v>
      </c>
      <c r="AN933" s="51">
        <v>9.5500000000000007</v>
      </c>
      <c r="AO933" s="51">
        <v>9.5500000000000007</v>
      </c>
      <c r="AP933" s="135">
        <v>9.5500000000000007</v>
      </c>
      <c r="AQ933" s="51">
        <v>9.5500000000000007</v>
      </c>
      <c r="AR933" s="51">
        <v>10.55</v>
      </c>
      <c r="AS933" s="51">
        <v>9.5500000000000007</v>
      </c>
      <c r="AT933" s="51">
        <v>9.5500000000000007</v>
      </c>
      <c r="AU933" s="56">
        <v>9.5500000000000007</v>
      </c>
      <c r="AV933" s="56">
        <v>73.73</v>
      </c>
      <c r="AW933" s="56">
        <v>230.76</v>
      </c>
      <c r="AX933" s="56">
        <v>265.31</v>
      </c>
      <c r="AY933" s="56">
        <v>1247.46</v>
      </c>
      <c r="AZ933" s="56">
        <v>896.4</v>
      </c>
      <c r="BA933" s="56">
        <v>1159.8699999999999</v>
      </c>
      <c r="BB933" s="56">
        <v>812.39</v>
      </c>
      <c r="BC933" s="56">
        <v>535.17999999999995</v>
      </c>
      <c r="BD933" s="56">
        <v>502.74</v>
      </c>
      <c r="BE933" s="56">
        <v>277.26</v>
      </c>
      <c r="BF933" s="56">
        <v>363.92</v>
      </c>
      <c r="BG933" s="56">
        <v>472.09</v>
      </c>
      <c r="BH933" s="56">
        <v>376.59</v>
      </c>
      <c r="BI933" s="56">
        <v>398.33</v>
      </c>
      <c r="BJ933" s="56">
        <v>644.69000000000005</v>
      </c>
      <c r="BK933" s="56">
        <v>908.34</v>
      </c>
      <c r="BL933" s="56">
        <v>613.77</v>
      </c>
      <c r="BM933" s="56"/>
      <c r="BN933" s="9"/>
      <c r="BO933" s="62">
        <v>9.5500000000000007</v>
      </c>
      <c r="BP933" s="62">
        <v>9.5500000000000007</v>
      </c>
      <c r="BQ933" s="62">
        <f t="shared" si="42"/>
        <v>9.5500000000000007</v>
      </c>
      <c r="BR933" s="64" t="str">
        <f t="shared" si="43"/>
        <v>NO</v>
      </c>
      <c r="BS933" s="9" t="e">
        <f t="shared" si="44"/>
        <v>#N/A</v>
      </c>
    </row>
    <row r="934" spans="1:71" ht="13.15" customHeight="1" x14ac:dyDescent="0.25">
      <c r="A934">
        <v>935</v>
      </c>
      <c r="B934" s="114" t="s">
        <v>5002</v>
      </c>
      <c r="C934" s="60" t="s">
        <v>5002</v>
      </c>
      <c r="D934" s="115"/>
      <c r="E934" s="116"/>
      <c r="F934" s="117" t="s">
        <v>1381</v>
      </c>
      <c r="G934" s="117">
        <v>106814471</v>
      </c>
      <c r="H934" s="118"/>
      <c r="I934" s="197"/>
      <c r="J934" s="169">
        <v>3082715</v>
      </c>
      <c r="K934" s="140" t="s">
        <v>1380</v>
      </c>
      <c r="L934" s="141" t="s">
        <v>24</v>
      </c>
      <c r="M934" s="9"/>
      <c r="N934" s="9"/>
      <c r="O934" s="53"/>
      <c r="P934" s="50">
        <v>0</v>
      </c>
      <c r="Q934" s="50">
        <v>0</v>
      </c>
      <c r="R934" s="50">
        <v>0</v>
      </c>
      <c r="S934" s="50">
        <v>0</v>
      </c>
      <c r="T934" s="50">
        <v>0</v>
      </c>
      <c r="U934" s="50">
        <v>0</v>
      </c>
      <c r="V934" s="56">
        <v>0</v>
      </c>
      <c r="W934" s="56">
        <v>0</v>
      </c>
      <c r="X934" s="56">
        <v>0</v>
      </c>
      <c r="Y934" s="56">
        <v>0</v>
      </c>
      <c r="Z934" s="56">
        <v>0</v>
      </c>
      <c r="AA934" s="56">
        <v>0</v>
      </c>
      <c r="AB934" s="56">
        <v>0</v>
      </c>
      <c r="AC934" s="56">
        <v>0</v>
      </c>
      <c r="AD934" s="50">
        <v>0</v>
      </c>
      <c r="AE934" s="56">
        <v>0</v>
      </c>
      <c r="AF934" s="56">
        <v>0</v>
      </c>
      <c r="AG934" s="56">
        <v>0</v>
      </c>
      <c r="AH934" s="56">
        <v>0</v>
      </c>
      <c r="AI934" s="56">
        <v>0</v>
      </c>
      <c r="AJ934" s="51">
        <v>260.69</v>
      </c>
      <c r="AK934" s="51">
        <v>228.99</v>
      </c>
      <c r="AL934" s="51">
        <v>245.91</v>
      </c>
      <c r="AM934" s="51">
        <v>327.35000000000002</v>
      </c>
      <c r="AN934" s="51">
        <v>205.75</v>
      </c>
      <c r="AO934" s="51">
        <v>285.45</v>
      </c>
      <c r="AP934" s="135">
        <v>303.87</v>
      </c>
      <c r="AQ934" s="51">
        <v>288.27</v>
      </c>
      <c r="AR934" s="51">
        <v>307.12</v>
      </c>
      <c r="AS934" s="51">
        <v>300.20999999999998</v>
      </c>
      <c r="AT934" s="51">
        <v>219.76</v>
      </c>
      <c r="AU934" s="56">
        <v>241.05</v>
      </c>
      <c r="AV934" s="56">
        <v>301.26</v>
      </c>
      <c r="AW934" s="56">
        <v>217.65</v>
      </c>
      <c r="AX934" s="56">
        <v>194.72</v>
      </c>
      <c r="AY934" s="56">
        <v>248.98</v>
      </c>
      <c r="AZ934" s="56">
        <v>200.63</v>
      </c>
      <c r="BA934" s="56">
        <v>269.13</v>
      </c>
      <c r="BB934" s="56">
        <v>252.66</v>
      </c>
      <c r="BC934" s="56">
        <v>218.36</v>
      </c>
      <c r="BD934" s="56">
        <v>166.69</v>
      </c>
      <c r="BE934" s="56">
        <v>158.52000000000001</v>
      </c>
      <c r="BF934" s="56">
        <v>160.13999999999999</v>
      </c>
      <c r="BG934" s="56">
        <v>237.03</v>
      </c>
      <c r="BH934" s="56">
        <v>203.38</v>
      </c>
      <c r="BI934" s="56">
        <v>228.14</v>
      </c>
      <c r="BJ934" s="56">
        <v>311.8</v>
      </c>
      <c r="BK934" s="56">
        <v>258.38</v>
      </c>
      <c r="BL934" s="56">
        <v>190.05</v>
      </c>
      <c r="BM934" s="56"/>
      <c r="BN934" s="9"/>
      <c r="BO934" s="62">
        <v>166.69</v>
      </c>
      <c r="BP934" s="62">
        <v>245.91</v>
      </c>
      <c r="BQ934" s="62">
        <f t="shared" si="42"/>
        <v>206.3</v>
      </c>
      <c r="BR934" s="64" t="str">
        <f t="shared" si="43"/>
        <v>NO</v>
      </c>
      <c r="BS934" s="9" t="e">
        <f t="shared" si="44"/>
        <v>#N/A</v>
      </c>
    </row>
    <row r="935" spans="1:71" x14ac:dyDescent="0.25">
      <c r="A935">
        <v>936</v>
      </c>
      <c r="B935" s="114" t="s">
        <v>4998</v>
      </c>
      <c r="C935" s="60" t="s">
        <v>4998</v>
      </c>
      <c r="D935" s="115"/>
      <c r="E935" s="116"/>
      <c r="F935" s="117" t="s">
        <v>2</v>
      </c>
      <c r="G935" s="117">
        <v>106814475</v>
      </c>
      <c r="H935" s="118"/>
      <c r="I935" s="197"/>
      <c r="J935" s="118">
        <v>6285757</v>
      </c>
      <c r="K935" s="53" t="s">
        <v>1</v>
      </c>
      <c r="L935" s="53" t="s">
        <v>4999</v>
      </c>
      <c r="M935" s="53"/>
      <c r="N935" s="53"/>
      <c r="O935" s="53"/>
      <c r="P935" s="56"/>
      <c r="Q935" s="56"/>
      <c r="R935" s="56"/>
      <c r="S935" s="56"/>
      <c r="T935" s="56"/>
      <c r="U935" s="56"/>
      <c r="V935" s="56"/>
      <c r="W935" s="56"/>
      <c r="X935" s="56"/>
      <c r="Y935" s="56"/>
      <c r="Z935" s="56"/>
      <c r="AA935" s="56"/>
      <c r="AB935" s="56"/>
      <c r="AC935" s="56"/>
      <c r="AD935" s="56"/>
      <c r="AE935" s="56">
        <v>0</v>
      </c>
      <c r="AF935" s="56">
        <v>0</v>
      </c>
      <c r="AG935" s="56">
        <v>0</v>
      </c>
      <c r="AH935" s="56">
        <v>0</v>
      </c>
      <c r="AI935" s="56">
        <v>0</v>
      </c>
      <c r="AJ935" s="51">
        <v>4810.18</v>
      </c>
      <c r="AK935" s="51">
        <v>3352.49</v>
      </c>
      <c r="AL935" s="51">
        <v>2897.33</v>
      </c>
      <c r="AM935" s="51">
        <v>1998.51</v>
      </c>
      <c r="AN935" s="51">
        <v>2441.04</v>
      </c>
      <c r="AO935" s="51">
        <v>2604.4299999999998</v>
      </c>
      <c r="AP935" s="135">
        <v>3123</v>
      </c>
      <c r="AQ935" s="51">
        <v>2789.0699999999997</v>
      </c>
      <c r="AR935" s="51">
        <v>3243.6499999999996</v>
      </c>
      <c r="AS935" s="51">
        <v>4411.87</v>
      </c>
      <c r="AT935" s="51">
        <v>4230.3099999999995</v>
      </c>
      <c r="AU935" s="56">
        <v>4626.6499999999996</v>
      </c>
      <c r="AV935" s="56">
        <v>4480.76</v>
      </c>
      <c r="AW935" s="56">
        <v>3433.45</v>
      </c>
      <c r="AX935" s="56">
        <v>2040.04</v>
      </c>
      <c r="AY935" s="56">
        <v>1354.21</v>
      </c>
      <c r="AZ935" s="56">
        <v>1591.64</v>
      </c>
      <c r="BA935" s="56">
        <v>2362.7999999999997</v>
      </c>
      <c r="BB935" s="56">
        <v>2773.62</v>
      </c>
      <c r="BC935" s="56">
        <v>2920.83</v>
      </c>
      <c r="BD935" s="56">
        <v>3217.08</v>
      </c>
      <c r="BE935" s="56">
        <v>4534.82</v>
      </c>
      <c r="BF935" s="56">
        <v>4106.3499999999995</v>
      </c>
      <c r="BG935" s="56">
        <v>4278.96</v>
      </c>
      <c r="BH935" s="56">
        <v>3762.97</v>
      </c>
      <c r="BI935" s="56">
        <v>2932.9799999999996</v>
      </c>
      <c r="BJ935" s="56">
        <v>2554.0499999999997</v>
      </c>
      <c r="BK935" s="56">
        <v>2195.8399999999997</v>
      </c>
      <c r="BL935" s="56">
        <v>2504.9899999999998</v>
      </c>
      <c r="BM935" s="56"/>
      <c r="BN935" s="9"/>
      <c r="BO935" s="119">
        <v>2920.83</v>
      </c>
      <c r="BP935" s="119">
        <v>4810.18</v>
      </c>
      <c r="BQ935" s="119">
        <f t="shared" si="42"/>
        <v>3865.5050000000001</v>
      </c>
      <c r="BR935" s="64" t="str">
        <f t="shared" si="43"/>
        <v>NO</v>
      </c>
      <c r="BS935" s="9" t="e">
        <f t="shared" si="44"/>
        <v>#N/A</v>
      </c>
    </row>
    <row r="936" spans="1:71" x14ac:dyDescent="0.25">
      <c r="A936" s="147">
        <v>937</v>
      </c>
      <c r="B936" s="52" t="s">
        <v>4995</v>
      </c>
      <c r="C936" s="48" t="s">
        <v>4995</v>
      </c>
      <c r="D936" s="80"/>
      <c r="E936" s="98"/>
      <c r="F936" s="84" t="s">
        <v>2</v>
      </c>
      <c r="G936" s="84">
        <v>106814475</v>
      </c>
      <c r="H936" s="87"/>
      <c r="I936" s="196"/>
      <c r="J936" s="87">
        <v>6099248</v>
      </c>
      <c r="K936" s="47" t="s">
        <v>4996</v>
      </c>
      <c r="L936" s="47" t="s">
        <v>4997</v>
      </c>
      <c r="M936" s="47"/>
      <c r="N936" s="47"/>
      <c r="O936" s="47"/>
      <c r="P936" s="51"/>
      <c r="Q936" s="51"/>
      <c r="R936" s="51"/>
      <c r="S936" s="51"/>
      <c r="T936" s="51"/>
      <c r="U936" s="51"/>
      <c r="V936" s="51"/>
      <c r="W936" s="51"/>
      <c r="X936" s="51"/>
      <c r="Y936" s="51"/>
      <c r="Z936" s="51"/>
      <c r="AA936" s="51"/>
      <c r="AB936" s="51"/>
      <c r="AC936" s="51"/>
      <c r="AD936" s="51"/>
      <c r="AE936" s="51">
        <v>0</v>
      </c>
      <c r="AF936" s="51">
        <v>0</v>
      </c>
      <c r="AG936" s="51">
        <v>0</v>
      </c>
      <c r="AH936" s="51">
        <v>0</v>
      </c>
      <c r="AI936" s="51">
        <v>0</v>
      </c>
      <c r="AJ936" s="51">
        <v>0</v>
      </c>
      <c r="AK936" s="51">
        <v>11.99</v>
      </c>
      <c r="AL936" s="51">
        <v>11.99</v>
      </c>
      <c r="AM936" s="51">
        <v>11.99</v>
      </c>
      <c r="AN936" s="51">
        <v>11.99</v>
      </c>
      <c r="AO936" s="51">
        <v>11.99</v>
      </c>
      <c r="AP936" s="135">
        <v>11.99</v>
      </c>
      <c r="AQ936" s="51">
        <v>11.99</v>
      </c>
      <c r="AR936" s="51">
        <v>11.99</v>
      </c>
      <c r="AS936" s="51">
        <v>11.99</v>
      </c>
      <c r="AT936" s="51">
        <v>11.99</v>
      </c>
      <c r="AU936" s="153">
        <v>11.99</v>
      </c>
      <c r="AV936" s="153">
        <v>11.99</v>
      </c>
      <c r="AW936" s="153">
        <v>11.99</v>
      </c>
      <c r="AX936" s="153">
        <v>11.99</v>
      </c>
      <c r="AY936" s="153">
        <v>11.99</v>
      </c>
      <c r="AZ936" s="153">
        <v>11.99</v>
      </c>
      <c r="BA936" s="153">
        <v>11.99</v>
      </c>
      <c r="BB936" s="153">
        <v>11.99</v>
      </c>
      <c r="BC936" s="153">
        <v>11.99</v>
      </c>
      <c r="BD936" s="153">
        <v>11.99</v>
      </c>
      <c r="BE936" s="153">
        <v>11.99</v>
      </c>
      <c r="BF936" s="153">
        <v>11.99</v>
      </c>
      <c r="BG936" s="153">
        <v>11.99</v>
      </c>
      <c r="BH936" s="153">
        <v>11.99</v>
      </c>
      <c r="BI936" s="153">
        <v>11.99</v>
      </c>
      <c r="BJ936" s="153">
        <v>11.99</v>
      </c>
      <c r="BK936" s="153">
        <v>11.99</v>
      </c>
      <c r="BL936" s="153">
        <v>11.99</v>
      </c>
      <c r="BM936" s="153"/>
      <c r="BN936" s="9"/>
      <c r="BO936" s="62">
        <v>11.99</v>
      </c>
      <c r="BP936" s="62">
        <v>11.99</v>
      </c>
      <c r="BQ936" s="62">
        <f t="shared" si="42"/>
        <v>11.99</v>
      </c>
      <c r="BR936" s="64" t="str">
        <f t="shared" si="43"/>
        <v>YES</v>
      </c>
      <c r="BS936" s="9" t="e">
        <f>IF(INDEX($A$5:$AO$967,MATCH(#REF!,$A$5:$A$967,0),MATCH($BR$1,$A$4:$AO$4,0))&lt;BO936,"Latest cost is lower than expected",IF(INDEX($A$5:$AO$967,MATCH(#REF!,$A$5:$A$967,0),MATCH($BR$1,$A$4:$AO$4,0))&gt;BP936,"Latest cost is higher than expected",""))</f>
        <v>#REF!</v>
      </c>
    </row>
    <row r="937" spans="1:71" x14ac:dyDescent="0.25">
      <c r="A937" s="147">
        <v>938</v>
      </c>
      <c r="B937" s="52" t="s">
        <v>5020</v>
      </c>
      <c r="C937" s="48" t="s">
        <v>5020</v>
      </c>
      <c r="D937" s="80"/>
      <c r="E937" s="98"/>
      <c r="F937" s="84" t="s">
        <v>2</v>
      </c>
      <c r="G937" s="84">
        <v>106814475</v>
      </c>
      <c r="H937" s="87"/>
      <c r="I937" s="196"/>
      <c r="J937" s="87">
        <v>4659165</v>
      </c>
      <c r="K937" s="47" t="s">
        <v>4996</v>
      </c>
      <c r="L937" s="47" t="s">
        <v>5017</v>
      </c>
      <c r="M937" s="47"/>
      <c r="N937" s="47"/>
      <c r="O937" s="47"/>
      <c r="P937" s="51"/>
      <c r="Q937" s="51"/>
      <c r="R937" s="51"/>
      <c r="S937" s="51"/>
      <c r="T937" s="51"/>
      <c r="U937" s="51"/>
      <c r="V937" s="51"/>
      <c r="W937" s="51"/>
      <c r="X937" s="51"/>
      <c r="Y937" s="51"/>
      <c r="Z937" s="51"/>
      <c r="AA937" s="51"/>
      <c r="AB937" s="51"/>
      <c r="AC937" s="51"/>
      <c r="AD937" s="51"/>
      <c r="AE937" s="51">
        <v>0</v>
      </c>
      <c r="AF937" s="51">
        <v>0</v>
      </c>
      <c r="AG937" s="51">
        <v>0</v>
      </c>
      <c r="AH937" s="51">
        <v>0</v>
      </c>
      <c r="AI937" s="51">
        <v>0</v>
      </c>
      <c r="AJ937" s="51">
        <v>0</v>
      </c>
      <c r="AK937" s="51">
        <v>0</v>
      </c>
      <c r="AL937" s="51">
        <v>0</v>
      </c>
      <c r="AM937" s="51">
        <v>0</v>
      </c>
      <c r="AN937" s="51">
        <v>0</v>
      </c>
      <c r="AO937" s="51">
        <v>23.12</v>
      </c>
      <c r="AP937" s="135">
        <v>22.62</v>
      </c>
      <c r="AQ937" s="51">
        <v>21.97</v>
      </c>
      <c r="AR937" s="51">
        <v>18.010000000000002</v>
      </c>
      <c r="AS937" s="51">
        <v>11.99</v>
      </c>
      <c r="AT937" s="51">
        <v>20.43</v>
      </c>
      <c r="AU937" s="153">
        <v>20.61</v>
      </c>
      <c r="AV937" s="153">
        <v>22.490000000000002</v>
      </c>
      <c r="AW937" s="153">
        <v>22.75</v>
      </c>
      <c r="AX937" s="153">
        <v>23.049999999999997</v>
      </c>
      <c r="AY937" s="153">
        <v>23.740000000000002</v>
      </c>
      <c r="AZ937" s="153">
        <v>25.189999999999998</v>
      </c>
      <c r="BA937" s="153">
        <v>23.660000000000004</v>
      </c>
      <c r="BB937" s="153">
        <v>23.270000000000003</v>
      </c>
      <c r="BC937" s="153">
        <v>22.770000000000003</v>
      </c>
      <c r="BD937" s="153">
        <v>21.71</v>
      </c>
      <c r="BE937" s="153">
        <v>22.410000000000004</v>
      </c>
      <c r="BF937" s="153">
        <v>20.939999999999998</v>
      </c>
      <c r="BG937" s="153">
        <v>21.560000000000002</v>
      </c>
      <c r="BH937" s="153">
        <v>22.17</v>
      </c>
      <c r="BI937" s="153">
        <v>22.259999999999998</v>
      </c>
      <c r="BJ937" s="153">
        <v>24.86</v>
      </c>
      <c r="BK937" s="153">
        <v>22.880000000000003</v>
      </c>
      <c r="BL937" s="153">
        <v>25.979999999999997</v>
      </c>
      <c r="BM937" s="153"/>
      <c r="BN937" s="9"/>
      <c r="BO937" s="62">
        <v>11.99</v>
      </c>
      <c r="BP937" s="62">
        <v>23.12</v>
      </c>
      <c r="BQ937" s="62">
        <f t="shared" si="42"/>
        <v>17.555</v>
      </c>
      <c r="BR937" s="64" t="str">
        <f t="shared" si="43"/>
        <v>YES</v>
      </c>
      <c r="BS937" s="9" t="e">
        <f>IF(INDEX($A$5:$AO$967,MATCH(#REF!,$A$5:$A$967,0),MATCH($BR$1,$A$4:$AO$4,0))&lt;BO937,"Latest cost is lower than expected",IF(INDEX($A$5:$AO$967,MATCH(#REF!,$A$5:$A$967,0),MATCH($BR$1,$A$4:$AO$4,0))&gt;BP937,"Latest cost is higher than expected",""))</f>
        <v>#REF!</v>
      </c>
    </row>
    <row r="938" spans="1:71" x14ac:dyDescent="0.25">
      <c r="A938" s="147">
        <v>939</v>
      </c>
      <c r="B938" s="52" t="s">
        <v>5006</v>
      </c>
      <c r="C938" s="48" t="s">
        <v>5006</v>
      </c>
      <c r="D938" s="80"/>
      <c r="E938" s="98"/>
      <c r="F938" s="84" t="s">
        <v>17</v>
      </c>
      <c r="G938" s="84"/>
      <c r="H938" s="87"/>
      <c r="I938" s="196"/>
      <c r="J938" s="87">
        <v>4596403</v>
      </c>
      <c r="K938" s="47" t="s">
        <v>4996</v>
      </c>
      <c r="L938" s="47" t="s">
        <v>5005</v>
      </c>
      <c r="M938" s="47"/>
      <c r="N938" s="47"/>
      <c r="O938" s="47"/>
      <c r="P938" s="51"/>
      <c r="Q938" s="51"/>
      <c r="R938" s="51"/>
      <c r="S938" s="51"/>
      <c r="T938" s="51"/>
      <c r="U938" s="51"/>
      <c r="V938" s="51"/>
      <c r="W938" s="51"/>
      <c r="X938" s="51"/>
      <c r="Y938" s="51"/>
      <c r="Z938" s="51"/>
      <c r="AA938" s="51"/>
      <c r="AB938" s="51"/>
      <c r="AC938" s="51"/>
      <c r="AD938" s="51"/>
      <c r="AE938" s="51">
        <v>0</v>
      </c>
      <c r="AF938" s="51">
        <v>0</v>
      </c>
      <c r="AG938" s="51">
        <v>0</v>
      </c>
      <c r="AH938" s="51">
        <v>0</v>
      </c>
      <c r="AI938" s="51">
        <v>0</v>
      </c>
      <c r="AJ938" s="51">
        <v>0</v>
      </c>
      <c r="AK938" s="51">
        <v>0</v>
      </c>
      <c r="AL938" s="51">
        <v>0</v>
      </c>
      <c r="AM938" s="51">
        <v>0</v>
      </c>
      <c r="AN938" s="51">
        <v>0</v>
      </c>
      <c r="AO938" s="51">
        <v>0</v>
      </c>
      <c r="AP938" s="135">
        <v>0</v>
      </c>
      <c r="AQ938" s="51">
        <v>3384.48</v>
      </c>
      <c r="AR938" s="51">
        <v>6785.03</v>
      </c>
      <c r="AS938" s="51">
        <v>8172.84</v>
      </c>
      <c r="AT938" s="51">
        <v>7507.75</v>
      </c>
      <c r="AU938" s="153">
        <v>3718.15</v>
      </c>
      <c r="AV938" s="153">
        <v>4083.39</v>
      </c>
      <c r="AW938" s="153">
        <v>3007.33</v>
      </c>
      <c r="AX938" s="153">
        <v>2132.85</v>
      </c>
      <c r="AY938" s="153">
        <v>1073.24</v>
      </c>
      <c r="AZ938" s="153">
        <v>4907.33</v>
      </c>
      <c r="BA938" s="153">
        <v>6643.49</v>
      </c>
      <c r="BB938" s="153">
        <v>5887.8</v>
      </c>
      <c r="BC938" s="153">
        <v>4929.4799999999996</v>
      </c>
      <c r="BD938" s="153">
        <v>6319.1</v>
      </c>
      <c r="BE938" s="153">
        <v>5536.05</v>
      </c>
      <c r="BF938" s="153">
        <v>2643.43</v>
      </c>
      <c r="BG938" s="153">
        <v>904.92</v>
      </c>
      <c r="BH938" s="153">
        <v>4453.96</v>
      </c>
      <c r="BI938" s="153">
        <v>2381.7199999999998</v>
      </c>
      <c r="BJ938" s="153">
        <v>6909.96</v>
      </c>
      <c r="BK938" s="153">
        <v>6148.16</v>
      </c>
      <c r="BL938" s="153">
        <v>6064.45</v>
      </c>
      <c r="BM938" s="153"/>
      <c r="BN938" s="9"/>
      <c r="BO938" s="62">
        <v>4929.4799999999996</v>
      </c>
      <c r="BP938" s="62">
        <v>6785.03</v>
      </c>
      <c r="BQ938" s="62">
        <f t="shared" si="42"/>
        <v>5857.2549999999992</v>
      </c>
      <c r="BR938" s="64" t="str">
        <f t="shared" si="43"/>
        <v>YES</v>
      </c>
      <c r="BS938" s="9"/>
    </row>
    <row r="939" spans="1:71" x14ac:dyDescent="0.25">
      <c r="A939" s="147">
        <v>940</v>
      </c>
      <c r="B939" s="52" t="s">
        <v>5013</v>
      </c>
      <c r="C939" s="48" t="s">
        <v>5013</v>
      </c>
      <c r="D939" s="80"/>
      <c r="E939" s="98"/>
      <c r="F939" s="84" t="s">
        <v>2</v>
      </c>
      <c r="G939" s="84">
        <v>106814475</v>
      </c>
      <c r="H939" s="87"/>
      <c r="I939" s="196"/>
      <c r="J939" s="87">
        <v>6627432</v>
      </c>
      <c r="K939" s="47" t="s">
        <v>4996</v>
      </c>
      <c r="L939" s="47" t="s">
        <v>5007</v>
      </c>
      <c r="M939" s="47"/>
      <c r="N939" s="47"/>
      <c r="O939" s="47"/>
      <c r="P939" s="51"/>
      <c r="Q939" s="51"/>
      <c r="R939" s="51"/>
      <c r="S939" s="51"/>
      <c r="T939" s="51"/>
      <c r="U939" s="51"/>
      <c r="V939" s="51"/>
      <c r="W939" s="51"/>
      <c r="X939" s="51"/>
      <c r="Y939" s="51"/>
      <c r="Z939" s="51"/>
      <c r="AA939" s="51"/>
      <c r="AB939" s="51"/>
      <c r="AC939" s="51"/>
      <c r="AD939" s="51"/>
      <c r="AE939" s="51">
        <v>0</v>
      </c>
      <c r="AF939" s="51">
        <v>0</v>
      </c>
      <c r="AG939" s="51">
        <v>0</v>
      </c>
      <c r="AH939" s="51">
        <v>0</v>
      </c>
      <c r="AI939" s="51">
        <v>0</v>
      </c>
      <c r="AJ939" s="51">
        <v>0</v>
      </c>
      <c r="AK939" s="51">
        <v>0</v>
      </c>
      <c r="AL939" s="51">
        <v>0</v>
      </c>
      <c r="AM939" s="51">
        <v>0</v>
      </c>
      <c r="AN939" s="51">
        <v>0</v>
      </c>
      <c r="AO939" s="51">
        <v>0</v>
      </c>
      <c r="AP939" s="135">
        <v>0</v>
      </c>
      <c r="AQ939" s="51">
        <v>18.579999999999998</v>
      </c>
      <c r="AR939" s="51">
        <v>25.43</v>
      </c>
      <c r="AS939" s="51">
        <v>32.700000000000003</v>
      </c>
      <c r="AT939" s="51">
        <v>35.119999999999997</v>
      </c>
      <c r="AU939" s="153">
        <v>31.049999999999997</v>
      </c>
      <c r="AV939" s="153">
        <v>27.9</v>
      </c>
      <c r="AW939" s="153">
        <v>24.64</v>
      </c>
      <c r="AX939" s="153">
        <v>23.54</v>
      </c>
      <c r="AY939" s="153">
        <v>23.450000000000003</v>
      </c>
      <c r="AZ939" s="153">
        <v>24.619999999999997</v>
      </c>
      <c r="BA939" s="153">
        <v>23.340000000000003</v>
      </c>
      <c r="BB939" s="153">
        <v>24.22</v>
      </c>
      <c r="BC939" s="153">
        <v>29.22</v>
      </c>
      <c r="BD939" s="153">
        <v>25.590000000000003</v>
      </c>
      <c r="BE939" s="153">
        <v>34.799999999999997</v>
      </c>
      <c r="BF939" s="153">
        <v>42.080000000000005</v>
      </c>
      <c r="BG939" s="153">
        <v>52.86</v>
      </c>
      <c r="BH939" s="153">
        <v>31.39</v>
      </c>
      <c r="BI939" s="153">
        <v>26.939999999999998</v>
      </c>
      <c r="BJ939" s="153">
        <v>34.200000000000003</v>
      </c>
      <c r="BK939" s="153">
        <v>30.28</v>
      </c>
      <c r="BL939" s="153">
        <v>33.590000000000003</v>
      </c>
      <c r="BM939" s="153"/>
      <c r="BN939" s="9"/>
      <c r="BO939" s="62">
        <v>18.5</v>
      </c>
      <c r="BP939" s="62">
        <v>32.700000000000003</v>
      </c>
      <c r="BQ939" s="62">
        <f t="shared" si="42"/>
        <v>25.6</v>
      </c>
      <c r="BR939" s="64" t="str">
        <f t="shared" si="43"/>
        <v>YES</v>
      </c>
      <c r="BS939" s="9"/>
    </row>
    <row r="940" spans="1:71" x14ac:dyDescent="0.25">
      <c r="A940" s="9">
        <v>941</v>
      </c>
      <c r="B940" s="52" t="s">
        <v>5016</v>
      </c>
      <c r="C940" s="48" t="s">
        <v>5016</v>
      </c>
      <c r="D940" s="80"/>
      <c r="E940" s="98"/>
      <c r="F940" s="84" t="s">
        <v>2</v>
      </c>
      <c r="G940" s="84">
        <v>106814475</v>
      </c>
      <c r="H940" s="87"/>
      <c r="I940" s="196"/>
      <c r="J940" s="87">
        <v>6210702</v>
      </c>
      <c r="K940" s="47" t="s">
        <v>4996</v>
      </c>
      <c r="L940" s="47" t="s">
        <v>5008</v>
      </c>
      <c r="M940" s="47"/>
      <c r="N940" s="47"/>
      <c r="O940" s="47"/>
      <c r="P940" s="51"/>
      <c r="Q940" s="51"/>
      <c r="R940" s="51"/>
      <c r="S940" s="51"/>
      <c r="T940" s="51"/>
      <c r="U940" s="51"/>
      <c r="V940" s="51"/>
      <c r="W940" s="51"/>
      <c r="X940" s="51"/>
      <c r="Y940" s="51"/>
      <c r="Z940" s="51"/>
      <c r="AA940" s="51"/>
      <c r="AB940" s="51"/>
      <c r="AC940" s="51"/>
      <c r="AD940" s="51"/>
      <c r="AE940" s="51">
        <v>0</v>
      </c>
      <c r="AF940" s="51">
        <v>0</v>
      </c>
      <c r="AG940" s="51">
        <v>0</v>
      </c>
      <c r="AH940" s="51">
        <v>0</v>
      </c>
      <c r="AI940" s="51">
        <v>0</v>
      </c>
      <c r="AJ940" s="51">
        <v>0</v>
      </c>
      <c r="AK940" s="51">
        <v>0</v>
      </c>
      <c r="AL940" s="51">
        <v>0</v>
      </c>
      <c r="AM940" s="51">
        <v>0</v>
      </c>
      <c r="AN940" s="51">
        <v>0</v>
      </c>
      <c r="AO940" s="51">
        <v>0</v>
      </c>
      <c r="AP940" s="135">
        <v>0</v>
      </c>
      <c r="AQ940" s="51">
        <v>924.13</v>
      </c>
      <c r="AR940" s="51">
        <v>1442.3700000000001</v>
      </c>
      <c r="AS940" s="51">
        <v>1969</v>
      </c>
      <c r="AT940" s="51">
        <v>1835.3700000000001</v>
      </c>
      <c r="AU940" s="153">
        <v>1804.09</v>
      </c>
      <c r="AV940" s="153">
        <v>1863.81</v>
      </c>
      <c r="AW940" s="153">
        <v>1465.31</v>
      </c>
      <c r="AX940" s="153">
        <v>1396.19</v>
      </c>
      <c r="AY940" s="153">
        <v>1219.94</v>
      </c>
      <c r="AZ940" s="153">
        <v>1422.29</v>
      </c>
      <c r="BA940" s="153">
        <v>1339.03</v>
      </c>
      <c r="BB940" s="153">
        <v>1559.27</v>
      </c>
      <c r="BC940" s="153">
        <v>1633.21</v>
      </c>
      <c r="BD940" s="153">
        <v>1678.15</v>
      </c>
      <c r="BE940" s="153">
        <v>2287.54</v>
      </c>
      <c r="BF940" s="153">
        <v>2080.0099999999998</v>
      </c>
      <c r="BG940" s="153">
        <v>1971.75</v>
      </c>
      <c r="BH940" s="153">
        <v>1841.88</v>
      </c>
      <c r="BI940" s="153">
        <v>1502.06</v>
      </c>
      <c r="BJ940" s="153">
        <v>1306.75</v>
      </c>
      <c r="BK940" s="153">
        <v>1039.8700000000001</v>
      </c>
      <c r="BL940" s="153">
        <v>1217.25</v>
      </c>
      <c r="BM940" s="153"/>
      <c r="BN940" s="9"/>
      <c r="BO940" s="62">
        <v>924.13</v>
      </c>
      <c r="BP940" s="62">
        <v>1969</v>
      </c>
      <c r="BQ940" s="62">
        <f t="shared" si="42"/>
        <v>1446.5650000000001</v>
      </c>
      <c r="BR940" s="64" t="str">
        <f t="shared" si="43"/>
        <v>YES</v>
      </c>
      <c r="BS940" s="9"/>
    </row>
    <row r="941" spans="1:71" x14ac:dyDescent="0.25">
      <c r="A941" s="9">
        <v>942</v>
      </c>
      <c r="B941" s="52" t="s">
        <v>5012</v>
      </c>
      <c r="C941" s="48" t="s">
        <v>5012</v>
      </c>
      <c r="D941" s="80"/>
      <c r="E941" s="98"/>
      <c r="F941" s="84" t="s">
        <v>2</v>
      </c>
      <c r="G941" s="84">
        <v>106814475</v>
      </c>
      <c r="H941" s="87"/>
      <c r="I941" s="196"/>
      <c r="J941" s="87">
        <v>4574076</v>
      </c>
      <c r="K941" s="47" t="s">
        <v>4996</v>
      </c>
      <c r="L941" s="47" t="s">
        <v>5009</v>
      </c>
      <c r="M941" s="47"/>
      <c r="N941" s="47"/>
      <c r="O941" s="47"/>
      <c r="P941" s="51"/>
      <c r="Q941" s="51"/>
      <c r="R941" s="51"/>
      <c r="S941" s="51"/>
      <c r="T941" s="51"/>
      <c r="U941" s="51"/>
      <c r="V941" s="51"/>
      <c r="W941" s="51"/>
      <c r="X941" s="51"/>
      <c r="Y941" s="51"/>
      <c r="Z941" s="51"/>
      <c r="AA941" s="51"/>
      <c r="AB941" s="51"/>
      <c r="AC941" s="51"/>
      <c r="AD941" s="51"/>
      <c r="AE941" s="51">
        <v>0</v>
      </c>
      <c r="AF941" s="51">
        <v>0</v>
      </c>
      <c r="AG941" s="51">
        <v>0</v>
      </c>
      <c r="AH941" s="51">
        <v>0</v>
      </c>
      <c r="AI941" s="51">
        <v>0</v>
      </c>
      <c r="AJ941" s="51">
        <v>0</v>
      </c>
      <c r="AK941" s="51">
        <v>0</v>
      </c>
      <c r="AL941" s="51">
        <v>0</v>
      </c>
      <c r="AM941" s="51">
        <v>0</v>
      </c>
      <c r="AN941" s="51">
        <v>0</v>
      </c>
      <c r="AO941" s="51">
        <v>0</v>
      </c>
      <c r="AP941" s="135">
        <v>0</v>
      </c>
      <c r="AQ941" s="51">
        <v>1495.96</v>
      </c>
      <c r="AR941" s="51">
        <v>2019.3</v>
      </c>
      <c r="AS941" s="51">
        <v>2424.73</v>
      </c>
      <c r="AT941" s="51">
        <v>2767.31</v>
      </c>
      <c r="AU941" s="153">
        <v>2942.47</v>
      </c>
      <c r="AV941" s="153">
        <v>2746.36</v>
      </c>
      <c r="AW941" s="153">
        <v>2267.7600000000002</v>
      </c>
      <c r="AX941" s="153">
        <v>1178.3800000000001</v>
      </c>
      <c r="AY941" s="153">
        <v>1185.3699999999999</v>
      </c>
      <c r="AZ941" s="153">
        <v>1190.29</v>
      </c>
      <c r="BA941" s="153">
        <v>1787.45</v>
      </c>
      <c r="BB941" s="153">
        <v>1916.68</v>
      </c>
      <c r="BC941" s="153">
        <v>2046.01</v>
      </c>
      <c r="BD941" s="153">
        <v>2039.69</v>
      </c>
      <c r="BE941" s="153">
        <v>2405.92</v>
      </c>
      <c r="BF941" s="153">
        <v>2463.8200000000002</v>
      </c>
      <c r="BG941" s="153">
        <v>2834.17</v>
      </c>
      <c r="BH941" s="153">
        <v>2740.54</v>
      </c>
      <c r="BI941" s="153">
        <v>2173.35</v>
      </c>
      <c r="BJ941" s="153">
        <v>2129.33</v>
      </c>
      <c r="BK941" s="153">
        <v>2047.29</v>
      </c>
      <c r="BL941" s="153">
        <v>2633.75</v>
      </c>
      <c r="BM941" s="153"/>
      <c r="BN941" s="9"/>
      <c r="BO941" s="62">
        <v>1495.91</v>
      </c>
      <c r="BP941" s="62">
        <v>2424.73</v>
      </c>
      <c r="BQ941" s="62">
        <f t="shared" si="42"/>
        <v>1960.3200000000002</v>
      </c>
      <c r="BR941" s="64" t="str">
        <f t="shared" si="43"/>
        <v>YES</v>
      </c>
      <c r="BS941" s="9"/>
    </row>
    <row r="942" spans="1:71" x14ac:dyDescent="0.25">
      <c r="A942" s="148">
        <v>943</v>
      </c>
      <c r="B942" s="52" t="s">
        <v>5015</v>
      </c>
      <c r="C942" s="48" t="s">
        <v>5015</v>
      </c>
      <c r="D942" s="80"/>
      <c r="E942" s="98"/>
      <c r="F942" s="84" t="s">
        <v>2</v>
      </c>
      <c r="G942" s="84">
        <v>106814475</v>
      </c>
      <c r="H942" s="87"/>
      <c r="I942" s="196"/>
      <c r="J942" s="87">
        <v>6627433</v>
      </c>
      <c r="K942" s="47" t="s">
        <v>4996</v>
      </c>
      <c r="L942" s="47" t="s">
        <v>5010</v>
      </c>
      <c r="M942" s="47"/>
      <c r="N942" s="47"/>
      <c r="O942" s="47"/>
      <c r="P942" s="51"/>
      <c r="Q942" s="51"/>
      <c r="R942" s="51"/>
      <c r="S942" s="51"/>
      <c r="T942" s="51"/>
      <c r="U942" s="51"/>
      <c r="V942" s="51"/>
      <c r="W942" s="51"/>
      <c r="X942" s="51"/>
      <c r="Y942" s="51"/>
      <c r="Z942" s="51"/>
      <c r="AA942" s="51"/>
      <c r="AB942" s="51"/>
      <c r="AC942" s="51"/>
      <c r="AD942" s="51"/>
      <c r="AE942" s="51">
        <v>0</v>
      </c>
      <c r="AF942" s="51">
        <v>0</v>
      </c>
      <c r="AG942" s="51">
        <v>0</v>
      </c>
      <c r="AH942" s="51">
        <v>0</v>
      </c>
      <c r="AI942" s="51">
        <v>0</v>
      </c>
      <c r="AJ942" s="51">
        <v>0</v>
      </c>
      <c r="AK942" s="51">
        <v>0</v>
      </c>
      <c r="AL942" s="51">
        <v>0</v>
      </c>
      <c r="AM942" s="51">
        <v>0</v>
      </c>
      <c r="AN942" s="51">
        <v>0</v>
      </c>
      <c r="AO942" s="51">
        <v>0</v>
      </c>
      <c r="AP942" s="135">
        <v>0</v>
      </c>
      <c r="AQ942" s="51">
        <v>29.86</v>
      </c>
      <c r="AR942" s="51">
        <v>40.590000000000003</v>
      </c>
      <c r="AS942" s="51">
        <v>42.25</v>
      </c>
      <c r="AT942" s="51">
        <v>36.410000000000004</v>
      </c>
      <c r="AU942" s="153">
        <v>37.56</v>
      </c>
      <c r="AV942" s="153">
        <v>41.550000000000004</v>
      </c>
      <c r="AW942" s="153">
        <v>41.18</v>
      </c>
      <c r="AX942" s="153">
        <v>42.660000000000004</v>
      </c>
      <c r="AY942" s="153">
        <v>45.47</v>
      </c>
      <c r="AZ942" s="153">
        <v>49.7</v>
      </c>
      <c r="BA942" s="153">
        <v>45.190000000000005</v>
      </c>
      <c r="BB942" s="153">
        <v>45.2</v>
      </c>
      <c r="BC942" s="153">
        <v>42.230000000000004</v>
      </c>
      <c r="BD942" s="153">
        <v>40.940000000000005</v>
      </c>
      <c r="BE942" s="153">
        <v>41.620000000000005</v>
      </c>
      <c r="BF942" s="153">
        <v>37.56</v>
      </c>
      <c r="BG942" s="153">
        <v>40.1</v>
      </c>
      <c r="BH942" s="153">
        <v>44.13</v>
      </c>
      <c r="BI942" s="153">
        <v>47.96</v>
      </c>
      <c r="BJ942" s="153">
        <v>58.09</v>
      </c>
      <c r="BK942" s="153">
        <v>52.440000000000005</v>
      </c>
      <c r="BL942" s="153">
        <v>63.57</v>
      </c>
      <c r="BM942" s="153"/>
      <c r="BN942" s="9"/>
      <c r="BO942" s="62">
        <v>29.86</v>
      </c>
      <c r="BP942" s="62">
        <v>42.25</v>
      </c>
      <c r="BQ942" s="62">
        <f t="shared" si="42"/>
        <v>36.055</v>
      </c>
      <c r="BR942" s="64" t="str">
        <f t="shared" si="43"/>
        <v>NO</v>
      </c>
      <c r="BS942" s="9"/>
    </row>
    <row r="943" spans="1:71" ht="14.45" customHeight="1" x14ac:dyDescent="0.25">
      <c r="A943" s="148">
        <v>944</v>
      </c>
      <c r="B943" s="52" t="s">
        <v>5014</v>
      </c>
      <c r="C943" s="48" t="s">
        <v>5014</v>
      </c>
      <c r="D943" s="80"/>
      <c r="E943" s="98"/>
      <c r="F943" s="84" t="s">
        <v>1348</v>
      </c>
      <c r="G943" s="84">
        <v>106814472</v>
      </c>
      <c r="H943" s="87"/>
      <c r="I943" s="196"/>
      <c r="J943" s="87">
        <v>3124035</v>
      </c>
      <c r="K943" s="47" t="s">
        <v>5</v>
      </c>
      <c r="L943" s="47" t="s">
        <v>5011</v>
      </c>
      <c r="M943" s="47"/>
      <c r="N943" s="47"/>
      <c r="O943" s="47"/>
      <c r="P943" s="51"/>
      <c r="Q943" s="51"/>
      <c r="R943" s="51"/>
      <c r="S943" s="51"/>
      <c r="T943" s="51"/>
      <c r="U943" s="51"/>
      <c r="V943" s="51"/>
      <c r="W943" s="51"/>
      <c r="X943" s="51"/>
      <c r="Y943" s="51"/>
      <c r="Z943" s="51"/>
      <c r="AA943" s="51"/>
      <c r="AB943" s="51"/>
      <c r="AC943" s="51"/>
      <c r="AD943" s="51"/>
      <c r="AE943" s="51">
        <v>0</v>
      </c>
      <c r="AF943" s="51">
        <v>0</v>
      </c>
      <c r="AG943" s="51">
        <v>0</v>
      </c>
      <c r="AH943" s="51">
        <v>0</v>
      </c>
      <c r="AI943" s="51">
        <v>0</v>
      </c>
      <c r="AJ943" s="51">
        <v>0</v>
      </c>
      <c r="AK943" s="51">
        <v>0</v>
      </c>
      <c r="AL943" s="51">
        <v>0</v>
      </c>
      <c r="AM943" s="51">
        <v>0</v>
      </c>
      <c r="AN943" s="51">
        <v>0</v>
      </c>
      <c r="AO943" s="51">
        <v>0</v>
      </c>
      <c r="AP943" s="135">
        <v>0</v>
      </c>
      <c r="AQ943" s="51">
        <v>48.02</v>
      </c>
      <c r="AR943" s="51">
        <v>69.319999999999993</v>
      </c>
      <c r="AS943" s="51">
        <v>73.599999999999994</v>
      </c>
      <c r="AT943" s="51">
        <v>53.52</v>
      </c>
      <c r="AU943" s="153">
        <v>52.24</v>
      </c>
      <c r="AV943" s="153">
        <v>68.540000000000006</v>
      </c>
      <c r="AW943" s="153">
        <v>58.01</v>
      </c>
      <c r="AX943" s="153">
        <v>52.99</v>
      </c>
      <c r="AY943" s="153">
        <v>84.76</v>
      </c>
      <c r="AZ943" s="153">
        <v>144.82</v>
      </c>
      <c r="BA943" s="153">
        <v>101.47</v>
      </c>
      <c r="BB943" s="153">
        <v>71.459999999999994</v>
      </c>
      <c r="BC943" s="153">
        <v>48.88</v>
      </c>
      <c r="BD943" s="153">
        <v>47.04</v>
      </c>
      <c r="BE943" s="153">
        <v>45.69</v>
      </c>
      <c r="BF943" s="153">
        <v>44.73</v>
      </c>
      <c r="BG943" s="153">
        <v>53.42</v>
      </c>
      <c r="BH943" s="153">
        <v>60.87</v>
      </c>
      <c r="BI943" s="153">
        <v>47.37</v>
      </c>
      <c r="BJ943" s="153">
        <v>78.05</v>
      </c>
      <c r="BK943" s="153">
        <v>74.11</v>
      </c>
      <c r="BL943" s="153">
        <v>71.819999999999993</v>
      </c>
      <c r="BM943" s="153"/>
      <c r="BN943" s="9"/>
      <c r="BO943" s="62">
        <v>47.04</v>
      </c>
      <c r="BP943" s="62">
        <v>73.599999999999994</v>
      </c>
      <c r="BQ943" s="62">
        <f t="shared" si="42"/>
        <v>60.319999999999993</v>
      </c>
      <c r="BR943" s="64" t="str">
        <f t="shared" si="43"/>
        <v>NO</v>
      </c>
      <c r="BS943" s="9"/>
    </row>
    <row r="944" spans="1:71" x14ac:dyDescent="0.25">
      <c r="A944" s="160">
        <v>945</v>
      </c>
      <c r="B944" s="52" t="s">
        <v>5021</v>
      </c>
      <c r="C944" s="48" t="s">
        <v>5021</v>
      </c>
      <c r="D944" s="80"/>
      <c r="E944" s="98"/>
      <c r="F944" s="179" t="s">
        <v>2</v>
      </c>
      <c r="G944" s="84">
        <v>106814475</v>
      </c>
      <c r="H944" s="127">
        <v>4671263</v>
      </c>
      <c r="I944" s="196"/>
      <c r="J944" s="87">
        <v>4671263</v>
      </c>
      <c r="K944" s="47" t="s">
        <v>4996</v>
      </c>
      <c r="L944" s="127" t="s">
        <v>5022</v>
      </c>
      <c r="M944" s="47"/>
      <c r="N944" s="47"/>
      <c r="O944" s="47"/>
      <c r="P944" s="51"/>
      <c r="Q944" s="51"/>
      <c r="R944" s="51"/>
      <c r="S944" s="51"/>
      <c r="T944" s="51"/>
      <c r="U944" s="51"/>
      <c r="V944" s="51"/>
      <c r="W944" s="51"/>
      <c r="X944" s="51"/>
      <c r="Y944" s="51"/>
      <c r="Z944" s="51"/>
      <c r="AA944" s="51"/>
      <c r="AB944" s="51"/>
      <c r="AC944" s="51"/>
      <c r="AD944" s="51"/>
      <c r="AE944" s="51">
        <v>0</v>
      </c>
      <c r="AF944" s="51">
        <v>0</v>
      </c>
      <c r="AG944" s="51">
        <v>0</v>
      </c>
      <c r="AH944" s="51">
        <v>0</v>
      </c>
      <c r="AI944" s="51">
        <v>0</v>
      </c>
      <c r="AJ944" s="51">
        <v>0</v>
      </c>
      <c r="AK944" s="51">
        <v>0</v>
      </c>
      <c r="AL944" s="51">
        <v>0</v>
      </c>
      <c r="AM944" s="51">
        <v>0</v>
      </c>
      <c r="AN944" s="51">
        <v>0</v>
      </c>
      <c r="AO944" s="51">
        <v>0</v>
      </c>
      <c r="AP944" s="51">
        <v>0</v>
      </c>
      <c r="AQ944" s="51">
        <v>0</v>
      </c>
      <c r="AR944" s="51">
        <v>25</v>
      </c>
      <c r="AS944" s="51">
        <v>29.58</v>
      </c>
      <c r="AT944" s="51">
        <v>27.84</v>
      </c>
      <c r="AU944" s="51">
        <v>41.5</v>
      </c>
      <c r="AV944" s="51">
        <v>27.32</v>
      </c>
      <c r="AW944" s="51">
        <v>27.48</v>
      </c>
      <c r="AX944" s="51">
        <v>27.12</v>
      </c>
      <c r="AY944" s="51">
        <v>28.58</v>
      </c>
      <c r="AZ944" s="51">
        <v>29.67</v>
      </c>
      <c r="BA944" s="51">
        <v>25.98</v>
      </c>
      <c r="BB944" s="51">
        <v>27.19</v>
      </c>
      <c r="BC944" s="51">
        <v>26.09</v>
      </c>
      <c r="BD944" s="51">
        <v>26.34</v>
      </c>
      <c r="BE944" s="51">
        <v>28.88</v>
      </c>
      <c r="BF944" s="51">
        <v>25.18</v>
      </c>
      <c r="BG944" s="51">
        <v>8.75</v>
      </c>
      <c r="BH944" s="51">
        <v>0</v>
      </c>
      <c r="BI944" s="51">
        <v>0</v>
      </c>
      <c r="BJ944" s="51">
        <v>0</v>
      </c>
      <c r="BK944" s="51">
        <v>0</v>
      </c>
      <c r="BL944" s="51">
        <v>0</v>
      </c>
      <c r="BM944" s="51"/>
      <c r="BN944" s="9"/>
      <c r="BO944" s="62">
        <v>25</v>
      </c>
      <c r="BP944" s="62">
        <v>41.5</v>
      </c>
      <c r="BQ944" s="62">
        <f t="shared" si="42"/>
        <v>33.25</v>
      </c>
      <c r="BR944" s="64" t="str">
        <f t="shared" si="43"/>
        <v>NO</v>
      </c>
      <c r="BS944" s="9"/>
    </row>
    <row r="945" spans="1:71" x14ac:dyDescent="0.25">
      <c r="A945" s="160">
        <v>946</v>
      </c>
      <c r="B945" s="52" t="s">
        <v>5041</v>
      </c>
      <c r="C945" s="48" t="s">
        <v>5041</v>
      </c>
      <c r="D945" s="80"/>
      <c r="E945" s="98"/>
      <c r="F945" s="179" t="s">
        <v>17</v>
      </c>
      <c r="G945" s="84">
        <v>105515018</v>
      </c>
      <c r="H945" s="127"/>
      <c r="I945" s="196"/>
      <c r="J945" s="87">
        <v>8000533</v>
      </c>
      <c r="K945" s="47" t="s">
        <v>5043</v>
      </c>
      <c r="L945" s="127" t="s">
        <v>5042</v>
      </c>
      <c r="M945" s="47"/>
      <c r="N945" s="47"/>
      <c r="O945" s="47"/>
      <c r="P945" s="51"/>
      <c r="Q945" s="51"/>
      <c r="R945" s="51"/>
      <c r="S945" s="51"/>
      <c r="T945" s="51"/>
      <c r="U945" s="51"/>
      <c r="V945" s="51"/>
      <c r="W945" s="51"/>
      <c r="X945" s="51"/>
      <c r="Y945" s="51"/>
      <c r="Z945" s="51"/>
      <c r="AA945" s="51"/>
      <c r="AB945" s="51"/>
      <c r="AC945" s="51"/>
      <c r="AD945" s="51"/>
      <c r="AE945" s="51"/>
      <c r="AF945" s="51"/>
      <c r="AG945" s="51"/>
      <c r="AH945" s="51"/>
      <c r="AI945" s="51"/>
      <c r="AJ945" s="51"/>
      <c r="AK945" s="51">
        <v>0</v>
      </c>
      <c r="AL945" s="51">
        <v>0</v>
      </c>
      <c r="AM945" s="51">
        <v>0</v>
      </c>
      <c r="AN945" s="51">
        <v>0</v>
      </c>
      <c r="AO945" s="51">
        <v>0</v>
      </c>
      <c r="AP945" s="51">
        <v>0</v>
      </c>
      <c r="AQ945" s="51">
        <v>0</v>
      </c>
      <c r="AR945" s="51">
        <v>0</v>
      </c>
      <c r="AS945" s="51">
        <v>0</v>
      </c>
      <c r="AT945" s="51">
        <v>0</v>
      </c>
      <c r="AU945" s="51">
        <v>0</v>
      </c>
      <c r="AV945" s="51">
        <v>0</v>
      </c>
      <c r="AW945" s="51">
        <v>8.75</v>
      </c>
      <c r="AX945" s="51">
        <v>8.75</v>
      </c>
      <c r="AY945" s="51">
        <v>8.75</v>
      </c>
      <c r="AZ945" s="51">
        <v>8.75</v>
      </c>
      <c r="BA945" s="51">
        <v>8.75</v>
      </c>
      <c r="BB945" s="51">
        <v>8.75</v>
      </c>
      <c r="BC945" s="51">
        <v>8.75</v>
      </c>
      <c r="BD945" s="51">
        <v>8.75</v>
      </c>
      <c r="BE945" s="51">
        <v>8.85</v>
      </c>
      <c r="BF945" s="51">
        <v>9.15</v>
      </c>
      <c r="BG945" s="51">
        <v>8.75</v>
      </c>
      <c r="BH945" s="51">
        <v>8.75</v>
      </c>
      <c r="BI945" s="51">
        <v>8.75</v>
      </c>
      <c r="BJ945" s="51">
        <v>8.75</v>
      </c>
      <c r="BK945" s="51">
        <v>8.75</v>
      </c>
      <c r="BL945" s="51">
        <v>9.61</v>
      </c>
      <c r="BM945" s="51"/>
      <c r="BN945" s="9"/>
      <c r="BO945" s="62">
        <v>0.1</v>
      </c>
      <c r="BP945" s="62">
        <v>8.75</v>
      </c>
      <c r="BQ945" s="62">
        <f t="shared" si="42"/>
        <v>4.4249999999999998</v>
      </c>
      <c r="BR945" s="64" t="str">
        <f t="shared" si="43"/>
        <v>YES</v>
      </c>
      <c r="BS945" s="9"/>
    </row>
    <row r="946" spans="1:71" x14ac:dyDescent="0.25">
      <c r="A946" s="160">
        <v>947</v>
      </c>
      <c r="B946" s="52" t="s">
        <v>5032</v>
      </c>
      <c r="C946" s="48" t="s">
        <v>5032</v>
      </c>
      <c r="D946" s="80"/>
      <c r="E946" s="98"/>
      <c r="F946" s="84" t="s">
        <v>6</v>
      </c>
      <c r="G946" s="84">
        <v>106814476</v>
      </c>
      <c r="H946" s="127"/>
      <c r="I946" s="196"/>
      <c r="J946" s="87">
        <v>3082190</v>
      </c>
      <c r="K946" s="47" t="s">
        <v>5</v>
      </c>
      <c r="L946" s="127" t="s">
        <v>5033</v>
      </c>
      <c r="M946" s="47"/>
      <c r="N946" s="47"/>
      <c r="O946" s="47"/>
      <c r="P946" s="51"/>
      <c r="Q946" s="51"/>
      <c r="R946" s="51"/>
      <c r="S946" s="51"/>
      <c r="T946" s="51"/>
      <c r="U946" s="51"/>
      <c r="V946" s="51"/>
      <c r="W946" s="51"/>
      <c r="X946" s="51"/>
      <c r="Y946" s="51"/>
      <c r="Z946" s="51"/>
      <c r="AA946" s="51"/>
      <c r="AB946" s="51"/>
      <c r="AC946" s="51"/>
      <c r="AD946" s="51"/>
      <c r="AE946" s="51"/>
      <c r="AF946" s="51"/>
      <c r="AG946" s="51"/>
      <c r="AH946" s="51"/>
      <c r="AI946" s="51"/>
      <c r="AJ946" s="51"/>
      <c r="AK946" s="51">
        <v>0</v>
      </c>
      <c r="AL946" s="51">
        <v>0</v>
      </c>
      <c r="AM946" s="51">
        <v>0</v>
      </c>
      <c r="AN946" s="51">
        <v>0</v>
      </c>
      <c r="AO946" s="51">
        <v>0</v>
      </c>
      <c r="AP946" s="51">
        <v>0</v>
      </c>
      <c r="AQ946" s="51">
        <v>0</v>
      </c>
      <c r="AR946" s="51">
        <v>0</v>
      </c>
      <c r="AS946" s="51">
        <v>0</v>
      </c>
      <c r="AT946" s="51">
        <v>0</v>
      </c>
      <c r="AU946" s="51">
        <v>264.5</v>
      </c>
      <c r="AV946" s="51">
        <v>336.91</v>
      </c>
      <c r="AW946" s="51">
        <v>270.10000000000002</v>
      </c>
      <c r="AX946" s="51">
        <v>278.88</v>
      </c>
      <c r="AY946" s="51">
        <v>479.64</v>
      </c>
      <c r="AZ946" s="51">
        <v>776.29</v>
      </c>
      <c r="BA946" s="51">
        <v>468.51</v>
      </c>
      <c r="BB946" s="51">
        <v>548</v>
      </c>
      <c r="BC946" s="51">
        <v>427.73</v>
      </c>
      <c r="BD946" s="51">
        <v>296.52999999999997</v>
      </c>
      <c r="BE946" s="51">
        <v>231.53</v>
      </c>
      <c r="BF946" s="51">
        <v>244.22</v>
      </c>
      <c r="BG946" s="51">
        <v>297.69</v>
      </c>
      <c r="BH946" s="51">
        <v>276.24</v>
      </c>
      <c r="BI946" s="51">
        <v>373.86</v>
      </c>
      <c r="BJ946" s="51">
        <v>663.92</v>
      </c>
      <c r="BK946" s="51">
        <v>712.16</v>
      </c>
      <c r="BL946" s="51">
        <v>632.73</v>
      </c>
      <c r="BM946" s="51"/>
      <c r="BN946" s="9"/>
      <c r="BO946" s="62">
        <v>264.5</v>
      </c>
      <c r="BP946" s="62">
        <v>776.29</v>
      </c>
      <c r="BQ946" s="62">
        <f t="shared" si="42"/>
        <v>520.39499999999998</v>
      </c>
      <c r="BR946" s="64" t="str">
        <f t="shared" si="43"/>
        <v>YES</v>
      </c>
      <c r="BS946" s="9"/>
    </row>
    <row r="947" spans="1:71" s="165" customFormat="1" x14ac:dyDescent="0.25">
      <c r="A947" s="166">
        <v>948</v>
      </c>
      <c r="B947" s="127" t="s">
        <v>5023</v>
      </c>
      <c r="C947" s="163" t="s">
        <v>5023</v>
      </c>
      <c r="D947" s="80"/>
      <c r="E947" s="98"/>
      <c r="F947" s="164" t="s">
        <v>2</v>
      </c>
      <c r="G947" s="127">
        <v>106814475</v>
      </c>
      <c r="H947" s="127"/>
      <c r="I947" s="196"/>
      <c r="J947" s="87">
        <v>4596487</v>
      </c>
      <c r="K947" s="127" t="s">
        <v>1</v>
      </c>
      <c r="L947" s="127" t="s">
        <v>710</v>
      </c>
      <c r="M947" s="47"/>
      <c r="N947" s="47"/>
      <c r="O947" s="47"/>
      <c r="P947" s="51"/>
      <c r="Q947" s="51"/>
      <c r="R947" s="51"/>
      <c r="S947" s="51"/>
      <c r="T947" s="51"/>
      <c r="U947" s="51"/>
      <c r="V947" s="51"/>
      <c r="W947" s="51"/>
      <c r="X947" s="51"/>
      <c r="Y947" s="51"/>
      <c r="Z947" s="51"/>
      <c r="AA947" s="51"/>
      <c r="AB947" s="51"/>
      <c r="AC947" s="51"/>
      <c r="AD947" s="51"/>
      <c r="AE947" s="51"/>
      <c r="AF947" s="51"/>
      <c r="AG947" s="51"/>
      <c r="AH947" s="51"/>
      <c r="AI947" s="51"/>
      <c r="AJ947" s="51"/>
      <c r="AK947" s="51">
        <v>0</v>
      </c>
      <c r="AL947" s="51">
        <v>42914.8</v>
      </c>
      <c r="AM947" s="51">
        <v>2135.37</v>
      </c>
      <c r="AN947" s="51">
        <v>2456.48</v>
      </c>
      <c r="AO947" s="51">
        <v>2310.19</v>
      </c>
      <c r="AP947" s="51">
        <v>2714.06</v>
      </c>
      <c r="AQ947" s="51">
        <v>2431.09</v>
      </c>
      <c r="AR947" s="51">
        <v>2849.23</v>
      </c>
      <c r="AS947" s="51">
        <v>3843.09</v>
      </c>
      <c r="AT947" s="51">
        <v>3936.7</v>
      </c>
      <c r="AU947" s="51">
        <v>4509.45</v>
      </c>
      <c r="AV947" s="51">
        <v>3880.59</v>
      </c>
      <c r="AW947" s="51">
        <v>3040.59</v>
      </c>
      <c r="AX947" s="51">
        <v>2428.94</v>
      </c>
      <c r="AY947" s="51">
        <v>1882.12</v>
      </c>
      <c r="AZ947" s="51">
        <v>3009.5699999999997</v>
      </c>
      <c r="BA947" s="51">
        <v>2333.6099999999997</v>
      </c>
      <c r="BB947" s="51">
        <v>2562.79</v>
      </c>
      <c r="BC947" s="51">
        <v>2811.12</v>
      </c>
      <c r="BD947" s="51">
        <v>2958.3799999999997</v>
      </c>
      <c r="BE947" s="51">
        <v>4492.8099999999995</v>
      </c>
      <c r="BF947" s="51">
        <v>3817.7599999999998</v>
      </c>
      <c r="BG947" s="51">
        <v>4000.4199999999996</v>
      </c>
      <c r="BH947" s="51">
        <v>3795.74</v>
      </c>
      <c r="BI947" s="51">
        <v>3121.93</v>
      </c>
      <c r="BJ947" s="51">
        <v>2872.37</v>
      </c>
      <c r="BK947" s="51">
        <v>2070.3199999999997</v>
      </c>
      <c r="BL947" s="51">
        <v>2553.1699999999996</v>
      </c>
      <c r="BM947" s="51"/>
      <c r="BN947" s="9"/>
      <c r="BO947" s="40">
        <v>1882.12</v>
      </c>
      <c r="BP947" s="40">
        <v>4509.45</v>
      </c>
      <c r="BQ947" s="62">
        <f t="shared" si="42"/>
        <v>3195.7849999999999</v>
      </c>
      <c r="BR947" s="164" t="str">
        <f t="shared" si="43"/>
        <v>YES</v>
      </c>
      <c r="BS947" s="127"/>
    </row>
    <row r="948" spans="1:71" s="165" customFormat="1" x14ac:dyDescent="0.25">
      <c r="A948" s="166">
        <v>949</v>
      </c>
      <c r="B948" s="127" t="s">
        <v>5031</v>
      </c>
      <c r="C948" s="163" t="s">
        <v>5031</v>
      </c>
      <c r="D948" s="80"/>
      <c r="E948" s="98"/>
      <c r="F948" s="164" t="s">
        <v>1109</v>
      </c>
      <c r="G948" s="127"/>
      <c r="H948" s="127"/>
      <c r="I948" s="196"/>
      <c r="J948" s="87">
        <v>8031099</v>
      </c>
      <c r="K948" s="127" t="s">
        <v>1</v>
      </c>
      <c r="L948" s="47" t="s">
        <v>272</v>
      </c>
      <c r="M948" s="47"/>
      <c r="N948" s="47"/>
      <c r="O948" s="47"/>
      <c r="P948" s="51"/>
      <c r="Q948" s="51"/>
      <c r="R948" s="51"/>
      <c r="S948" s="51"/>
      <c r="T948" s="51"/>
      <c r="U948" s="51"/>
      <c r="V948" s="51"/>
      <c r="W948" s="51"/>
      <c r="X948" s="51"/>
      <c r="Y948" s="51"/>
      <c r="Z948" s="51"/>
      <c r="AA948" s="51"/>
      <c r="AB948" s="51"/>
      <c r="AC948" s="51"/>
      <c r="AD948" s="51"/>
      <c r="AE948" s="51"/>
      <c r="AF948" s="51"/>
      <c r="AG948" s="51"/>
      <c r="AH948" s="51"/>
      <c r="AI948" s="51"/>
      <c r="AJ948" s="51"/>
      <c r="AK948" s="51">
        <v>0</v>
      </c>
      <c r="AL948" s="51">
        <v>0</v>
      </c>
      <c r="AM948" s="51">
        <v>0</v>
      </c>
      <c r="AN948" s="51">
        <v>0</v>
      </c>
      <c r="AO948" s="51">
        <v>0</v>
      </c>
      <c r="AP948" s="51">
        <v>0</v>
      </c>
      <c r="AQ948" s="51">
        <v>0</v>
      </c>
      <c r="AR948" s="51">
        <v>0</v>
      </c>
      <c r="AS948" s="51">
        <v>0</v>
      </c>
      <c r="AT948" s="51">
        <v>0</v>
      </c>
      <c r="AU948" s="51">
        <v>0</v>
      </c>
      <c r="AV948" s="51">
        <v>0</v>
      </c>
      <c r="AW948" s="51">
        <v>0</v>
      </c>
      <c r="AX948" s="51">
        <v>0</v>
      </c>
      <c r="AY948" s="51">
        <v>0</v>
      </c>
      <c r="AZ948" s="51">
        <v>438.55</v>
      </c>
      <c r="BA948" s="51">
        <v>466.7</v>
      </c>
      <c r="BB948" s="51">
        <v>430.84000000000003</v>
      </c>
      <c r="BC948" s="51">
        <v>355.83</v>
      </c>
      <c r="BD948" s="51">
        <v>272.29000000000002</v>
      </c>
      <c r="BE948" s="51">
        <v>296.38</v>
      </c>
      <c r="BF948" s="51">
        <v>265.18</v>
      </c>
      <c r="BG948" s="51">
        <v>278.33</v>
      </c>
      <c r="BH948" s="51">
        <v>290.60000000000002</v>
      </c>
      <c r="BI948" s="51">
        <v>280.15000000000003</v>
      </c>
      <c r="BJ948" s="51">
        <v>71.930000000000007</v>
      </c>
      <c r="BK948" s="51">
        <v>15.99</v>
      </c>
      <c r="BL948" s="51">
        <v>15.99</v>
      </c>
      <c r="BM948" s="51"/>
      <c r="BN948" s="9"/>
      <c r="BO948" s="40">
        <v>272.29000000000002</v>
      </c>
      <c r="BP948" s="40">
        <v>4509.45</v>
      </c>
      <c r="BQ948" s="62">
        <f t="shared" si="42"/>
        <v>2390.87</v>
      </c>
      <c r="BR948" s="164" t="str">
        <f t="shared" si="43"/>
        <v>NO</v>
      </c>
      <c r="BS948" s="127"/>
    </row>
    <row r="949" spans="1:71" s="165" customFormat="1" x14ac:dyDescent="0.25">
      <c r="A949" s="166">
        <v>950</v>
      </c>
      <c r="B949" s="127" t="s">
        <v>5044</v>
      </c>
      <c r="C949" s="163" t="s">
        <v>5044</v>
      </c>
      <c r="D949" s="80"/>
      <c r="E949" s="98"/>
      <c r="F949" s="164" t="s">
        <v>1270</v>
      </c>
      <c r="G949" s="127">
        <v>106814196</v>
      </c>
      <c r="H949" s="127"/>
      <c r="I949" s="196"/>
      <c r="J949" s="87">
        <v>3092688</v>
      </c>
      <c r="K949" s="127" t="s">
        <v>1269</v>
      </c>
      <c r="L949" s="47" t="s">
        <v>625</v>
      </c>
      <c r="M949" s="47"/>
      <c r="N949" s="47"/>
      <c r="O949" s="47"/>
      <c r="P949" s="51"/>
      <c r="Q949" s="51"/>
      <c r="R949" s="51"/>
      <c r="S949" s="51"/>
      <c r="T949" s="51"/>
      <c r="U949" s="51"/>
      <c r="V949" s="51"/>
      <c r="W949" s="51"/>
      <c r="X949" s="51"/>
      <c r="Y949" s="51"/>
      <c r="Z949" s="51"/>
      <c r="AA949" s="51"/>
      <c r="AB949" s="51"/>
      <c r="AC949" s="51"/>
      <c r="AD949" s="51"/>
      <c r="AE949" s="51"/>
      <c r="AF949" s="51"/>
      <c r="AG949" s="51"/>
      <c r="AH949" s="51"/>
      <c r="AI949" s="51"/>
      <c r="AJ949" s="51"/>
      <c r="AK949" s="51">
        <v>0</v>
      </c>
      <c r="AL949" s="51">
        <v>0</v>
      </c>
      <c r="AM949" s="51">
        <v>0</v>
      </c>
      <c r="AN949" s="51">
        <v>0</v>
      </c>
      <c r="AO949" s="51">
        <v>0</v>
      </c>
      <c r="AP949" s="51">
        <v>0</v>
      </c>
      <c r="AQ949" s="51">
        <v>0</v>
      </c>
      <c r="AR949" s="51">
        <v>0</v>
      </c>
      <c r="AS949" s="51">
        <v>0</v>
      </c>
      <c r="AT949" s="51">
        <v>0</v>
      </c>
      <c r="AU949" s="51">
        <v>0</v>
      </c>
      <c r="AV949" s="51">
        <v>0</v>
      </c>
      <c r="AW949" s="51">
        <v>0</v>
      </c>
      <c r="AX949" s="51">
        <v>0</v>
      </c>
      <c r="AY949" s="51">
        <v>0</v>
      </c>
      <c r="AZ949" s="51">
        <v>0</v>
      </c>
      <c r="BA949" s="51">
        <v>0</v>
      </c>
      <c r="BB949" s="51">
        <v>20.51</v>
      </c>
      <c r="BC949" s="51">
        <v>19.52</v>
      </c>
      <c r="BD949" s="51">
        <v>18.61</v>
      </c>
      <c r="BE949" s="51">
        <v>16.559999999999999</v>
      </c>
      <c r="BF949" s="51">
        <v>16.84</v>
      </c>
      <c r="BG949" s="51">
        <v>19.3</v>
      </c>
      <c r="BH949" s="51">
        <v>26.89</v>
      </c>
      <c r="BI949" s="51">
        <v>0</v>
      </c>
      <c r="BJ949" s="51">
        <v>0</v>
      </c>
      <c r="BK949" s="51">
        <v>0</v>
      </c>
      <c r="BL949" s="51">
        <v>0</v>
      </c>
      <c r="BM949" s="51"/>
      <c r="BN949" s="9"/>
      <c r="BO949" s="40">
        <v>18.61</v>
      </c>
      <c r="BP949" s="40">
        <v>20.51</v>
      </c>
      <c r="BQ949" s="62">
        <f t="shared" si="42"/>
        <v>19.560000000000002</v>
      </c>
      <c r="BR949" s="164" t="str">
        <f t="shared" si="43"/>
        <v>NO</v>
      </c>
      <c r="BS949" s="127"/>
    </row>
    <row r="950" spans="1:71" s="165" customFormat="1" x14ac:dyDescent="0.25">
      <c r="A950" s="166">
        <v>951</v>
      </c>
      <c r="B950" s="180" t="s">
        <v>5045</v>
      </c>
      <c r="C950" s="163" t="s">
        <v>5045</v>
      </c>
      <c r="D950" s="80"/>
      <c r="E950" s="98"/>
      <c r="F950" s="164" t="s">
        <v>2</v>
      </c>
      <c r="G950" s="127">
        <v>106814475</v>
      </c>
      <c r="H950" s="127"/>
      <c r="I950" s="196"/>
      <c r="J950" s="87">
        <v>4651083</v>
      </c>
      <c r="K950" s="127" t="s">
        <v>1</v>
      </c>
      <c r="L950" s="47" t="s">
        <v>5048</v>
      </c>
      <c r="M950" s="47"/>
      <c r="N950" s="47"/>
      <c r="O950" s="47"/>
      <c r="P950" s="51"/>
      <c r="Q950" s="51"/>
      <c r="R950" s="51"/>
      <c r="S950" s="51"/>
      <c r="T950" s="51"/>
      <c r="U950" s="51"/>
      <c r="V950" s="51"/>
      <c r="W950" s="51"/>
      <c r="X950" s="51"/>
      <c r="Y950" s="51"/>
      <c r="Z950" s="51"/>
      <c r="AA950" s="51"/>
      <c r="AB950" s="51"/>
      <c r="AC950" s="51"/>
      <c r="AD950" s="51"/>
      <c r="AE950" s="51"/>
      <c r="AF950" s="51"/>
      <c r="AG950" s="51"/>
      <c r="AH950" s="51"/>
      <c r="AI950" s="51"/>
      <c r="AJ950" s="51"/>
      <c r="AK950" s="51">
        <v>0</v>
      </c>
      <c r="AL950" s="51">
        <v>0</v>
      </c>
      <c r="AM950" s="51">
        <v>0</v>
      </c>
      <c r="AN950" s="51">
        <v>0</v>
      </c>
      <c r="AO950" s="51">
        <v>0</v>
      </c>
      <c r="AP950" s="51">
        <v>0</v>
      </c>
      <c r="AQ950" s="51">
        <v>0</v>
      </c>
      <c r="AR950" s="51">
        <v>0</v>
      </c>
      <c r="AS950" s="51">
        <v>0</v>
      </c>
      <c r="AT950" s="51">
        <v>0</v>
      </c>
      <c r="AU950" s="51">
        <v>0</v>
      </c>
      <c r="AV950" s="51">
        <v>0</v>
      </c>
      <c r="AW950" s="51">
        <v>0</v>
      </c>
      <c r="AX950" s="51">
        <v>0</v>
      </c>
      <c r="AY950" s="51">
        <v>0</v>
      </c>
      <c r="AZ950" s="51">
        <v>0</v>
      </c>
      <c r="BA950" s="51">
        <v>0</v>
      </c>
      <c r="BB950" s="51">
        <v>0</v>
      </c>
      <c r="BC950" s="51">
        <v>999.6</v>
      </c>
      <c r="BD950" s="51">
        <v>771.19</v>
      </c>
      <c r="BE950" s="51">
        <v>1016.39</v>
      </c>
      <c r="BF950" s="51">
        <v>966.95</v>
      </c>
      <c r="BG950" s="51">
        <v>1015.2</v>
      </c>
      <c r="BH950" s="51">
        <v>942.09</v>
      </c>
      <c r="BI950" s="51">
        <v>750.37</v>
      </c>
      <c r="BJ950" s="51">
        <v>737.97</v>
      </c>
      <c r="BK950" s="51">
        <v>559.53</v>
      </c>
      <c r="BL950" s="51">
        <v>654.32000000000005</v>
      </c>
      <c r="BM950" s="51"/>
      <c r="BN950" s="9"/>
      <c r="BO950" s="40">
        <v>771.19</v>
      </c>
      <c r="BP950" s="40">
        <v>999.6</v>
      </c>
      <c r="BQ950" s="62">
        <f t="shared" si="42"/>
        <v>885.39499999999998</v>
      </c>
      <c r="BR950" s="164" t="str">
        <f t="shared" si="43"/>
        <v>NO</v>
      </c>
      <c r="BS950" s="127"/>
    </row>
    <row r="951" spans="1:71" s="165" customFormat="1" x14ac:dyDescent="0.25">
      <c r="A951" s="166">
        <v>952</v>
      </c>
      <c r="B951" s="180" t="s">
        <v>5046</v>
      </c>
      <c r="C951" s="163" t="s">
        <v>5046</v>
      </c>
      <c r="D951" s="80"/>
      <c r="E951" s="98"/>
      <c r="F951" s="164" t="s">
        <v>2</v>
      </c>
      <c r="G951" s="127">
        <v>106814475</v>
      </c>
      <c r="H951" s="127"/>
      <c r="I951" s="196"/>
      <c r="J951" s="87">
        <v>8020907</v>
      </c>
      <c r="K951" s="127" t="s">
        <v>1</v>
      </c>
      <c r="L951" s="47" t="s">
        <v>5049</v>
      </c>
      <c r="M951" s="47"/>
      <c r="N951" s="47"/>
      <c r="O951" s="47"/>
      <c r="P951" s="51"/>
      <c r="Q951" s="51"/>
      <c r="R951" s="51"/>
      <c r="S951" s="51"/>
      <c r="T951" s="51"/>
      <c r="U951" s="51"/>
      <c r="V951" s="51"/>
      <c r="W951" s="51"/>
      <c r="X951" s="51"/>
      <c r="Y951" s="51"/>
      <c r="Z951" s="51"/>
      <c r="AA951" s="51"/>
      <c r="AB951" s="51"/>
      <c r="AC951" s="51"/>
      <c r="AD951" s="51"/>
      <c r="AE951" s="51"/>
      <c r="AF951" s="51"/>
      <c r="AG951" s="51"/>
      <c r="AH951" s="51"/>
      <c r="AI951" s="51"/>
      <c r="AJ951" s="51"/>
      <c r="AK951" s="51">
        <v>0</v>
      </c>
      <c r="AL951" s="51">
        <v>0</v>
      </c>
      <c r="AM951" s="51">
        <v>0</v>
      </c>
      <c r="AN951" s="51">
        <v>0</v>
      </c>
      <c r="AO951" s="51">
        <v>0</v>
      </c>
      <c r="AP951" s="51">
        <v>0</v>
      </c>
      <c r="AQ951" s="51">
        <v>0</v>
      </c>
      <c r="AR951" s="51">
        <v>0</v>
      </c>
      <c r="AS951" s="51">
        <v>0</v>
      </c>
      <c r="AT951" s="51">
        <v>0</v>
      </c>
      <c r="AU951" s="51">
        <v>0</v>
      </c>
      <c r="AV951" s="51">
        <v>0</v>
      </c>
      <c r="AW951" s="51">
        <v>0</v>
      </c>
      <c r="AX951" s="51">
        <v>0</v>
      </c>
      <c r="AY951" s="51">
        <v>0</v>
      </c>
      <c r="AZ951" s="51">
        <v>0</v>
      </c>
      <c r="BA951" s="51">
        <v>0</v>
      </c>
      <c r="BB951" s="51">
        <v>0</v>
      </c>
      <c r="BC951" s="51">
        <v>49.9</v>
      </c>
      <c r="BD951" s="51">
        <v>107.28</v>
      </c>
      <c r="BE951" s="51">
        <v>118.08</v>
      </c>
      <c r="BF951" s="51">
        <v>102.67</v>
      </c>
      <c r="BG951" s="51">
        <v>105.85</v>
      </c>
      <c r="BH951" s="51">
        <v>108</v>
      </c>
      <c r="BI951" s="51">
        <v>105.75</v>
      </c>
      <c r="BJ951" s="51">
        <v>125.75</v>
      </c>
      <c r="BK951" s="51">
        <v>111.36999999999999</v>
      </c>
      <c r="BL951" s="51">
        <v>134.18</v>
      </c>
      <c r="BM951" s="51"/>
      <c r="BN951" s="9"/>
      <c r="BO951" s="40">
        <v>49.9</v>
      </c>
      <c r="BP951" s="40">
        <v>107.29</v>
      </c>
      <c r="BQ951" s="62">
        <f t="shared" si="42"/>
        <v>78.594999999999999</v>
      </c>
      <c r="BR951" s="164" t="str">
        <f t="shared" si="43"/>
        <v>NO</v>
      </c>
      <c r="BS951" s="127"/>
    </row>
    <row r="952" spans="1:71" s="165" customFormat="1" x14ac:dyDescent="0.25">
      <c r="A952" s="166">
        <v>953</v>
      </c>
      <c r="B952" s="180" t="s">
        <v>5054</v>
      </c>
      <c r="C952" s="163" t="s">
        <v>5054</v>
      </c>
      <c r="D952" s="80"/>
      <c r="E952" s="98"/>
      <c r="F952" s="164" t="s">
        <v>2</v>
      </c>
      <c r="G952" s="127">
        <v>106814475</v>
      </c>
      <c r="H952" s="127"/>
      <c r="I952" s="196"/>
      <c r="J952" s="87">
        <v>8041147</v>
      </c>
      <c r="K952" s="127" t="s">
        <v>1</v>
      </c>
      <c r="L952" t="s">
        <v>5055</v>
      </c>
      <c r="M952" s="47"/>
      <c r="N952" s="47"/>
      <c r="O952" s="47"/>
      <c r="P952" s="51"/>
      <c r="Q952" s="51"/>
      <c r="R952" s="51"/>
      <c r="S952" s="51"/>
      <c r="T952" s="51"/>
      <c r="U952" s="51"/>
      <c r="V952" s="51"/>
      <c r="W952" s="51"/>
      <c r="X952" s="51"/>
      <c r="Y952" s="51"/>
      <c r="Z952" s="51"/>
      <c r="AA952" s="51"/>
      <c r="AB952" s="51"/>
      <c r="AC952" s="51"/>
      <c r="AD952" s="51"/>
      <c r="AE952" s="51"/>
      <c r="AF952" s="51"/>
      <c r="AG952" s="51"/>
      <c r="AH952" s="51"/>
      <c r="AI952" s="51"/>
      <c r="AJ952" s="51"/>
      <c r="AK952" s="51">
        <v>0</v>
      </c>
      <c r="AL952" s="51">
        <v>0</v>
      </c>
      <c r="AM952" s="51">
        <v>0</v>
      </c>
      <c r="AN952" s="51">
        <v>0</v>
      </c>
      <c r="AO952" s="51">
        <v>0</v>
      </c>
      <c r="AP952" s="51">
        <v>0</v>
      </c>
      <c r="AQ952" s="51">
        <v>0</v>
      </c>
      <c r="AR952" s="51">
        <v>0</v>
      </c>
      <c r="AS952" s="51">
        <v>0</v>
      </c>
      <c r="AT952" s="51">
        <v>0</v>
      </c>
      <c r="AU952" s="51">
        <v>0</v>
      </c>
      <c r="AV952" s="51">
        <v>0</v>
      </c>
      <c r="AW952" s="51">
        <v>0</v>
      </c>
      <c r="AX952" s="51">
        <v>0</v>
      </c>
      <c r="AY952" s="51">
        <v>0</v>
      </c>
      <c r="AZ952" s="51">
        <v>0</v>
      </c>
      <c r="BA952" s="51">
        <v>0</v>
      </c>
      <c r="BB952" s="51">
        <v>0</v>
      </c>
      <c r="BC952" s="51">
        <v>83.99</v>
      </c>
      <c r="BD952" s="51">
        <v>193.16</v>
      </c>
      <c r="BE952" s="51">
        <v>263.08</v>
      </c>
      <c r="BF952" s="51">
        <v>245.9</v>
      </c>
      <c r="BG952" s="51">
        <v>264.13</v>
      </c>
      <c r="BH952" s="51">
        <v>238.57</v>
      </c>
      <c r="BI952" s="51">
        <v>194.19</v>
      </c>
      <c r="BJ952" s="51">
        <v>157.15</v>
      </c>
      <c r="BK952" s="51">
        <v>135.05000000000001</v>
      </c>
      <c r="BL952" s="51">
        <v>196.73</v>
      </c>
      <c r="BM952" s="51"/>
      <c r="BN952" s="40">
        <v>83.99</v>
      </c>
      <c r="BO952" s="40">
        <v>193.16</v>
      </c>
      <c r="BP952" s="62">
        <f>AVERAGE(BN952:BO952)</f>
        <v>138.57499999999999</v>
      </c>
      <c r="BQ952" s="62">
        <f t="shared" si="42"/>
        <v>165.86750000000001</v>
      </c>
      <c r="BR952" s="164" t="str">
        <f t="shared" si="43"/>
        <v>NO</v>
      </c>
      <c r="BS952" s="127"/>
    </row>
    <row r="953" spans="1:71" s="165" customFormat="1" x14ac:dyDescent="0.25">
      <c r="A953" s="166">
        <v>954</v>
      </c>
      <c r="B953" s="180" t="s">
        <v>5047</v>
      </c>
      <c r="C953" s="174" t="s">
        <v>5047</v>
      </c>
      <c r="D953" s="80"/>
      <c r="E953" s="98"/>
      <c r="F953" s="179" t="s">
        <v>6</v>
      </c>
      <c r="G953" s="127">
        <v>106814476</v>
      </c>
      <c r="H953" s="127"/>
      <c r="I953" s="196"/>
      <c r="J953" s="87">
        <v>5006815</v>
      </c>
      <c r="K953" s="79" t="s">
        <v>5</v>
      </c>
      <c r="L953" t="s">
        <v>5050</v>
      </c>
      <c r="M953" s="47"/>
      <c r="N953" s="47"/>
      <c r="O953" s="47"/>
      <c r="P953" s="51"/>
      <c r="Q953" s="51"/>
      <c r="R953" s="51"/>
      <c r="S953" s="51"/>
      <c r="T953" s="51"/>
      <c r="U953" s="51"/>
      <c r="V953" s="51"/>
      <c r="W953" s="51"/>
      <c r="X953" s="51"/>
      <c r="Y953" s="51"/>
      <c r="Z953" s="51"/>
      <c r="AA953" s="51"/>
      <c r="AB953" s="51"/>
      <c r="AC953" s="51"/>
      <c r="AD953" s="51"/>
      <c r="AE953" s="51"/>
      <c r="AF953" s="51"/>
      <c r="AG953" s="51"/>
      <c r="AH953" s="51"/>
      <c r="AI953" s="51"/>
      <c r="AJ953" s="51"/>
      <c r="AK953" s="51">
        <v>0</v>
      </c>
      <c r="AL953" s="51">
        <v>0</v>
      </c>
      <c r="AM953" s="51">
        <v>0</v>
      </c>
      <c r="AN953" s="51">
        <v>0</v>
      </c>
      <c r="AO953" s="51">
        <v>0</v>
      </c>
      <c r="AP953" s="51">
        <v>0</v>
      </c>
      <c r="AQ953" s="51">
        <v>0</v>
      </c>
      <c r="AR953" s="51">
        <v>0</v>
      </c>
      <c r="AS953" s="51">
        <v>0</v>
      </c>
      <c r="AT953" s="51">
        <v>0</v>
      </c>
      <c r="AU953" s="51">
        <v>0</v>
      </c>
      <c r="AV953" s="51">
        <v>0</v>
      </c>
      <c r="AW953" s="51">
        <v>0</v>
      </c>
      <c r="AX953" s="51">
        <v>0</v>
      </c>
      <c r="AY953" s="51">
        <v>0</v>
      </c>
      <c r="AZ953" s="51">
        <v>0</v>
      </c>
      <c r="BA953" s="51">
        <v>0</v>
      </c>
      <c r="BB953" s="51">
        <v>0</v>
      </c>
      <c r="BC953" s="51">
        <v>52.17</v>
      </c>
      <c r="BD953" s="51">
        <v>98.38</v>
      </c>
      <c r="BE953" s="51">
        <v>22.82</v>
      </c>
      <c r="BF953" s="51">
        <v>21.13</v>
      </c>
      <c r="BG953" s="51">
        <v>24.72</v>
      </c>
      <c r="BH953" s="51">
        <v>27.42</v>
      </c>
      <c r="BI953" s="51">
        <v>33.46</v>
      </c>
      <c r="BJ953" s="51">
        <v>139.94</v>
      </c>
      <c r="BK953" s="51">
        <v>203.85</v>
      </c>
      <c r="BL953" s="51">
        <v>292.93</v>
      </c>
      <c r="BM953" s="51"/>
      <c r="BN953" s="9"/>
      <c r="BO953" s="40">
        <v>52.17</v>
      </c>
      <c r="BP953" s="40">
        <v>98.38</v>
      </c>
      <c r="BQ953" s="62">
        <f t="shared" si="42"/>
        <v>75.275000000000006</v>
      </c>
      <c r="BR953" s="164" t="str">
        <f t="shared" si="43"/>
        <v>NO</v>
      </c>
      <c r="BS953" s="127"/>
    </row>
    <row r="954" spans="1:71" s="165" customFormat="1" x14ac:dyDescent="0.25">
      <c r="A954" s="166">
        <v>955</v>
      </c>
      <c r="B954" s="180" t="s">
        <v>5061</v>
      </c>
      <c r="C954" s="174" t="s">
        <v>5061</v>
      </c>
      <c r="D954" s="80"/>
      <c r="E954" s="98"/>
      <c r="F954" s="179" t="s">
        <v>2</v>
      </c>
      <c r="G954" s="127">
        <v>106814475</v>
      </c>
      <c r="H954" s="127"/>
      <c r="I954" s="196"/>
      <c r="J954" s="87" t="s">
        <v>5070</v>
      </c>
      <c r="K954" s="79" t="s">
        <v>1</v>
      </c>
      <c r="L954" t="s">
        <v>5069</v>
      </c>
      <c r="M954" s="47"/>
      <c r="N954" s="47"/>
      <c r="O954" s="47"/>
      <c r="P954" s="51"/>
      <c r="Q954" s="51"/>
      <c r="R954" s="51"/>
      <c r="S954" s="51"/>
      <c r="T954" s="51"/>
      <c r="U954" s="51"/>
      <c r="V954" s="51"/>
      <c r="W954" s="51"/>
      <c r="X954" s="51"/>
      <c r="Y954" s="51"/>
      <c r="Z954" s="51"/>
      <c r="AA954" s="51"/>
      <c r="AB954" s="51"/>
      <c r="AC954" s="51"/>
      <c r="AD954" s="51"/>
      <c r="AE954" s="51"/>
      <c r="AF954" s="51"/>
      <c r="AG954" s="51"/>
      <c r="AH954" s="51"/>
      <c r="AI954" s="51"/>
      <c r="AJ954" s="51"/>
      <c r="AK954" s="51">
        <v>0</v>
      </c>
      <c r="AL954" s="51">
        <v>0</v>
      </c>
      <c r="AM954" s="51">
        <v>0</v>
      </c>
      <c r="AN954" s="51">
        <v>0</v>
      </c>
      <c r="AO954" s="51">
        <v>0</v>
      </c>
      <c r="AP954" s="51">
        <v>0</v>
      </c>
      <c r="AQ954" s="51">
        <v>0</v>
      </c>
      <c r="AR954" s="51">
        <v>0</v>
      </c>
      <c r="AS954" s="51">
        <v>0</v>
      </c>
      <c r="AT954" s="51">
        <v>0</v>
      </c>
      <c r="AU954" s="51">
        <v>0</v>
      </c>
      <c r="AV954" s="51">
        <v>0</v>
      </c>
      <c r="AW954" s="51">
        <v>0</v>
      </c>
      <c r="AX954" s="51">
        <v>0</v>
      </c>
      <c r="AY954" s="51">
        <v>0</v>
      </c>
      <c r="AZ954" s="51">
        <v>0</v>
      </c>
      <c r="BA954" s="51">
        <v>0</v>
      </c>
      <c r="BB954" s="51">
        <v>0</v>
      </c>
      <c r="BC954" s="51">
        <v>348.55</v>
      </c>
      <c r="BD954" s="51">
        <v>346.12</v>
      </c>
      <c r="BE954" s="51">
        <v>346.3</v>
      </c>
      <c r="BF954" s="51">
        <v>344.15</v>
      </c>
      <c r="BG954" s="51">
        <v>345.37</v>
      </c>
      <c r="BH954" s="51">
        <v>344.04</v>
      </c>
      <c r="BI954" s="51">
        <v>346.4</v>
      </c>
      <c r="BJ954" s="51">
        <v>346.58</v>
      </c>
      <c r="BK954" s="51">
        <v>344.82</v>
      </c>
      <c r="BL954" s="51">
        <v>345.31</v>
      </c>
      <c r="BM954" s="51"/>
      <c r="BN954" s="9"/>
      <c r="BO954" s="40">
        <v>344.04</v>
      </c>
      <c r="BP954" s="40">
        <v>345.37</v>
      </c>
      <c r="BQ954" s="62">
        <f t="shared" si="42"/>
        <v>344.70500000000004</v>
      </c>
      <c r="BR954" s="164" t="str">
        <f t="shared" si="43"/>
        <v>YES</v>
      </c>
      <c r="BS954" s="127"/>
    </row>
    <row r="955" spans="1:71" s="165" customFormat="1" x14ac:dyDescent="0.25">
      <c r="A955" s="166">
        <v>956</v>
      </c>
      <c r="B955" s="180" t="s">
        <v>5051</v>
      </c>
      <c r="C955" s="163" t="s">
        <v>5051</v>
      </c>
      <c r="D955" s="80"/>
      <c r="E955" s="98"/>
      <c r="F955" s="164" t="s">
        <v>2</v>
      </c>
      <c r="G955" s="127">
        <v>106814475</v>
      </c>
      <c r="H955" s="127"/>
      <c r="I955" s="196"/>
      <c r="J955" s="87">
        <v>6208095</v>
      </c>
      <c r="K955" s="127" t="s">
        <v>1</v>
      </c>
      <c r="L955" s="54" t="s">
        <v>5052</v>
      </c>
      <c r="M955" s="47"/>
      <c r="N955" s="47"/>
      <c r="O955" s="47"/>
      <c r="P955" s="51"/>
      <c r="Q955" s="51"/>
      <c r="R955" s="51"/>
      <c r="S955" s="51"/>
      <c r="T955" s="51"/>
      <c r="U955" s="51"/>
      <c r="V955" s="51"/>
      <c r="W955" s="51"/>
      <c r="X955" s="51"/>
      <c r="Y955" s="51"/>
      <c r="Z955" s="51"/>
      <c r="AA955" s="51"/>
      <c r="AB955" s="51"/>
      <c r="AC955" s="51"/>
      <c r="AD955" s="51"/>
      <c r="AE955" s="51"/>
      <c r="AF955" s="51"/>
      <c r="AG955" s="51"/>
      <c r="AH955" s="51"/>
      <c r="AI955" s="51"/>
      <c r="AJ955" s="51"/>
      <c r="AK955" s="51">
        <v>9270.59</v>
      </c>
      <c r="AL955" s="51">
        <v>8102.49</v>
      </c>
      <c r="AM955" s="51">
        <v>7806.37</v>
      </c>
      <c r="AN955" s="51">
        <v>8115.07</v>
      </c>
      <c r="AO955" s="51">
        <v>8603.59</v>
      </c>
      <c r="AP955" s="51">
        <v>9188.9699999999993</v>
      </c>
      <c r="AQ955" s="51">
        <v>9235.68</v>
      </c>
      <c r="AR955" s="51">
        <v>9174.06</v>
      </c>
      <c r="AS955" s="51">
        <v>11694.66</v>
      </c>
      <c r="AT955" s="51">
        <v>10763.93</v>
      </c>
      <c r="AU955" s="51">
        <v>12236.89</v>
      </c>
      <c r="AV955" s="51">
        <v>11498.18</v>
      </c>
      <c r="AW955" s="51">
        <v>8975.93</v>
      </c>
      <c r="AX955" s="51">
        <v>7829.17</v>
      </c>
      <c r="AY955" s="51">
        <v>7287.09</v>
      </c>
      <c r="AZ955" s="51">
        <v>8550.0499999999993</v>
      </c>
      <c r="BA955" s="51">
        <v>8266.42</v>
      </c>
      <c r="BB955" s="51">
        <v>8755.58</v>
      </c>
      <c r="BC955" s="51">
        <v>9387.8700000000008</v>
      </c>
      <c r="BD955" s="51">
        <v>9767.84</v>
      </c>
      <c r="BE955" s="51">
        <v>13175.8</v>
      </c>
      <c r="BF955" s="51">
        <v>11810.32</v>
      </c>
      <c r="BG955" s="51">
        <v>11975.05</v>
      </c>
      <c r="BH955" s="51">
        <v>11295.76</v>
      </c>
      <c r="BI955" s="51">
        <v>8501.9</v>
      </c>
      <c r="BJ955" s="51">
        <v>8461.09</v>
      </c>
      <c r="BK955" s="51">
        <v>8599.369999999999</v>
      </c>
      <c r="BL955" s="51">
        <v>8669.52</v>
      </c>
      <c r="BM955" s="51"/>
      <c r="BN955" s="9"/>
      <c r="BO955" s="40">
        <v>7287.09</v>
      </c>
      <c r="BP955" s="40">
        <v>12236.89</v>
      </c>
      <c r="BQ955" s="62">
        <f t="shared" si="42"/>
        <v>9761.99</v>
      </c>
      <c r="BR955" s="164" t="str">
        <f t="shared" si="43"/>
        <v>YES</v>
      </c>
      <c r="BS955" s="127"/>
    </row>
    <row r="956" spans="1:71" s="165" customFormat="1" x14ac:dyDescent="0.25">
      <c r="A956" s="166">
        <v>957</v>
      </c>
      <c r="B956" s="180" t="s">
        <v>5056</v>
      </c>
      <c r="C956" s="163" t="s">
        <v>5056</v>
      </c>
      <c r="D956" s="80"/>
      <c r="E956" s="98"/>
      <c r="F956" s="179" t="s">
        <v>17</v>
      </c>
      <c r="G956" s="127">
        <v>105515018</v>
      </c>
      <c r="H956" s="127"/>
      <c r="I956" s="196"/>
      <c r="J956" s="87">
        <v>6690753</v>
      </c>
      <c r="K956" s="127" t="s">
        <v>16</v>
      </c>
      <c r="L956" s="54" t="s">
        <v>5057</v>
      </c>
      <c r="M956" s="47"/>
      <c r="N956" s="47"/>
      <c r="O956" s="47">
        <v>196.75</v>
      </c>
      <c r="P956" s="51">
        <v>253.32</v>
      </c>
      <c r="Q956" s="51">
        <v>308.48</v>
      </c>
      <c r="R956" s="51">
        <v>332.75</v>
      </c>
      <c r="S956" s="51">
        <v>160.75</v>
      </c>
      <c r="T956" s="51">
        <v>196.75</v>
      </c>
      <c r="U956" s="51">
        <v>24.75</v>
      </c>
      <c r="V956" s="51">
        <v>264.99</v>
      </c>
      <c r="W956" s="51">
        <v>523.85</v>
      </c>
      <c r="X956" s="51">
        <v>350.37</v>
      </c>
      <c r="Y956" s="51">
        <v>254.94</v>
      </c>
      <c r="Z956" s="51">
        <v>160.75</v>
      </c>
      <c r="AA956" s="51">
        <v>220.75</v>
      </c>
      <c r="AB956" s="51">
        <v>400.48</v>
      </c>
      <c r="AC956" s="51">
        <v>244.75</v>
      </c>
      <c r="AD956" s="51">
        <v>148.75</v>
      </c>
      <c r="AE956" s="51">
        <v>212.85</v>
      </c>
      <c r="AF956" s="51">
        <v>332.88</v>
      </c>
      <c r="AG956" s="51"/>
      <c r="AH956" s="51">
        <v>857.18</v>
      </c>
      <c r="AI956" s="51">
        <v>424.95</v>
      </c>
      <c r="AJ956" s="51">
        <v>845.13</v>
      </c>
      <c r="AK956" s="51">
        <v>366.5</v>
      </c>
      <c r="AL956" s="51">
        <v>192.75</v>
      </c>
      <c r="AM956" s="51">
        <v>260.75</v>
      </c>
      <c r="AN956" s="51">
        <v>684.83</v>
      </c>
      <c r="AO956" s="51">
        <v>373.55</v>
      </c>
      <c r="AP956" s="51">
        <v>348.75</v>
      </c>
      <c r="AQ956" s="51">
        <v>556.92999999999995</v>
      </c>
      <c r="AR956" s="51">
        <v>753.2</v>
      </c>
      <c r="AS956" s="51">
        <v>2001.41</v>
      </c>
      <c r="AT956" s="51">
        <v>2287.9</v>
      </c>
      <c r="AU956" s="51">
        <v>2653.58</v>
      </c>
      <c r="AV956" s="51">
        <v>1125.24</v>
      </c>
      <c r="AW956" s="51">
        <v>625.22</v>
      </c>
      <c r="AX956" s="51">
        <v>739.19</v>
      </c>
      <c r="AY956" s="51">
        <v>237.05</v>
      </c>
      <c r="AZ956" s="51">
        <v>1681.42</v>
      </c>
      <c r="BA956" s="51">
        <v>1331.13</v>
      </c>
      <c r="BB956" s="51">
        <v>459.81</v>
      </c>
      <c r="BC956" s="51">
        <v>891.55</v>
      </c>
      <c r="BD956" s="51">
        <v>227.33</v>
      </c>
      <c r="BE956" s="51">
        <v>262.57</v>
      </c>
      <c r="BF956" s="51">
        <v>762.48</v>
      </c>
      <c r="BG956" s="51">
        <v>1081.75</v>
      </c>
      <c r="BH956" s="51">
        <v>516.27</v>
      </c>
      <c r="BI956" s="51">
        <v>686.85</v>
      </c>
      <c r="BJ956" s="51">
        <v>356.75</v>
      </c>
      <c r="BK956" s="51">
        <v>400.8</v>
      </c>
      <c r="BL956" s="51">
        <v>400.8</v>
      </c>
      <c r="BM956" s="51"/>
      <c r="BN956" s="9"/>
      <c r="BO956" s="40">
        <v>24.75</v>
      </c>
      <c r="BP956" s="40">
        <v>2653.58</v>
      </c>
      <c r="BQ956" s="62">
        <f t="shared" si="42"/>
        <v>1339.165</v>
      </c>
      <c r="BR956" s="164" t="str">
        <f t="shared" si="43"/>
        <v>YES</v>
      </c>
      <c r="BS956" s="127"/>
    </row>
    <row r="957" spans="1:71" s="165" customFormat="1" x14ac:dyDescent="0.25">
      <c r="A957" s="166">
        <v>958</v>
      </c>
      <c r="B957" s="180" t="s">
        <v>5053</v>
      </c>
      <c r="C957" s="163" t="s">
        <v>5053</v>
      </c>
      <c r="D957" s="80"/>
      <c r="E957" s="98"/>
      <c r="F957" s="164" t="s">
        <v>6</v>
      </c>
      <c r="G957" s="127">
        <v>106814476</v>
      </c>
      <c r="H957" s="127"/>
      <c r="I957" s="196"/>
      <c r="J957" s="87">
        <v>3082383</v>
      </c>
      <c r="K957" s="127" t="s">
        <v>5</v>
      </c>
      <c r="L957" s="54" t="s">
        <v>5052</v>
      </c>
      <c r="M957" s="47"/>
      <c r="N957" s="47"/>
      <c r="O957" s="47"/>
      <c r="P957" s="51"/>
      <c r="Q957" s="51"/>
      <c r="R957" s="51"/>
      <c r="S957" s="51"/>
      <c r="T957" s="51"/>
      <c r="U957" s="51"/>
      <c r="V957" s="51"/>
      <c r="W957" s="51"/>
      <c r="X957" s="51"/>
      <c r="Y957" s="51"/>
      <c r="Z957" s="51"/>
      <c r="AA957" s="51"/>
      <c r="AB957" s="51"/>
      <c r="AC957" s="51"/>
      <c r="AD957" s="51"/>
      <c r="AE957" s="51"/>
      <c r="AF957" s="51"/>
      <c r="AG957" s="51"/>
      <c r="AH957" s="51"/>
      <c r="AI957" s="51"/>
      <c r="AJ957" s="51"/>
      <c r="AK957" s="51">
        <v>0</v>
      </c>
      <c r="AL957" s="51">
        <v>0</v>
      </c>
      <c r="AM957" s="51">
        <v>0</v>
      </c>
      <c r="AN957" s="51">
        <v>0</v>
      </c>
      <c r="AO957" s="51">
        <v>0</v>
      </c>
      <c r="AP957" s="51">
        <v>0</v>
      </c>
      <c r="AQ957" s="51">
        <v>0</v>
      </c>
      <c r="AR957" s="51">
        <v>30.13</v>
      </c>
      <c r="AS957" s="51">
        <v>49.43</v>
      </c>
      <c r="AT957" s="51">
        <v>50.47</v>
      </c>
      <c r="AU957" s="51">
        <v>39.58</v>
      </c>
      <c r="AV957" s="51">
        <v>42.62</v>
      </c>
      <c r="AW957" s="51">
        <v>49.74</v>
      </c>
      <c r="AX957" s="51">
        <v>51.74</v>
      </c>
      <c r="AY957" s="51">
        <v>40.5</v>
      </c>
      <c r="AZ957" s="51">
        <v>49.04</v>
      </c>
      <c r="BA957" s="51">
        <v>47.77</v>
      </c>
      <c r="BB957" s="51">
        <v>43.73</v>
      </c>
      <c r="BC957" s="51">
        <v>41.68</v>
      </c>
      <c r="BD957" s="51">
        <v>35.01</v>
      </c>
      <c r="BE957" s="51">
        <v>33.520000000000003</v>
      </c>
      <c r="BF957" s="51">
        <v>35.29</v>
      </c>
      <c r="BG957" s="51">
        <v>43.13</v>
      </c>
      <c r="BH957" s="51">
        <v>37.04</v>
      </c>
      <c r="BI957" s="51">
        <v>60.72</v>
      </c>
      <c r="BJ957" s="51">
        <v>45.6</v>
      </c>
      <c r="BK957" s="51">
        <v>43.4</v>
      </c>
      <c r="BL957" s="51">
        <v>38.880000000000003</v>
      </c>
      <c r="BM957" s="51"/>
      <c r="BN957" s="9"/>
      <c r="BO957" s="40">
        <v>30.13</v>
      </c>
      <c r="BP957" s="40">
        <v>51.74</v>
      </c>
      <c r="BQ957" s="62">
        <f t="shared" si="42"/>
        <v>40.935000000000002</v>
      </c>
      <c r="BR957" s="164" t="str">
        <f t="shared" si="43"/>
        <v>YES</v>
      </c>
      <c r="BS957" s="127"/>
    </row>
    <row r="958" spans="1:71" s="165" customFormat="1" x14ac:dyDescent="0.25">
      <c r="A958" s="166">
        <v>959</v>
      </c>
      <c r="B958" s="180" t="s">
        <v>5063</v>
      </c>
      <c r="C958" s="163" t="s">
        <v>5063</v>
      </c>
      <c r="D958" s="80"/>
      <c r="E958" s="98"/>
      <c r="F958" s="164" t="s">
        <v>2</v>
      </c>
      <c r="G958" s="127">
        <v>106814475</v>
      </c>
      <c r="H958" s="127"/>
      <c r="I958" s="196"/>
      <c r="J958" s="87">
        <v>6210182</v>
      </c>
      <c r="K958" s="127" t="s">
        <v>1</v>
      </c>
      <c r="L958" s="54" t="s">
        <v>5068</v>
      </c>
      <c r="M958" s="47"/>
      <c r="N958" s="47"/>
      <c r="O958" s="47"/>
      <c r="P958" s="51"/>
      <c r="Q958" s="51"/>
      <c r="R958" s="51"/>
      <c r="S958" s="51"/>
      <c r="T958" s="51"/>
      <c r="U958" s="51"/>
      <c r="V958" s="51"/>
      <c r="W958" s="51"/>
      <c r="X958" s="51"/>
      <c r="Y958" s="51"/>
      <c r="Z958" s="51"/>
      <c r="AA958" s="51"/>
      <c r="AB958" s="51"/>
      <c r="AC958" s="51"/>
      <c r="AD958" s="51"/>
      <c r="AE958" s="51"/>
      <c r="AF958" s="51"/>
      <c r="AG958" s="51"/>
      <c r="AH958" s="51"/>
      <c r="AI958" s="51"/>
      <c r="AJ958" s="51"/>
      <c r="AK958" s="51">
        <v>0</v>
      </c>
      <c r="AL958" s="51">
        <v>0</v>
      </c>
      <c r="AM958" s="51">
        <v>0</v>
      </c>
      <c r="AN958" s="51">
        <v>0</v>
      </c>
      <c r="AO958" s="51">
        <v>0</v>
      </c>
      <c r="AP958" s="51">
        <v>0</v>
      </c>
      <c r="AQ958" s="51">
        <v>0</v>
      </c>
      <c r="AR958" s="51">
        <v>0</v>
      </c>
      <c r="AS958" s="51">
        <v>0</v>
      </c>
      <c r="AT958" s="51">
        <v>0</v>
      </c>
      <c r="AU958" s="51">
        <v>0</v>
      </c>
      <c r="AV958" s="51">
        <v>0</v>
      </c>
      <c r="AW958" s="51">
        <v>0</v>
      </c>
      <c r="AX958" s="51">
        <v>0</v>
      </c>
      <c r="AY958" s="51">
        <v>0</v>
      </c>
      <c r="AZ958" s="51">
        <v>0</v>
      </c>
      <c r="BA958" s="51">
        <v>0</v>
      </c>
      <c r="BB958" s="51">
        <v>0</v>
      </c>
      <c r="BC958" s="51">
        <v>0</v>
      </c>
      <c r="BD958" s="51">
        <v>0</v>
      </c>
      <c r="BE958" s="51">
        <v>187.02</v>
      </c>
      <c r="BF958" s="51">
        <v>538.87</v>
      </c>
      <c r="BG958" s="51">
        <v>745.54</v>
      </c>
      <c r="BH958" s="51">
        <v>656.97</v>
      </c>
      <c r="BI958" s="51">
        <v>405.05</v>
      </c>
      <c r="BJ958" s="51">
        <v>252.86</v>
      </c>
      <c r="BK958" s="51">
        <v>186.16</v>
      </c>
      <c r="BL958" s="51">
        <v>464.48</v>
      </c>
      <c r="BM958" s="51"/>
      <c r="BN958" s="9"/>
      <c r="BO958" s="40">
        <v>187.02</v>
      </c>
      <c r="BP958" s="40">
        <v>745.54</v>
      </c>
      <c r="BQ958" s="62">
        <f t="shared" si="42"/>
        <v>466.28</v>
      </c>
      <c r="BR958" s="164" t="str">
        <f t="shared" si="43"/>
        <v>NO</v>
      </c>
      <c r="BS958" s="127"/>
    </row>
    <row r="959" spans="1:71" s="165" customFormat="1" x14ac:dyDescent="0.25">
      <c r="A959" s="166">
        <v>960</v>
      </c>
      <c r="B959" s="180" t="s">
        <v>5059</v>
      </c>
      <c r="C959" s="163" t="s">
        <v>5059</v>
      </c>
      <c r="D959" s="80"/>
      <c r="E959" s="98"/>
      <c r="F959" s="164" t="s">
        <v>17</v>
      </c>
      <c r="G959" s="127">
        <v>105515018</v>
      </c>
      <c r="H959" s="127"/>
      <c r="I959" s="196"/>
      <c r="J959" s="87">
        <v>4623010</v>
      </c>
      <c r="K959" s="127" t="s">
        <v>16</v>
      </c>
      <c r="L959" s="54" t="s">
        <v>5060</v>
      </c>
      <c r="M959" s="47"/>
      <c r="N959" s="47"/>
      <c r="O959" s="47"/>
      <c r="P959" s="51"/>
      <c r="Q959" s="51"/>
      <c r="R959" s="51"/>
      <c r="S959" s="51"/>
      <c r="T959" s="51"/>
      <c r="U959" s="51"/>
      <c r="V959" s="51"/>
      <c r="W959" s="51"/>
      <c r="X959" s="51"/>
      <c r="Y959" s="51"/>
      <c r="Z959" s="51"/>
      <c r="AA959" s="51"/>
      <c r="AB959" s="51"/>
      <c r="AC959" s="51"/>
      <c r="AD959" s="51"/>
      <c r="AE959" s="51"/>
      <c r="AF959" s="51"/>
      <c r="AG959" s="51"/>
      <c r="AH959" s="51"/>
      <c r="AI959" s="51"/>
      <c r="AJ959" s="51"/>
      <c r="AK959" s="51">
        <v>0</v>
      </c>
      <c r="AL959" s="51">
        <v>0</v>
      </c>
      <c r="AM959" s="51">
        <v>0</v>
      </c>
      <c r="AN959" s="51">
        <v>0</v>
      </c>
      <c r="AO959" s="51">
        <v>0</v>
      </c>
      <c r="AP959" s="51">
        <v>0</v>
      </c>
      <c r="AQ959" s="51">
        <v>0</v>
      </c>
      <c r="AR959" s="51">
        <v>0</v>
      </c>
      <c r="AS959" s="51">
        <v>0</v>
      </c>
      <c r="AT959" s="51">
        <v>0</v>
      </c>
      <c r="AU959" s="51">
        <v>0</v>
      </c>
      <c r="AV959" s="51">
        <v>0</v>
      </c>
      <c r="AW959" s="51">
        <v>0</v>
      </c>
      <c r="AX959" s="51">
        <v>0</v>
      </c>
      <c r="AY959" s="51">
        <v>0</v>
      </c>
      <c r="AZ959" s="51">
        <v>0</v>
      </c>
      <c r="BA959" s="51">
        <v>0</v>
      </c>
      <c r="BB959" s="51">
        <v>0</v>
      </c>
      <c r="BC959" s="51">
        <v>0</v>
      </c>
      <c r="BD959" s="51">
        <v>0</v>
      </c>
      <c r="BE959" s="51">
        <v>0</v>
      </c>
      <c r="BF959" s="51">
        <v>36.75</v>
      </c>
      <c r="BG959" s="51">
        <v>11.74</v>
      </c>
      <c r="BH959" s="51">
        <v>36.75</v>
      </c>
      <c r="BI959" s="51">
        <v>36.75</v>
      </c>
      <c r="BJ959" s="51">
        <v>28.75</v>
      </c>
      <c r="BK959" s="51">
        <v>28.75</v>
      </c>
      <c r="BL959" s="51">
        <v>28.75</v>
      </c>
      <c r="BM959" s="51"/>
      <c r="BN959" s="9"/>
      <c r="BO959" s="40">
        <v>11.74</v>
      </c>
      <c r="BP959" s="40">
        <v>36.75</v>
      </c>
      <c r="BQ959" s="62">
        <f t="shared" si="42"/>
        <v>24.245000000000001</v>
      </c>
      <c r="BR959" s="164" t="str">
        <f t="shared" si="43"/>
        <v>YES</v>
      </c>
      <c r="BS959" s="127"/>
    </row>
    <row r="960" spans="1:71" s="165" customFormat="1" x14ac:dyDescent="0.25">
      <c r="A960" s="166">
        <v>961</v>
      </c>
      <c r="B960" s="180" t="s">
        <v>5058</v>
      </c>
      <c r="C960" s="163" t="s">
        <v>5058</v>
      </c>
      <c r="D960" s="80"/>
      <c r="E960" s="98"/>
      <c r="F960" s="164" t="s">
        <v>17</v>
      </c>
      <c r="G960" s="127">
        <v>105515018</v>
      </c>
      <c r="H960" s="127"/>
      <c r="I960" s="196"/>
      <c r="J960" s="87">
        <v>8000710</v>
      </c>
      <c r="K960" s="127" t="s">
        <v>16</v>
      </c>
      <c r="L960" s="54" t="s">
        <v>1650</v>
      </c>
      <c r="M960" s="47"/>
      <c r="N960" s="47"/>
      <c r="O960" s="47"/>
      <c r="P960" s="51"/>
      <c r="Q960" s="51"/>
      <c r="R960" s="51"/>
      <c r="S960" s="51"/>
      <c r="T960" s="51"/>
      <c r="U960" s="51"/>
      <c r="V960" s="51"/>
      <c r="W960" s="51"/>
      <c r="X960" s="51"/>
      <c r="Y960" s="51"/>
      <c r="Z960" s="51"/>
      <c r="AA960" s="51"/>
      <c r="AB960" s="51"/>
      <c r="AC960" s="51"/>
      <c r="AD960" s="51"/>
      <c r="AE960" s="51"/>
      <c r="AF960" s="51"/>
      <c r="AG960" s="51"/>
      <c r="AH960" s="51"/>
      <c r="AI960" s="51"/>
      <c r="AJ960" s="51"/>
      <c r="AK960" s="51">
        <v>0</v>
      </c>
      <c r="AL960" s="51">
        <v>0</v>
      </c>
      <c r="AM960" s="51">
        <v>0</v>
      </c>
      <c r="AN960" s="51">
        <v>0</v>
      </c>
      <c r="AO960" s="51">
        <v>0</v>
      </c>
      <c r="AP960" s="51">
        <v>0</v>
      </c>
      <c r="AQ960" s="51">
        <v>0</v>
      </c>
      <c r="AR960" s="51">
        <v>0</v>
      </c>
      <c r="AS960" s="51">
        <v>0</v>
      </c>
      <c r="AT960" s="51">
        <v>0</v>
      </c>
      <c r="AU960" s="51">
        <v>0</v>
      </c>
      <c r="AV960" s="51">
        <v>0</v>
      </c>
      <c r="AW960" s="51">
        <v>0</v>
      </c>
      <c r="AX960" s="51">
        <v>0</v>
      </c>
      <c r="AY960" s="51">
        <v>0</v>
      </c>
      <c r="AZ960" s="51">
        <v>0</v>
      </c>
      <c r="BA960" s="51">
        <v>0</v>
      </c>
      <c r="BB960" s="51">
        <v>0</v>
      </c>
      <c r="BC960" s="51">
        <v>0</v>
      </c>
      <c r="BD960" s="51">
        <v>0</v>
      </c>
      <c r="BE960" s="51">
        <v>0</v>
      </c>
      <c r="BF960" s="51">
        <v>36.75</v>
      </c>
      <c r="BG960" s="51">
        <v>76.45</v>
      </c>
      <c r="BH960" s="51">
        <v>58.78</v>
      </c>
      <c r="BI960" s="51">
        <v>47.2</v>
      </c>
      <c r="BJ960" s="51">
        <v>28.75</v>
      </c>
      <c r="BK960" s="51">
        <v>28.75</v>
      </c>
      <c r="BL960" s="51">
        <v>36.159999999999997</v>
      </c>
      <c r="BM960" s="51"/>
      <c r="BN960" s="9"/>
      <c r="BO960" s="40">
        <v>30.13</v>
      </c>
      <c r="BP960" s="40">
        <v>76.45</v>
      </c>
      <c r="BQ960" s="62">
        <f>AVERAGE(BO960:BP960)</f>
        <v>53.29</v>
      </c>
      <c r="BR960" s="164" t="str">
        <f t="shared" si="43"/>
        <v>NO</v>
      </c>
      <c r="BS960" s="127"/>
    </row>
    <row r="961" spans="1:71" s="165" customFormat="1" x14ac:dyDescent="0.25">
      <c r="A961" s="166">
        <v>962</v>
      </c>
      <c r="B961" s="180" t="s">
        <v>5066</v>
      </c>
      <c r="C961" s="163" t="s">
        <v>5066</v>
      </c>
      <c r="D961" s="80"/>
      <c r="E961" s="98"/>
      <c r="F961" s="164" t="s">
        <v>2</v>
      </c>
      <c r="G961" s="127">
        <v>106814475</v>
      </c>
      <c r="H961" s="127"/>
      <c r="I961" s="196"/>
      <c r="J961" s="87">
        <v>4671263</v>
      </c>
      <c r="K961" s="127" t="s">
        <v>1</v>
      </c>
      <c r="L961" s="54" t="s">
        <v>5022</v>
      </c>
      <c r="M961" s="47"/>
      <c r="N961" s="47"/>
      <c r="O961" s="47"/>
      <c r="P961" s="51"/>
      <c r="Q961" s="51"/>
      <c r="R961" s="51"/>
      <c r="S961" s="51"/>
      <c r="T961" s="51"/>
      <c r="U961" s="51"/>
      <c r="V961" s="51"/>
      <c r="W961" s="51"/>
      <c r="X961" s="51"/>
      <c r="Y961" s="51"/>
      <c r="Z961" s="51"/>
      <c r="AA961" s="51"/>
      <c r="AB961" s="51"/>
      <c r="AC961" s="51"/>
      <c r="AD961" s="51"/>
      <c r="AE961" s="51"/>
      <c r="AF961" s="51"/>
      <c r="AG961" s="51"/>
      <c r="AH961" s="51"/>
      <c r="AI961" s="51"/>
      <c r="AJ961" s="51"/>
      <c r="AK961" s="51">
        <v>0</v>
      </c>
      <c r="AL961" s="51">
        <v>0</v>
      </c>
      <c r="AM961" s="51">
        <v>0</v>
      </c>
      <c r="AN961" s="51">
        <v>0</v>
      </c>
      <c r="AO961" s="51">
        <v>0</v>
      </c>
      <c r="AP961" s="51">
        <v>0</v>
      </c>
      <c r="AQ961" s="51">
        <v>0</v>
      </c>
      <c r="AR961" s="51">
        <v>0</v>
      </c>
      <c r="AS961" s="51">
        <v>0</v>
      </c>
      <c r="AT961" s="51">
        <v>0</v>
      </c>
      <c r="AU961" s="51">
        <v>0</v>
      </c>
      <c r="AV961" s="51">
        <v>0</v>
      </c>
      <c r="AW961" s="51">
        <v>0</v>
      </c>
      <c r="AX961" s="51">
        <v>0</v>
      </c>
      <c r="AY961" s="51">
        <v>0</v>
      </c>
      <c r="AZ961" s="51">
        <v>0</v>
      </c>
      <c r="BA961" s="51">
        <v>0</v>
      </c>
      <c r="BB961" s="51">
        <v>0</v>
      </c>
      <c r="BC961" s="51">
        <v>0</v>
      </c>
      <c r="BD961" s="51">
        <v>0</v>
      </c>
      <c r="BE961" s="51">
        <v>0</v>
      </c>
      <c r="BF961" s="51">
        <v>0</v>
      </c>
      <c r="BG961" s="51">
        <v>0</v>
      </c>
      <c r="BH961" s="51">
        <v>42.51</v>
      </c>
      <c r="BI961" s="51">
        <v>24.89</v>
      </c>
      <c r="BJ961" s="51">
        <v>30.27</v>
      </c>
      <c r="BK961" s="51">
        <v>25.23</v>
      </c>
      <c r="BL961" s="51">
        <v>28.74</v>
      </c>
      <c r="BM961" s="51"/>
      <c r="BN961" s="9"/>
      <c r="BO961" s="40">
        <v>42.51</v>
      </c>
      <c r="BP961" s="40">
        <v>42.51</v>
      </c>
      <c r="BQ961" s="62">
        <f t="shared" ref="BQ961:BQ962" si="45">AVERAGE(BO961:BP961)</f>
        <v>42.51</v>
      </c>
      <c r="BR961" s="164" t="str">
        <f t="shared" si="43"/>
        <v>NO</v>
      </c>
      <c r="BS961" s="127"/>
    </row>
    <row r="962" spans="1:71" s="165" customFormat="1" x14ac:dyDescent="0.25">
      <c r="A962" s="166">
        <v>963</v>
      </c>
      <c r="B962" s="180" t="s">
        <v>5065</v>
      </c>
      <c r="C962" s="163" t="s">
        <v>5065</v>
      </c>
      <c r="D962" s="80"/>
      <c r="E962" s="98"/>
      <c r="F962" s="164" t="s">
        <v>2</v>
      </c>
      <c r="G962" s="127">
        <v>106814475</v>
      </c>
      <c r="H962" s="127"/>
      <c r="I962" s="196"/>
      <c r="J962" s="87">
        <v>6207894</v>
      </c>
      <c r="K962" s="127" t="s">
        <v>1</v>
      </c>
      <c r="L962" s="54" t="s">
        <v>282</v>
      </c>
      <c r="M962" s="47"/>
      <c r="N962" s="47"/>
      <c r="O962" s="47"/>
      <c r="P962" s="51"/>
      <c r="Q962" s="51"/>
      <c r="R962" s="51"/>
      <c r="S962" s="51"/>
      <c r="T962" s="51"/>
      <c r="U962" s="51"/>
      <c r="V962" s="51"/>
      <c r="W962" s="51"/>
      <c r="X962" s="51"/>
      <c r="Y962" s="51"/>
      <c r="Z962" s="51"/>
      <c r="AA962" s="51"/>
      <c r="AB962" s="51"/>
      <c r="AC962" s="51"/>
      <c r="AD962" s="51"/>
      <c r="AE962" s="51"/>
      <c r="AF962" s="51"/>
      <c r="AG962" s="51"/>
      <c r="AH962" s="51"/>
      <c r="AI962" s="51"/>
      <c r="AJ962" s="51"/>
      <c r="AK962" s="51">
        <v>0</v>
      </c>
      <c r="AL962" s="51">
        <v>0</v>
      </c>
      <c r="AM962" s="51">
        <v>0</v>
      </c>
      <c r="AN962" s="51">
        <v>0</v>
      </c>
      <c r="AO962" s="51">
        <v>0</v>
      </c>
      <c r="AP962" s="51">
        <v>0</v>
      </c>
      <c r="AQ962" s="51">
        <v>0</v>
      </c>
      <c r="AR962" s="51">
        <v>0</v>
      </c>
      <c r="AS962" s="51">
        <v>0</v>
      </c>
      <c r="AT962" s="51">
        <v>0</v>
      </c>
      <c r="AU962" s="51">
        <v>0</v>
      </c>
      <c r="AV962" s="51">
        <v>0</v>
      </c>
      <c r="AW962" s="51">
        <v>0</v>
      </c>
      <c r="AX962" s="51">
        <v>0</v>
      </c>
      <c r="AY962" s="51">
        <v>0</v>
      </c>
      <c r="AZ962" s="51">
        <v>0</v>
      </c>
      <c r="BA962" s="51">
        <v>0</v>
      </c>
      <c r="BB962" s="51">
        <v>0</v>
      </c>
      <c r="BC962" s="51">
        <v>0</v>
      </c>
      <c r="BD962" s="51">
        <v>0</v>
      </c>
      <c r="BE962" s="51">
        <v>0</v>
      </c>
      <c r="BF962" s="51">
        <v>0</v>
      </c>
      <c r="BG962" s="51">
        <v>1268.32</v>
      </c>
      <c r="BH962" s="51">
        <v>847.37</v>
      </c>
      <c r="BI962" s="51">
        <v>557.23</v>
      </c>
      <c r="BJ962" s="51">
        <v>471.9</v>
      </c>
      <c r="BK962" s="51">
        <v>366.34000000000003</v>
      </c>
      <c r="BL962" s="51">
        <v>458.29</v>
      </c>
      <c r="BM962" s="51"/>
      <c r="BN962" s="9"/>
      <c r="BO962" s="40">
        <v>847.37</v>
      </c>
      <c r="BP962" s="40">
        <v>1268.32</v>
      </c>
      <c r="BQ962" s="62">
        <f t="shared" si="45"/>
        <v>1057.845</v>
      </c>
      <c r="BR962" s="164" t="str">
        <f t="shared" si="43"/>
        <v>NO</v>
      </c>
      <c r="BS962" s="127"/>
    </row>
    <row r="963" spans="1:71" s="165" customFormat="1" x14ac:dyDescent="0.25">
      <c r="A963" s="166">
        <v>964</v>
      </c>
      <c r="B963" s="180" t="s">
        <v>5064</v>
      </c>
      <c r="C963" s="163" t="s">
        <v>5064</v>
      </c>
      <c r="D963" s="80"/>
      <c r="E963" s="98"/>
      <c r="F963" s="164" t="s">
        <v>2</v>
      </c>
      <c r="G963" s="127">
        <v>106814475</v>
      </c>
      <c r="H963" s="127"/>
      <c r="I963" s="196"/>
      <c r="J963" s="87" t="s">
        <v>5071</v>
      </c>
      <c r="K963" s="127" t="s">
        <v>1</v>
      </c>
      <c r="L963" s="54" t="s">
        <v>5067</v>
      </c>
      <c r="M963" s="47"/>
      <c r="N963" s="47"/>
      <c r="O963" s="47"/>
      <c r="P963" s="51"/>
      <c r="Q963" s="51"/>
      <c r="R963" s="51"/>
      <c r="S963" s="51"/>
      <c r="T963" s="51"/>
      <c r="U963" s="51"/>
      <c r="V963" s="51"/>
      <c r="W963" s="51"/>
      <c r="X963" s="51"/>
      <c r="Y963" s="51"/>
      <c r="Z963" s="51"/>
      <c r="AA963" s="51"/>
      <c r="AB963" s="51"/>
      <c r="AC963" s="51"/>
      <c r="AD963" s="51"/>
      <c r="AE963" s="51"/>
      <c r="AF963" s="51"/>
      <c r="AG963" s="51"/>
      <c r="AH963" s="51"/>
      <c r="AI963" s="51"/>
      <c r="AJ963" s="51"/>
      <c r="AK963" s="51">
        <v>0</v>
      </c>
      <c r="AL963" s="51">
        <v>0</v>
      </c>
      <c r="AM963" s="51">
        <v>0</v>
      </c>
      <c r="AN963" s="51">
        <v>0</v>
      </c>
      <c r="AO963" s="51">
        <v>0</v>
      </c>
      <c r="AP963" s="51">
        <v>0</v>
      </c>
      <c r="AQ963" s="51">
        <v>0</v>
      </c>
      <c r="AR963" s="51">
        <v>0</v>
      </c>
      <c r="AS963" s="51">
        <v>0</v>
      </c>
      <c r="AT963" s="51">
        <v>0</v>
      </c>
      <c r="AU963" s="51">
        <v>0</v>
      </c>
      <c r="AV963" s="51">
        <v>0</v>
      </c>
      <c r="AW963" s="51">
        <v>0</v>
      </c>
      <c r="AX963" s="51">
        <v>0</v>
      </c>
      <c r="AY963" s="51">
        <v>0</v>
      </c>
      <c r="AZ963" s="51">
        <v>0</v>
      </c>
      <c r="BA963" s="51">
        <v>0</v>
      </c>
      <c r="BB963" s="51">
        <v>0</v>
      </c>
      <c r="BC963" s="51">
        <v>0</v>
      </c>
      <c r="BD963" s="51">
        <v>0</v>
      </c>
      <c r="BE963" s="51">
        <v>0</v>
      </c>
      <c r="BF963" s="51">
        <v>0</v>
      </c>
      <c r="BG963" s="51">
        <v>76.45</v>
      </c>
      <c r="BH963" s="51">
        <v>64.430000000000007</v>
      </c>
      <c r="BI963" s="51">
        <v>65.569999999999993</v>
      </c>
      <c r="BJ963" s="51">
        <v>65.23</v>
      </c>
      <c r="BK963" s="51">
        <v>64.34</v>
      </c>
      <c r="BL963" s="51">
        <v>64.44</v>
      </c>
      <c r="BM963" s="51"/>
      <c r="BN963" s="9"/>
      <c r="BO963" s="40">
        <v>30.13</v>
      </c>
      <c r="BP963" s="40">
        <v>76.45</v>
      </c>
      <c r="BQ963" s="62">
        <f>AVERAGE(BO963:BP963)</f>
        <v>53.29</v>
      </c>
      <c r="BR963" s="164" t="str">
        <f t="shared" si="43"/>
        <v>YES</v>
      </c>
      <c r="BS963" s="127"/>
    </row>
    <row r="964" spans="1:71" s="165" customFormat="1" x14ac:dyDescent="0.25">
      <c r="A964" s="166"/>
      <c r="B964" s="180" t="s">
        <v>5074</v>
      </c>
      <c r="C964" s="163" t="s">
        <v>5074</v>
      </c>
      <c r="D964" s="80"/>
      <c r="E964" s="98"/>
      <c r="F964" s="164"/>
      <c r="G964" s="127">
        <v>105515018</v>
      </c>
      <c r="H964" s="127"/>
      <c r="I964" s="196"/>
      <c r="J964" s="87" t="s">
        <v>5071</v>
      </c>
      <c r="K964" t="s">
        <v>16</v>
      </c>
      <c r="L964" s="54" t="s">
        <v>5075</v>
      </c>
      <c r="M964" s="47"/>
      <c r="N964" s="47"/>
      <c r="O964" s="47"/>
      <c r="P964" s="51"/>
      <c r="Q964" s="51"/>
      <c r="R964" s="51"/>
      <c r="S964" s="51"/>
      <c r="T964" s="51"/>
      <c r="U964" s="51"/>
      <c r="V964" s="51"/>
      <c r="W964" s="51"/>
      <c r="X964" s="51"/>
      <c r="Y964" s="51"/>
      <c r="Z964" s="51"/>
      <c r="AA964" s="51"/>
      <c r="AB964" s="51"/>
      <c r="AC964" s="51"/>
      <c r="AD964" s="51"/>
      <c r="AE964" s="51"/>
      <c r="AF964" s="51"/>
      <c r="AG964" s="51"/>
      <c r="AH964" s="51"/>
      <c r="AI964" s="51"/>
      <c r="AJ964" s="51"/>
      <c r="AK964" s="51"/>
      <c r="AL964" s="51"/>
      <c r="AM964" s="51"/>
      <c r="AN964" s="51"/>
      <c r="AO964" s="51"/>
      <c r="AP964" s="51"/>
      <c r="AQ964" s="51"/>
      <c r="AR964" s="51"/>
      <c r="AS964" s="51"/>
      <c r="AT964" s="51"/>
      <c r="AU964" s="51"/>
      <c r="AV964" s="51"/>
      <c r="AW964" s="51"/>
      <c r="AX964" s="51"/>
      <c r="AY964" s="51"/>
      <c r="AZ964" s="51"/>
      <c r="BA964" s="51"/>
      <c r="BB964" s="51"/>
      <c r="BC964" s="51"/>
      <c r="BD964" s="51"/>
      <c r="BE964" s="51"/>
      <c r="BF964" s="51"/>
      <c r="BG964" s="51"/>
      <c r="BH964" s="51">
        <v>8.92</v>
      </c>
      <c r="BI964" s="51">
        <v>8.92</v>
      </c>
      <c r="BJ964" s="51">
        <v>8.92</v>
      </c>
      <c r="BK964" s="51">
        <v>8.92</v>
      </c>
      <c r="BL964" s="51">
        <v>8.92</v>
      </c>
      <c r="BM964" s="51"/>
      <c r="BN964" s="9"/>
      <c r="BO964" s="40"/>
      <c r="BP964" s="40"/>
      <c r="BQ964" s="62"/>
      <c r="BR964" s="164"/>
      <c r="BS964" s="127"/>
    </row>
    <row r="965" spans="1:71" s="165" customFormat="1" x14ac:dyDescent="0.25">
      <c r="A965" s="166">
        <v>965</v>
      </c>
      <c r="B965" s="180" t="s">
        <v>5072</v>
      </c>
      <c r="C965" s="163" t="s">
        <v>5072</v>
      </c>
      <c r="D965" s="80"/>
      <c r="E965" s="98"/>
      <c r="F965" s="164" t="s">
        <v>17</v>
      </c>
      <c r="G965" s="127">
        <v>105515018</v>
      </c>
      <c r="H965" s="127"/>
      <c r="I965" s="196"/>
      <c r="J965" s="87">
        <v>6463134</v>
      </c>
      <c r="K965" s="127" t="s">
        <v>16</v>
      </c>
      <c r="L965" t="s">
        <v>5073</v>
      </c>
      <c r="M965" s="47"/>
      <c r="N965" s="47"/>
      <c r="O965" s="47"/>
      <c r="P965" s="51"/>
      <c r="Q965" s="51"/>
      <c r="R965" s="51"/>
      <c r="S965" s="51"/>
      <c r="T965" s="51"/>
      <c r="U965" s="51"/>
      <c r="V965" s="51"/>
      <c r="W965" s="51"/>
      <c r="X965" s="51"/>
      <c r="Y965" s="51"/>
      <c r="Z965" s="51"/>
      <c r="AA965" s="51"/>
      <c r="AB965" s="51"/>
      <c r="AC965" s="51"/>
      <c r="AD965" s="51"/>
      <c r="AE965" s="51"/>
      <c r="AF965" s="51"/>
      <c r="AG965" s="51"/>
      <c r="AH965" s="51"/>
      <c r="AI965" s="51"/>
      <c r="AJ965" s="51"/>
      <c r="AK965" s="51">
        <v>0</v>
      </c>
      <c r="AL965" s="51">
        <v>0</v>
      </c>
      <c r="AM965" s="51">
        <v>0</v>
      </c>
      <c r="AN965" s="51">
        <v>0</v>
      </c>
      <c r="AO965" s="51">
        <v>0</v>
      </c>
      <c r="AP965" s="51">
        <v>0</v>
      </c>
      <c r="AQ965" s="51">
        <v>0</v>
      </c>
      <c r="AR965" s="51">
        <v>0</v>
      </c>
      <c r="AS965" s="51">
        <v>0</v>
      </c>
      <c r="AT965" s="51">
        <v>0</v>
      </c>
      <c r="AU965" s="51">
        <v>0</v>
      </c>
      <c r="AV965" s="51">
        <v>0</v>
      </c>
      <c r="AW965" s="51">
        <v>0</v>
      </c>
      <c r="AX965" s="51">
        <v>0</v>
      </c>
      <c r="AY965" s="51">
        <v>725.53</v>
      </c>
      <c r="AZ965" s="51">
        <v>916.37</v>
      </c>
      <c r="BA965" s="51">
        <v>729.77</v>
      </c>
      <c r="BB965" s="51">
        <v>381.32</v>
      </c>
      <c r="BC965" s="51">
        <v>400.87</v>
      </c>
      <c r="BD965" s="51">
        <v>335.13</v>
      </c>
      <c r="BE965" s="51">
        <v>1010.48</v>
      </c>
      <c r="BF965" s="51">
        <v>989.33</v>
      </c>
      <c r="BG965" s="51">
        <v>1032.81</v>
      </c>
      <c r="BH965" s="51">
        <v>916.15</v>
      </c>
      <c r="BI965" s="51">
        <v>1002.58</v>
      </c>
      <c r="BJ965" s="51">
        <v>773.71</v>
      </c>
      <c r="BK965" s="51">
        <v>857.5</v>
      </c>
      <c r="BL965" s="51">
        <v>1100.25</v>
      </c>
      <c r="BM965" s="51"/>
      <c r="BN965" s="9"/>
      <c r="BO965" s="40">
        <v>30.13</v>
      </c>
      <c r="BP965" s="40">
        <v>76.45</v>
      </c>
      <c r="BQ965" s="62">
        <f>AVERAGE(BO965:BP965)</f>
        <v>53.29</v>
      </c>
      <c r="BR965" s="164" t="str">
        <f>IF(AND(INDEX($A$5:$BL$967,MATCH(A965,$A$5:$A$967,0),MATCH($BR$1,$A$4:$BL$4,0))&gt;=BO965,INDEX($A$5:$BL$967,MATCH(A965,$A$5:$A$967,0),MATCH($BR$1,$A$4:$BL$4,0))&lt;=BP965),"YES","NO")</f>
        <v>NO</v>
      </c>
      <c r="BS965" s="127"/>
    </row>
    <row r="966" spans="1:71" x14ac:dyDescent="0.25">
      <c r="B966" s="86" t="s">
        <v>1898</v>
      </c>
      <c r="C966" s="191" t="s">
        <v>5062</v>
      </c>
      <c r="D966" s="120"/>
      <c r="E966" s="91"/>
      <c r="F966" s="85"/>
      <c r="G966" s="85"/>
      <c r="H966" s="90"/>
      <c r="I966" s="90"/>
      <c r="J966" s="90"/>
      <c r="K966" s="45"/>
      <c r="L966" s="45"/>
      <c r="M966" s="45">
        <f>COUNTBLANK(M2:M922)</f>
        <v>918</v>
      </c>
      <c r="N966" s="45">
        <f>COUNTBLANK(N2:N922)</f>
        <v>920</v>
      </c>
      <c r="O966" s="45">
        <f>COUNTBLANK(O2:O922)</f>
        <v>6</v>
      </c>
      <c r="P966" s="55">
        <f>COUNTBLANK(P2:P922)-1</f>
        <v>2</v>
      </c>
      <c r="Q966" s="45">
        <f t="shared" ref="Q966:V966" si="46">COUNTBLANK(Q2:Q922)</f>
        <v>2</v>
      </c>
      <c r="R966" s="45">
        <f t="shared" si="46"/>
        <v>2</v>
      </c>
      <c r="S966" s="45">
        <f t="shared" si="46"/>
        <v>2</v>
      </c>
      <c r="T966" s="45">
        <f t="shared" si="46"/>
        <v>2</v>
      </c>
      <c r="U966" s="45">
        <f t="shared" si="46"/>
        <v>2</v>
      </c>
      <c r="V966" s="45">
        <f t="shared" si="46"/>
        <v>2</v>
      </c>
      <c r="W966" s="45">
        <f>COUNTBLANK(W2:W925)</f>
        <v>2</v>
      </c>
      <c r="X966" s="45">
        <f>COUNTBLANK(X2:X925)</f>
        <v>0</v>
      </c>
      <c r="Y966" s="45">
        <f>COUNTBLANK(Y2:Y925)</f>
        <v>2</v>
      </c>
      <c r="Z966" s="45">
        <f>COUNTBLANK(Z2:Z925)</f>
        <v>2</v>
      </c>
      <c r="AA966" s="45">
        <f>COUNTBLANK(AA2:AA925)</f>
        <v>2</v>
      </c>
      <c r="AB966" s="45">
        <f t="shared" ref="AB966:AJ966" si="47">COUNTBLANK(AB5:AB944)</f>
        <v>11</v>
      </c>
      <c r="AC966" s="45">
        <f t="shared" si="47"/>
        <v>10</v>
      </c>
      <c r="AD966" s="45">
        <f t="shared" si="47"/>
        <v>10</v>
      </c>
      <c r="AE966" s="45">
        <f t="shared" si="47"/>
        <v>0</v>
      </c>
      <c r="AF966" s="45">
        <f t="shared" si="47"/>
        <v>0</v>
      </c>
      <c r="AG966" s="45">
        <f t="shared" si="47"/>
        <v>0</v>
      </c>
      <c r="AH966" s="45">
        <f t="shared" si="47"/>
        <v>0</v>
      </c>
      <c r="AI966" s="45">
        <f t="shared" si="47"/>
        <v>0</v>
      </c>
      <c r="AJ966" s="45">
        <f t="shared" si="47"/>
        <v>0</v>
      </c>
      <c r="AK966" s="45">
        <f t="shared" ref="AK966:BE966" si="48">COUNTBLANK(AK5:AK965)</f>
        <v>1</v>
      </c>
      <c r="AL966" s="45">
        <f t="shared" si="48"/>
        <v>1</v>
      </c>
      <c r="AM966" s="45">
        <f t="shared" si="48"/>
        <v>1</v>
      </c>
      <c r="AN966" s="45">
        <f t="shared" si="48"/>
        <v>1</v>
      </c>
      <c r="AO966" s="45">
        <f t="shared" si="48"/>
        <v>1</v>
      </c>
      <c r="AP966" s="45">
        <f t="shared" si="48"/>
        <v>1</v>
      </c>
      <c r="AQ966" s="45">
        <f t="shared" si="48"/>
        <v>1</v>
      </c>
      <c r="AR966" s="45">
        <f t="shared" si="48"/>
        <v>1</v>
      </c>
      <c r="AS966" s="45">
        <f t="shared" si="48"/>
        <v>1</v>
      </c>
      <c r="AT966" s="45">
        <f t="shared" si="48"/>
        <v>1</v>
      </c>
      <c r="AU966" s="45">
        <f t="shared" si="48"/>
        <v>1</v>
      </c>
      <c r="AV966" s="45">
        <f t="shared" si="48"/>
        <v>1</v>
      </c>
      <c r="AW966" s="45">
        <f t="shared" si="48"/>
        <v>1</v>
      </c>
      <c r="AX966" s="45">
        <f t="shared" si="48"/>
        <v>1</v>
      </c>
      <c r="AY966" s="45">
        <f t="shared" si="48"/>
        <v>1</v>
      </c>
      <c r="AZ966" s="45">
        <f t="shared" si="48"/>
        <v>1</v>
      </c>
      <c r="BA966" s="45">
        <f t="shared" si="48"/>
        <v>1</v>
      </c>
      <c r="BB966" s="45">
        <f t="shared" si="48"/>
        <v>1</v>
      </c>
      <c r="BC966" s="45">
        <f t="shared" si="48"/>
        <v>1</v>
      </c>
      <c r="BD966" s="45">
        <f t="shared" si="48"/>
        <v>1</v>
      </c>
      <c r="BE966" s="45">
        <f t="shared" si="48"/>
        <v>1</v>
      </c>
      <c r="BF966" s="45">
        <f t="shared" ref="BF966:BL966" si="49">COUNTBLANK(BF5:BF965)</f>
        <v>1</v>
      </c>
      <c r="BG966" s="45">
        <f t="shared" si="49"/>
        <v>1</v>
      </c>
      <c r="BH966" s="45">
        <f t="shared" si="49"/>
        <v>0</v>
      </c>
      <c r="BI966" s="45">
        <v>0</v>
      </c>
      <c r="BJ966" s="45">
        <f t="shared" ref="BJ966:BK966" si="50">COUNTBLANK(BJ5:BJ965)</f>
        <v>0</v>
      </c>
      <c r="BK966" s="45">
        <f t="shared" si="50"/>
        <v>1</v>
      </c>
      <c r="BL966" s="45">
        <f t="shared" si="49"/>
        <v>16</v>
      </c>
      <c r="BM966" s="45"/>
      <c r="BN966" s="79"/>
      <c r="BO966" s="105"/>
      <c r="BP966" s="105"/>
      <c r="BQ966" s="105"/>
      <c r="BR966" s="64">
        <f>COUNTIF(BR5:BR965, "NO")</f>
        <v>221</v>
      </c>
      <c r="BS966" s="9"/>
    </row>
    <row r="967" spans="1:71" x14ac:dyDescent="0.25">
      <c r="B967" s="86" t="s">
        <v>1918</v>
      </c>
      <c r="C967" s="163" t="s">
        <v>1918</v>
      </c>
      <c r="D967" s="80"/>
      <c r="E967" s="91"/>
      <c r="F967" s="85"/>
      <c r="G967" s="85"/>
      <c r="H967" s="90"/>
      <c r="I967" s="90"/>
      <c r="J967" s="90"/>
      <c r="K967" s="45"/>
      <c r="L967" s="45"/>
      <c r="M967" s="44">
        <f>SUM(M5:M925)</f>
        <v>0</v>
      </c>
      <c r="N967" s="44">
        <f>SUM(N5:N925)</f>
        <v>0</v>
      </c>
      <c r="O967" s="44">
        <f>SUM(O5:O925)</f>
        <v>1969011.9300000009</v>
      </c>
      <c r="P967" s="44">
        <f t="shared" ref="P967:AD967" si="51">SUM(P5:P929)</f>
        <v>2252486.9099999992</v>
      </c>
      <c r="Q967" s="44">
        <f t="shared" si="51"/>
        <v>1939265.8199999996</v>
      </c>
      <c r="R967" s="44">
        <f t="shared" si="51"/>
        <v>2060537.8200000029</v>
      </c>
      <c r="S967" s="44">
        <f t="shared" si="51"/>
        <v>2344329.4100000034</v>
      </c>
      <c r="T967" s="44">
        <f t="shared" si="51"/>
        <v>2261707.2099999995</v>
      </c>
      <c r="U967" s="44">
        <f t="shared" si="51"/>
        <v>2732415.3000000045</v>
      </c>
      <c r="V967" s="44">
        <f t="shared" si="51"/>
        <v>2895082.4700000049</v>
      </c>
      <c r="W967" s="44">
        <f t="shared" si="51"/>
        <v>2817404.0500000073</v>
      </c>
      <c r="X967" s="44">
        <f t="shared" si="51"/>
        <v>2805764.9000000013</v>
      </c>
      <c r="Y967" s="44">
        <f t="shared" si="51"/>
        <v>2250655.7299999995</v>
      </c>
      <c r="Z967" s="44">
        <f t="shared" si="51"/>
        <v>2044070.4900000014</v>
      </c>
      <c r="AA967" s="44">
        <f t="shared" si="51"/>
        <v>2135255.0100000007</v>
      </c>
      <c r="AB967" s="44">
        <f t="shared" si="51"/>
        <v>2192517.6100000017</v>
      </c>
      <c r="AC967" s="44">
        <f t="shared" si="51"/>
        <v>2002401.63</v>
      </c>
      <c r="AD967" s="44">
        <f t="shared" si="51"/>
        <v>2060257.1799999995</v>
      </c>
      <c r="AE967" s="44">
        <f>SUM(AE5:AE935)</f>
        <v>2205284.0500000059</v>
      </c>
      <c r="AF967" s="44">
        <f>SUM(AF5:AF935)</f>
        <v>2250065.5800000043</v>
      </c>
      <c r="AG967" s="44">
        <f>SUM(AG5:AG935)</f>
        <v>2750661.5700000022</v>
      </c>
      <c r="AH967" s="44">
        <f>SUM(AH5:AH935)</f>
        <v>2783722.0200000089</v>
      </c>
      <c r="AI967" s="44">
        <f>SUM(AI5:AI935)</f>
        <v>2791921.2000000058</v>
      </c>
      <c r="AJ967" s="44">
        <f>SUM(AJ5:AJ936)</f>
        <v>3024999.7900000024</v>
      </c>
      <c r="AK967" s="44">
        <f t="shared" ref="AK967:BE967" si="52">SUM(AK5:AK965)</f>
        <v>2405971.4000000027</v>
      </c>
      <c r="AL967" s="44">
        <f t="shared" si="52"/>
        <v>2184230.1600000034</v>
      </c>
      <c r="AM967" s="44">
        <f t="shared" si="52"/>
        <v>2166967.7300000014</v>
      </c>
      <c r="AN967" s="44">
        <f t="shared" si="52"/>
        <v>2220095.0699999998</v>
      </c>
      <c r="AO967" s="44">
        <f t="shared" si="52"/>
        <v>2249057.5100000021</v>
      </c>
      <c r="AP967" s="44">
        <f t="shared" si="52"/>
        <v>2374448.5300000045</v>
      </c>
      <c r="AQ967" s="44">
        <f t="shared" si="52"/>
        <v>2385823.6800000011</v>
      </c>
      <c r="AR967" s="44">
        <f t="shared" si="52"/>
        <v>2440656.1400000006</v>
      </c>
      <c r="AS967" s="44">
        <f t="shared" si="52"/>
        <v>3071153.9800000028</v>
      </c>
      <c r="AT967" s="44">
        <f t="shared" si="52"/>
        <v>2876860.7800000035</v>
      </c>
      <c r="AU967" s="44">
        <f t="shared" si="52"/>
        <v>2923682.430000003</v>
      </c>
      <c r="AV967" s="44">
        <f t="shared" si="52"/>
        <v>2946379.6000000071</v>
      </c>
      <c r="AW967" s="44">
        <f t="shared" si="52"/>
        <v>2406329.3500000061</v>
      </c>
      <c r="AX967" s="44">
        <f t="shared" si="52"/>
        <v>2139112.5500000017</v>
      </c>
      <c r="AY967" s="44">
        <f t="shared" si="52"/>
        <v>2092426.3300000012</v>
      </c>
      <c r="AZ967" s="44">
        <f t="shared" si="52"/>
        <v>2313993.2800000035</v>
      </c>
      <c r="BA967" s="44">
        <f t="shared" si="52"/>
        <v>2231561.4699999997</v>
      </c>
      <c r="BB967" s="44">
        <f t="shared" si="52"/>
        <v>2321120.1600000039</v>
      </c>
      <c r="BC967" s="44">
        <f t="shared" si="52"/>
        <v>2282981.0100000049</v>
      </c>
      <c r="BD967" s="44">
        <f t="shared" si="52"/>
        <v>2347183.0300000007</v>
      </c>
      <c r="BE967" s="44">
        <f t="shared" si="52"/>
        <v>3032034.8600000013</v>
      </c>
      <c r="BF967" s="44">
        <f t="shared" ref="BF967:BL967" si="53">SUM(BF5:BF965)</f>
        <v>2713091.4200000041</v>
      </c>
      <c r="BG967" s="44">
        <f t="shared" si="53"/>
        <v>2853583.2000000053</v>
      </c>
      <c r="BH967" s="44">
        <f t="shared" si="53"/>
        <v>2651555.0500000054</v>
      </c>
      <c r="BI967" s="44">
        <v>2278560.8200000031</v>
      </c>
      <c r="BJ967" s="44">
        <f t="shared" ref="BJ967:BK967" si="54">SUM(BJ5:BJ965)</f>
        <v>2252295.0700000036</v>
      </c>
      <c r="BK967" s="44">
        <f t="shared" si="54"/>
        <v>1969830.4300000023</v>
      </c>
      <c r="BL967" s="44">
        <f t="shared" si="53"/>
        <v>2092299.2900000031</v>
      </c>
      <c r="BM967" s="44"/>
      <c r="BN967" s="79"/>
      <c r="BO967" s="105">
        <v>1945279.2299999997</v>
      </c>
      <c r="BP967" s="105">
        <v>2898372.420000005</v>
      </c>
      <c r="BQ967" s="105">
        <f>AVERAGE(BO967:BP967)</f>
        <v>2421825.8250000025</v>
      </c>
      <c r="BR967" s="64"/>
      <c r="BS967" s="9" t="e">
        <f>IF(INDEX($A$5:$AO$967,MATCH(A967,$A$5:$A$967,0),MATCH($BR$1,$A$4:$AO$4,0))&lt;BO967,"Latest cost is lower than expected",IF(INDEX($A$5:$AO$967,MATCH(A967,$A$5:$A$967,0),MATCH($BR$1,$A$4:$AO$4,0))&gt;BP967,"Latest cost is higher than expected",""))</f>
        <v>#N/A</v>
      </c>
    </row>
    <row r="968" spans="1:71" x14ac:dyDescent="0.25">
      <c r="B968" s="86" t="s">
        <v>1889</v>
      </c>
      <c r="C968" s="163" t="s">
        <v>1889</v>
      </c>
      <c r="D968" s="80"/>
      <c r="E968" s="91"/>
      <c r="F968" s="85"/>
      <c r="G968" s="85"/>
      <c r="H968" s="90"/>
      <c r="I968" s="90"/>
      <c r="J968" s="90"/>
      <c r="K968" s="45"/>
      <c r="L968" s="45"/>
      <c r="M968" s="45">
        <f>COUNTA(M5:M925)</f>
        <v>0</v>
      </c>
      <c r="N968" s="45">
        <f>COUNTA(N5:N925)</f>
        <v>0</v>
      </c>
      <c r="O968" s="45">
        <f>COUNTA(O5:O918)</f>
        <v>914</v>
      </c>
      <c r="P968" s="55">
        <f>COUNTA(P5:P925)-1</f>
        <v>919</v>
      </c>
      <c r="Q968" s="45">
        <f t="shared" ref="Q968:V968" si="55">COUNTA(Q5:Q925)</f>
        <v>921</v>
      </c>
      <c r="R968" s="45">
        <f t="shared" si="55"/>
        <v>921</v>
      </c>
      <c r="S968" s="45">
        <f t="shared" si="55"/>
        <v>921</v>
      </c>
      <c r="T968" s="45">
        <f t="shared" si="55"/>
        <v>921</v>
      </c>
      <c r="U968" s="45">
        <f t="shared" si="55"/>
        <v>921</v>
      </c>
      <c r="V968" s="45">
        <f t="shared" si="55"/>
        <v>921</v>
      </c>
      <c r="W968" s="45">
        <f t="shared" ref="W968:AD968" si="56">COUNTA(W5:W929)</f>
        <v>925</v>
      </c>
      <c r="X968" s="45">
        <f t="shared" si="56"/>
        <v>925</v>
      </c>
      <c r="Y968" s="45">
        <f t="shared" si="56"/>
        <v>925</v>
      </c>
      <c r="Z968" s="45">
        <f t="shared" si="56"/>
        <v>925</v>
      </c>
      <c r="AA968" s="45">
        <f t="shared" si="56"/>
        <v>925</v>
      </c>
      <c r="AB968" s="45">
        <f t="shared" si="56"/>
        <v>925</v>
      </c>
      <c r="AC968" s="45">
        <f t="shared" si="56"/>
        <v>925</v>
      </c>
      <c r="AD968" s="45">
        <f t="shared" si="56"/>
        <v>925</v>
      </c>
      <c r="AE968" s="45">
        <f>COUNTA(AE5:AE935)</f>
        <v>931</v>
      </c>
      <c r="AF968" s="45">
        <f>COUNTA(AF5:AF935)</f>
        <v>931</v>
      </c>
      <c r="AG968" s="45">
        <f>COUNTA(AG5:AG935)</f>
        <v>931</v>
      </c>
      <c r="AH968" s="45">
        <f>COUNTA(AH5:AH935)</f>
        <v>931</v>
      </c>
      <c r="AI968" s="45">
        <f>COUNTA(AI5:AI935)</f>
        <v>931</v>
      </c>
      <c r="AJ968" s="45">
        <f>COUNTA(AJ5:AJ936)</f>
        <v>932</v>
      </c>
      <c r="AK968" s="45">
        <f t="shared" ref="AK968:BE968" si="57">COUNTA(AK5:AK965)</f>
        <v>960</v>
      </c>
      <c r="AL968" s="45">
        <f t="shared" si="57"/>
        <v>960</v>
      </c>
      <c r="AM968" s="45">
        <f t="shared" si="57"/>
        <v>960</v>
      </c>
      <c r="AN968" s="45">
        <f t="shared" si="57"/>
        <v>960</v>
      </c>
      <c r="AO968" s="45">
        <f t="shared" si="57"/>
        <v>960</v>
      </c>
      <c r="AP968" s="45">
        <f t="shared" si="57"/>
        <v>960</v>
      </c>
      <c r="AQ968" s="45">
        <f t="shared" si="57"/>
        <v>960</v>
      </c>
      <c r="AR968" s="45">
        <f t="shared" si="57"/>
        <v>960</v>
      </c>
      <c r="AS968" s="45">
        <f t="shared" si="57"/>
        <v>960</v>
      </c>
      <c r="AT968" s="45">
        <f t="shared" si="57"/>
        <v>960</v>
      </c>
      <c r="AU968" s="45">
        <f t="shared" si="57"/>
        <v>960</v>
      </c>
      <c r="AV968" s="45">
        <f t="shared" si="57"/>
        <v>960</v>
      </c>
      <c r="AW968" s="45">
        <f t="shared" si="57"/>
        <v>960</v>
      </c>
      <c r="AX968" s="45">
        <f t="shared" si="57"/>
        <v>960</v>
      </c>
      <c r="AY968" s="45">
        <f t="shared" si="57"/>
        <v>960</v>
      </c>
      <c r="AZ968" s="45">
        <f t="shared" si="57"/>
        <v>960</v>
      </c>
      <c r="BA968" s="45">
        <f t="shared" si="57"/>
        <v>960</v>
      </c>
      <c r="BB968" s="45">
        <f t="shared" si="57"/>
        <v>960</v>
      </c>
      <c r="BC968" s="45">
        <f t="shared" si="57"/>
        <v>960</v>
      </c>
      <c r="BD968" s="45">
        <f t="shared" si="57"/>
        <v>960</v>
      </c>
      <c r="BE968" s="45">
        <f t="shared" si="57"/>
        <v>960</v>
      </c>
      <c r="BF968" s="45">
        <f t="shared" ref="BF968:BL968" si="58">COUNTA(BF5:BF965)</f>
        <v>960</v>
      </c>
      <c r="BG968" s="45">
        <f t="shared" si="58"/>
        <v>960</v>
      </c>
      <c r="BH968" s="45">
        <f t="shared" si="58"/>
        <v>961</v>
      </c>
      <c r="BI968" s="45">
        <f t="shared" ref="BI968:BK968" si="59">COUNTA(BI5:BI965)</f>
        <v>961</v>
      </c>
      <c r="BJ968" s="45">
        <f t="shared" si="59"/>
        <v>961</v>
      </c>
      <c r="BK968" s="45">
        <f t="shared" si="59"/>
        <v>960</v>
      </c>
      <c r="BL968" s="45">
        <f t="shared" si="58"/>
        <v>945</v>
      </c>
      <c r="BM968" s="45"/>
      <c r="BN968" s="79"/>
      <c r="BO968" s="105"/>
      <c r="BP968" s="105"/>
      <c r="BQ968" s="105"/>
      <c r="BR968" s="64"/>
      <c r="BS968" s="79"/>
    </row>
    <row r="969" spans="1:71" x14ac:dyDescent="0.25">
      <c r="B969" s="86"/>
      <c r="C969" s="48"/>
      <c r="D969" s="80"/>
      <c r="E969" s="91"/>
      <c r="F969" s="85"/>
      <c r="BN969" s="79"/>
      <c r="BO969" s="105"/>
      <c r="BP969" s="105"/>
      <c r="BQ969" s="105"/>
      <c r="BR969" s="64"/>
      <c r="BS969" s="79" t="e">
        <f>IF(INDEX($A$5:$AO$967,MATCH(A969,$A$5:$A$967,0),MATCH($BR$1,$A$4:$AO$4,0))&lt;BO969,"Latest cost is lower than expected",IF(INDEX($A$5:$AO$967,MATCH(A969,$A$5:$A$967,0),MATCH($BR$1,$A$4:$AO$4,0))&gt;BP969,"Latest cost is higher than expected",""))</f>
        <v>#N/A</v>
      </c>
    </row>
    <row r="970" spans="1:71" x14ac:dyDescent="0.25">
      <c r="C970" s="48"/>
      <c r="D970" s="80"/>
      <c r="E970" s="91"/>
    </row>
    <row r="971" spans="1:71" x14ac:dyDescent="0.25">
      <c r="C971" s="48"/>
      <c r="D971" s="80"/>
      <c r="E971" s="91"/>
      <c r="F971" s="63">
        <f>COUNTA(B5:B965)</f>
        <v>961</v>
      </c>
      <c r="G971" s="202" t="s">
        <v>2169</v>
      </c>
      <c r="H971" s="202"/>
      <c r="I971" s="202"/>
      <c r="J971" s="202"/>
      <c r="K971" s="202"/>
    </row>
    <row r="972" spans="1:71" x14ac:dyDescent="0.25">
      <c r="C972" s="48"/>
      <c r="D972" s="80"/>
      <c r="E972" s="91"/>
      <c r="F972" s="63">
        <f>COUNTIF(E5:E935,"AMI")</f>
        <v>671</v>
      </c>
      <c r="G972" s="202" t="s">
        <v>4992</v>
      </c>
      <c r="H972" s="202"/>
      <c r="I972" s="202"/>
      <c r="J972" s="202"/>
      <c r="K972" s="202"/>
    </row>
    <row r="973" spans="1:71" x14ac:dyDescent="0.25">
      <c r="C973" s="48"/>
      <c r="D973" s="80"/>
      <c r="E973" s="99"/>
    </row>
    <row r="974" spans="1:71" x14ac:dyDescent="0.25">
      <c r="C974" s="48"/>
      <c r="D974" s="80"/>
      <c r="E974" s="99"/>
    </row>
    <row r="975" spans="1:71" x14ac:dyDescent="0.25">
      <c r="C975" s="48"/>
      <c r="D975" s="80"/>
      <c r="E975" s="99"/>
    </row>
    <row r="976" spans="1:71" x14ac:dyDescent="0.25">
      <c r="C976" s="48"/>
      <c r="D976" s="80"/>
      <c r="E976" s="99"/>
    </row>
    <row r="977" spans="3:5" x14ac:dyDescent="0.25">
      <c r="C977" s="48"/>
      <c r="D977" s="80"/>
      <c r="E977" s="99"/>
    </row>
    <row r="978" spans="3:5" x14ac:dyDescent="0.25">
      <c r="C978" s="91"/>
      <c r="D978" s="91"/>
      <c r="E978" s="99"/>
    </row>
    <row r="979" spans="3:5" x14ac:dyDescent="0.25">
      <c r="C979" s="91"/>
      <c r="D979" s="91"/>
      <c r="E979" s="99"/>
    </row>
    <row r="980" spans="3:5" x14ac:dyDescent="0.25">
      <c r="C980" s="91"/>
      <c r="D980" s="91"/>
      <c r="E980" s="99"/>
    </row>
    <row r="981" spans="3:5" x14ac:dyDescent="0.25">
      <c r="C981" s="91"/>
      <c r="D981" s="91"/>
      <c r="E981" s="99"/>
    </row>
    <row r="982" spans="3:5" x14ac:dyDescent="0.25">
      <c r="C982" s="91"/>
      <c r="D982" s="91"/>
      <c r="E982" s="99"/>
    </row>
    <row r="983" spans="3:5" x14ac:dyDescent="0.25">
      <c r="C983" s="91"/>
      <c r="D983" s="91"/>
      <c r="E983" s="99"/>
    </row>
    <row r="984" spans="3:5" x14ac:dyDescent="0.25">
      <c r="C984" s="91"/>
      <c r="D984" s="91"/>
      <c r="E984" s="99"/>
    </row>
    <row r="985" spans="3:5" x14ac:dyDescent="0.25">
      <c r="C985" s="49"/>
      <c r="D985" s="49"/>
      <c r="E985" s="99"/>
    </row>
    <row r="986" spans="3:5" x14ac:dyDescent="0.25">
      <c r="C986" s="49"/>
      <c r="D986" s="49"/>
      <c r="E986" s="99"/>
    </row>
    <row r="987" spans="3:5" x14ac:dyDescent="0.25">
      <c r="C987" s="49"/>
      <c r="D987" s="49"/>
      <c r="E987" s="99"/>
    </row>
    <row r="988" spans="3:5" x14ac:dyDescent="0.25">
      <c r="C988" s="49"/>
      <c r="D988" s="49"/>
      <c r="E988" s="99"/>
    </row>
    <row r="989" spans="3:5" x14ac:dyDescent="0.25">
      <c r="C989" s="49"/>
      <c r="D989" s="49"/>
      <c r="E989" s="99"/>
    </row>
    <row r="990" spans="3:5" x14ac:dyDescent="0.25">
      <c r="C990" s="49"/>
      <c r="D990" s="49"/>
      <c r="E990" s="99"/>
    </row>
    <row r="991" spans="3:5" x14ac:dyDescent="0.25">
      <c r="C991" s="49"/>
      <c r="D991" s="49"/>
      <c r="E991" s="99"/>
    </row>
    <row r="992" spans="3:5" x14ac:dyDescent="0.25">
      <c r="C992" s="49"/>
      <c r="D992" s="49"/>
      <c r="E992" s="99"/>
    </row>
    <row r="993" spans="3:5" x14ac:dyDescent="0.25">
      <c r="C993" s="49"/>
      <c r="D993" s="49"/>
      <c r="E993" s="99"/>
    </row>
    <row r="994" spans="3:5" x14ac:dyDescent="0.25">
      <c r="C994" s="49"/>
      <c r="D994" s="49"/>
      <c r="E994" s="99"/>
    </row>
    <row r="995" spans="3:5" x14ac:dyDescent="0.25">
      <c r="C995" s="49"/>
      <c r="D995" s="49"/>
      <c r="E995" s="99"/>
    </row>
    <row r="996" spans="3:5" x14ac:dyDescent="0.25">
      <c r="C996" s="49"/>
      <c r="D996" s="49"/>
      <c r="E996" s="99"/>
    </row>
    <row r="997" spans="3:5" x14ac:dyDescent="0.25">
      <c r="C997" s="49"/>
      <c r="D997" s="49"/>
      <c r="E997" s="99"/>
    </row>
    <row r="998" spans="3:5" x14ac:dyDescent="0.25">
      <c r="C998" s="49"/>
      <c r="D998" s="49"/>
      <c r="E998" s="99"/>
    </row>
    <row r="999" spans="3:5" x14ac:dyDescent="0.25">
      <c r="C999" s="49"/>
      <c r="D999" s="49"/>
      <c r="E999" s="99"/>
    </row>
    <row r="1000" spans="3:5" x14ac:dyDescent="0.25">
      <c r="C1000" s="49"/>
      <c r="D1000" s="49"/>
      <c r="E1000" s="99"/>
    </row>
    <row r="1001" spans="3:5" x14ac:dyDescent="0.25">
      <c r="C1001" s="49"/>
      <c r="D1001" s="49"/>
      <c r="E1001" s="99"/>
    </row>
    <row r="1002" spans="3:5" x14ac:dyDescent="0.25">
      <c r="C1002" s="49"/>
      <c r="D1002" s="49"/>
      <c r="E1002" s="99"/>
    </row>
    <row r="1003" spans="3:5" x14ac:dyDescent="0.25">
      <c r="C1003" s="49"/>
      <c r="D1003" s="49"/>
      <c r="E1003" s="99"/>
    </row>
    <row r="1004" spans="3:5" x14ac:dyDescent="0.25">
      <c r="C1004" s="49"/>
      <c r="D1004" s="49"/>
      <c r="E1004" s="99"/>
    </row>
    <row r="1005" spans="3:5" x14ac:dyDescent="0.25">
      <c r="C1005" s="49"/>
      <c r="D1005" s="49"/>
      <c r="E1005" s="99"/>
    </row>
    <row r="1006" spans="3:5" x14ac:dyDescent="0.25">
      <c r="C1006" s="49"/>
      <c r="D1006" s="49"/>
      <c r="E1006" s="99"/>
    </row>
    <row r="1007" spans="3:5" x14ac:dyDescent="0.25">
      <c r="C1007" s="49"/>
      <c r="D1007" s="49"/>
      <c r="E1007" s="99"/>
    </row>
    <row r="1008" spans="3:5" x14ac:dyDescent="0.25">
      <c r="C1008" s="49"/>
      <c r="D1008" s="49"/>
      <c r="E1008" s="99"/>
    </row>
    <row r="1009" spans="3:5" x14ac:dyDescent="0.25">
      <c r="C1009" s="49"/>
      <c r="D1009" s="49"/>
      <c r="E1009" s="99"/>
    </row>
    <row r="1010" spans="3:5" x14ac:dyDescent="0.25">
      <c r="C1010" s="49"/>
      <c r="D1010" s="49"/>
      <c r="E1010" s="99"/>
    </row>
    <row r="1011" spans="3:5" x14ac:dyDescent="0.25">
      <c r="C1011" s="49"/>
      <c r="D1011" s="49"/>
      <c r="E1011" s="99"/>
    </row>
    <row r="1012" spans="3:5" x14ac:dyDescent="0.25">
      <c r="C1012" s="49"/>
      <c r="D1012" s="49"/>
      <c r="E1012" s="99"/>
    </row>
    <row r="1013" spans="3:5" x14ac:dyDescent="0.25">
      <c r="C1013" s="49"/>
      <c r="D1013" s="49"/>
      <c r="E1013" s="99"/>
    </row>
    <row r="1014" spans="3:5" x14ac:dyDescent="0.25">
      <c r="C1014" s="49"/>
      <c r="D1014" s="49"/>
      <c r="E1014" s="99"/>
    </row>
    <row r="1015" spans="3:5" x14ac:dyDescent="0.25">
      <c r="C1015" s="49"/>
      <c r="D1015" s="49"/>
      <c r="E1015" s="99"/>
    </row>
    <row r="1016" spans="3:5" x14ac:dyDescent="0.25">
      <c r="C1016" s="49"/>
      <c r="D1016" s="49"/>
      <c r="E1016" s="99"/>
    </row>
    <row r="1017" spans="3:5" x14ac:dyDescent="0.25">
      <c r="C1017" s="49"/>
      <c r="D1017" s="49"/>
      <c r="E1017" s="99"/>
    </row>
    <row r="1018" spans="3:5" x14ac:dyDescent="0.25">
      <c r="C1018" s="49"/>
      <c r="D1018" s="49"/>
      <c r="E1018" s="99"/>
    </row>
    <row r="1019" spans="3:5" x14ac:dyDescent="0.25">
      <c r="C1019" s="49"/>
      <c r="D1019" s="49"/>
      <c r="E1019" s="99"/>
    </row>
    <row r="1020" spans="3:5" x14ac:dyDescent="0.25">
      <c r="C1020" s="49"/>
      <c r="D1020" s="49"/>
      <c r="E1020" s="99"/>
    </row>
    <row r="1021" spans="3:5" x14ac:dyDescent="0.25">
      <c r="C1021" s="49"/>
      <c r="D1021" s="49"/>
      <c r="E1021" s="99"/>
    </row>
    <row r="1022" spans="3:5" x14ac:dyDescent="0.25">
      <c r="C1022" s="49"/>
      <c r="D1022" s="49"/>
      <c r="E1022" s="99"/>
    </row>
    <row r="1023" spans="3:5" x14ac:dyDescent="0.25">
      <c r="C1023" s="49"/>
      <c r="D1023" s="49"/>
      <c r="E1023" s="99"/>
    </row>
    <row r="1024" spans="3:5" x14ac:dyDescent="0.25">
      <c r="C1024" s="49"/>
      <c r="D1024" s="49"/>
      <c r="E1024" s="99"/>
    </row>
    <row r="1025" spans="3:5" x14ac:dyDescent="0.25">
      <c r="C1025" s="49"/>
      <c r="D1025" s="49"/>
      <c r="E1025" s="99"/>
    </row>
    <row r="1026" spans="3:5" x14ac:dyDescent="0.25">
      <c r="C1026" s="49"/>
      <c r="D1026" s="49"/>
      <c r="E1026" s="99"/>
    </row>
    <row r="1027" spans="3:5" x14ac:dyDescent="0.25">
      <c r="C1027" s="49"/>
      <c r="D1027" s="49"/>
      <c r="E1027" s="99"/>
    </row>
    <row r="1028" spans="3:5" x14ac:dyDescent="0.25">
      <c r="C1028" s="49"/>
      <c r="D1028" s="49"/>
      <c r="E1028" s="99"/>
    </row>
    <row r="1029" spans="3:5" x14ac:dyDescent="0.25">
      <c r="C1029" s="49"/>
      <c r="D1029" s="49"/>
      <c r="E1029" s="99"/>
    </row>
    <row r="1030" spans="3:5" x14ac:dyDescent="0.25">
      <c r="C1030" s="49"/>
      <c r="D1030" s="49"/>
      <c r="E1030" s="99"/>
    </row>
    <row r="1031" spans="3:5" x14ac:dyDescent="0.25">
      <c r="C1031" s="49"/>
      <c r="D1031" s="49"/>
      <c r="E1031" s="99"/>
    </row>
    <row r="1032" spans="3:5" x14ac:dyDescent="0.25">
      <c r="C1032" s="49"/>
      <c r="D1032" s="49"/>
      <c r="E1032" s="99"/>
    </row>
    <row r="1033" spans="3:5" x14ac:dyDescent="0.25">
      <c r="C1033" s="49"/>
      <c r="D1033" s="49"/>
      <c r="E1033" s="99"/>
    </row>
    <row r="1034" spans="3:5" x14ac:dyDescent="0.25">
      <c r="C1034" s="49"/>
      <c r="D1034" s="49"/>
      <c r="E1034" s="99"/>
    </row>
    <row r="1035" spans="3:5" x14ac:dyDescent="0.25">
      <c r="C1035" s="49"/>
      <c r="D1035" s="49"/>
      <c r="E1035" s="99"/>
    </row>
    <row r="1036" spans="3:5" x14ac:dyDescent="0.25">
      <c r="C1036" s="49"/>
      <c r="D1036" s="49"/>
      <c r="E1036" s="99"/>
    </row>
    <row r="1037" spans="3:5" x14ac:dyDescent="0.25">
      <c r="C1037" s="49"/>
      <c r="D1037" s="49"/>
      <c r="E1037" s="99"/>
    </row>
    <row r="1038" spans="3:5" x14ac:dyDescent="0.25">
      <c r="C1038" s="49"/>
      <c r="D1038" s="49"/>
      <c r="E1038" s="99"/>
    </row>
    <row r="1039" spans="3:5" x14ac:dyDescent="0.25">
      <c r="C1039" s="49"/>
      <c r="D1039" s="49"/>
      <c r="E1039" s="99"/>
    </row>
    <row r="1040" spans="3:5" x14ac:dyDescent="0.25">
      <c r="C1040" s="49"/>
      <c r="D1040" s="49"/>
      <c r="E1040" s="99"/>
    </row>
    <row r="1041" spans="3:5" x14ac:dyDescent="0.25">
      <c r="C1041" s="49"/>
      <c r="D1041" s="49"/>
      <c r="E1041" s="99"/>
    </row>
    <row r="1042" spans="3:5" x14ac:dyDescent="0.25">
      <c r="C1042" s="49"/>
      <c r="D1042" s="49"/>
      <c r="E1042" s="99"/>
    </row>
    <row r="1043" spans="3:5" x14ac:dyDescent="0.25">
      <c r="C1043" s="49"/>
      <c r="D1043" s="49"/>
      <c r="E1043" s="99"/>
    </row>
    <row r="1044" spans="3:5" x14ac:dyDescent="0.25">
      <c r="C1044" s="49"/>
      <c r="D1044" s="49"/>
      <c r="E1044" s="99"/>
    </row>
    <row r="1045" spans="3:5" x14ac:dyDescent="0.25">
      <c r="C1045" s="49"/>
      <c r="D1045" s="49"/>
      <c r="E1045" s="99"/>
    </row>
    <row r="1046" spans="3:5" x14ac:dyDescent="0.25">
      <c r="C1046" s="49"/>
      <c r="D1046" s="49"/>
      <c r="E1046" s="99"/>
    </row>
    <row r="1047" spans="3:5" x14ac:dyDescent="0.25">
      <c r="C1047" s="49"/>
      <c r="D1047" s="49"/>
      <c r="E1047" s="99"/>
    </row>
    <row r="1048" spans="3:5" x14ac:dyDescent="0.25">
      <c r="C1048" s="49"/>
      <c r="D1048" s="49"/>
      <c r="E1048" s="99"/>
    </row>
    <row r="1049" spans="3:5" x14ac:dyDescent="0.25">
      <c r="C1049" s="49"/>
      <c r="D1049" s="49"/>
      <c r="E1049" s="99"/>
    </row>
    <row r="1050" spans="3:5" x14ac:dyDescent="0.25">
      <c r="C1050" s="49"/>
      <c r="D1050" s="49"/>
      <c r="E1050" s="99"/>
    </row>
    <row r="1051" spans="3:5" x14ac:dyDescent="0.25">
      <c r="C1051" s="49"/>
      <c r="D1051" s="49"/>
      <c r="E1051" s="99"/>
    </row>
    <row r="1052" spans="3:5" x14ac:dyDescent="0.25">
      <c r="C1052" s="49"/>
      <c r="D1052" s="49"/>
      <c r="E1052" s="99"/>
    </row>
    <row r="1053" spans="3:5" x14ac:dyDescent="0.25">
      <c r="C1053" s="49"/>
      <c r="D1053" s="49"/>
      <c r="E1053" s="99"/>
    </row>
    <row r="1054" spans="3:5" x14ac:dyDescent="0.25">
      <c r="C1054" s="49"/>
      <c r="D1054" s="49"/>
      <c r="E1054" s="99"/>
    </row>
    <row r="1055" spans="3:5" x14ac:dyDescent="0.25">
      <c r="C1055" s="49"/>
      <c r="D1055" s="49"/>
      <c r="E1055" s="99"/>
    </row>
    <row r="1056" spans="3:5" x14ac:dyDescent="0.25">
      <c r="C1056" s="49"/>
      <c r="D1056" s="49"/>
      <c r="E1056" s="99"/>
    </row>
    <row r="1057" spans="3:5" x14ac:dyDescent="0.25">
      <c r="C1057" s="49"/>
      <c r="D1057" s="49"/>
      <c r="E1057" s="99"/>
    </row>
    <row r="1058" spans="3:5" x14ac:dyDescent="0.25">
      <c r="C1058" s="49"/>
      <c r="D1058" s="49"/>
      <c r="E1058" s="99"/>
    </row>
    <row r="1059" spans="3:5" x14ac:dyDescent="0.25">
      <c r="C1059" s="49"/>
      <c r="D1059" s="49"/>
      <c r="E1059" s="99"/>
    </row>
    <row r="1060" spans="3:5" x14ac:dyDescent="0.25">
      <c r="C1060" s="49"/>
      <c r="D1060" s="49"/>
      <c r="E1060" s="99"/>
    </row>
    <row r="1061" spans="3:5" x14ac:dyDescent="0.25">
      <c r="C1061" s="49"/>
      <c r="D1061" s="49"/>
      <c r="E1061" s="99"/>
    </row>
    <row r="1062" spans="3:5" x14ac:dyDescent="0.25">
      <c r="C1062" s="49"/>
      <c r="D1062" s="49"/>
      <c r="E1062" s="99"/>
    </row>
    <row r="1063" spans="3:5" x14ac:dyDescent="0.25">
      <c r="C1063" s="49"/>
      <c r="D1063" s="49"/>
      <c r="E1063" s="99"/>
    </row>
    <row r="1064" spans="3:5" x14ac:dyDescent="0.25">
      <c r="C1064" s="49"/>
      <c r="D1064" s="49"/>
      <c r="E1064" s="99"/>
    </row>
    <row r="1065" spans="3:5" x14ac:dyDescent="0.25">
      <c r="C1065" s="49"/>
      <c r="D1065" s="49"/>
      <c r="E1065" s="99"/>
    </row>
    <row r="1066" spans="3:5" x14ac:dyDescent="0.25">
      <c r="C1066" s="49"/>
      <c r="D1066" s="49"/>
      <c r="E1066" s="99"/>
    </row>
    <row r="1067" spans="3:5" x14ac:dyDescent="0.25">
      <c r="C1067" s="49"/>
      <c r="D1067" s="49"/>
      <c r="E1067" s="99"/>
    </row>
    <row r="1068" spans="3:5" x14ac:dyDescent="0.25">
      <c r="C1068" s="49"/>
      <c r="D1068" s="49"/>
      <c r="E1068" s="99"/>
    </row>
    <row r="1069" spans="3:5" x14ac:dyDescent="0.25">
      <c r="C1069" s="49"/>
      <c r="D1069" s="49"/>
      <c r="E1069" s="99"/>
    </row>
    <row r="1070" spans="3:5" x14ac:dyDescent="0.25">
      <c r="C1070" s="49"/>
      <c r="D1070" s="49"/>
      <c r="E1070" s="99"/>
    </row>
    <row r="1071" spans="3:5" x14ac:dyDescent="0.25">
      <c r="C1071" s="49"/>
      <c r="D1071" s="49"/>
      <c r="E1071" s="99"/>
    </row>
    <row r="1072" spans="3:5" x14ac:dyDescent="0.25">
      <c r="C1072" s="49"/>
      <c r="D1072" s="49"/>
      <c r="E1072" s="99"/>
    </row>
    <row r="1073" spans="3:5" x14ac:dyDescent="0.25">
      <c r="C1073" s="49"/>
      <c r="D1073" s="49"/>
      <c r="E1073" s="99"/>
    </row>
    <row r="1074" spans="3:5" x14ac:dyDescent="0.25">
      <c r="C1074" s="49"/>
      <c r="D1074" s="49"/>
      <c r="E1074" s="99"/>
    </row>
    <row r="1075" spans="3:5" x14ac:dyDescent="0.25">
      <c r="C1075" s="49"/>
      <c r="D1075" s="49"/>
      <c r="E1075" s="99"/>
    </row>
    <row r="1076" spans="3:5" x14ac:dyDescent="0.25">
      <c r="C1076" s="49"/>
      <c r="D1076" s="49"/>
      <c r="E1076" s="99"/>
    </row>
    <row r="1077" spans="3:5" x14ac:dyDescent="0.25">
      <c r="C1077" s="49"/>
      <c r="D1077" s="49"/>
      <c r="E1077" s="99"/>
    </row>
    <row r="1078" spans="3:5" x14ac:dyDescent="0.25">
      <c r="C1078" s="49"/>
      <c r="D1078" s="49"/>
      <c r="E1078" s="99"/>
    </row>
    <row r="1079" spans="3:5" x14ac:dyDescent="0.25">
      <c r="C1079" s="49"/>
      <c r="D1079" s="49"/>
      <c r="E1079" s="99"/>
    </row>
    <row r="1080" spans="3:5" x14ac:dyDescent="0.25">
      <c r="C1080" s="49"/>
      <c r="D1080" s="49"/>
      <c r="E1080" s="99"/>
    </row>
    <row r="1081" spans="3:5" x14ac:dyDescent="0.25">
      <c r="C1081" s="49"/>
      <c r="D1081" s="49"/>
      <c r="E1081" s="99"/>
    </row>
    <row r="1082" spans="3:5" x14ac:dyDescent="0.25">
      <c r="C1082" s="49"/>
      <c r="D1082" s="49"/>
      <c r="E1082" s="99"/>
    </row>
    <row r="1083" spans="3:5" x14ac:dyDescent="0.25">
      <c r="C1083" s="49"/>
      <c r="D1083" s="49"/>
      <c r="E1083" s="99"/>
    </row>
    <row r="1084" spans="3:5" x14ac:dyDescent="0.25">
      <c r="C1084" s="49"/>
      <c r="D1084" s="49"/>
      <c r="E1084" s="99"/>
    </row>
    <row r="1085" spans="3:5" x14ac:dyDescent="0.25">
      <c r="C1085" s="49"/>
      <c r="D1085" s="49"/>
      <c r="E1085" s="99"/>
    </row>
    <row r="1086" spans="3:5" x14ac:dyDescent="0.25">
      <c r="C1086" s="49"/>
      <c r="D1086" s="49"/>
      <c r="E1086" s="99"/>
    </row>
    <row r="1087" spans="3:5" x14ac:dyDescent="0.25">
      <c r="C1087" s="49"/>
      <c r="D1087" s="49"/>
      <c r="E1087" s="99"/>
    </row>
    <row r="1088" spans="3:5" x14ac:dyDescent="0.25">
      <c r="C1088" s="49"/>
      <c r="D1088" s="49"/>
      <c r="E1088" s="99"/>
    </row>
    <row r="1089" spans="3:5" x14ac:dyDescent="0.25">
      <c r="C1089" s="49"/>
      <c r="D1089" s="49"/>
      <c r="E1089" s="99"/>
    </row>
    <row r="1090" spans="3:5" x14ac:dyDescent="0.25">
      <c r="C1090" s="49"/>
      <c r="D1090" s="49"/>
      <c r="E1090" s="99"/>
    </row>
    <row r="1091" spans="3:5" x14ac:dyDescent="0.25">
      <c r="C1091" s="49"/>
      <c r="D1091" s="49"/>
      <c r="E1091" s="99"/>
    </row>
    <row r="1092" spans="3:5" x14ac:dyDescent="0.25">
      <c r="C1092" s="49"/>
      <c r="D1092" s="49"/>
      <c r="E1092" s="99"/>
    </row>
    <row r="1093" spans="3:5" x14ac:dyDescent="0.25">
      <c r="C1093" s="49"/>
      <c r="D1093" s="49"/>
      <c r="E1093" s="99"/>
    </row>
    <row r="1094" spans="3:5" x14ac:dyDescent="0.25">
      <c r="C1094" s="49"/>
      <c r="D1094" s="49"/>
      <c r="E1094" s="99"/>
    </row>
    <row r="1095" spans="3:5" x14ac:dyDescent="0.25">
      <c r="C1095" s="49"/>
      <c r="D1095" s="49"/>
      <c r="E1095" s="99"/>
    </row>
    <row r="1096" spans="3:5" x14ac:dyDescent="0.25">
      <c r="C1096" s="49"/>
      <c r="D1096" s="49"/>
      <c r="E1096" s="99"/>
    </row>
    <row r="1097" spans="3:5" x14ac:dyDescent="0.25">
      <c r="C1097" s="49"/>
      <c r="D1097" s="49"/>
      <c r="E1097" s="99"/>
    </row>
    <row r="1098" spans="3:5" x14ac:dyDescent="0.25">
      <c r="C1098" s="49"/>
      <c r="D1098" s="49"/>
      <c r="E1098" s="99"/>
    </row>
    <row r="1099" spans="3:5" x14ac:dyDescent="0.25">
      <c r="C1099" s="49"/>
      <c r="D1099" s="49"/>
      <c r="E1099" s="99"/>
    </row>
    <row r="1100" spans="3:5" x14ac:dyDescent="0.25">
      <c r="C1100" s="49"/>
      <c r="D1100" s="49"/>
      <c r="E1100" s="99"/>
    </row>
    <row r="1101" spans="3:5" x14ac:dyDescent="0.25">
      <c r="C1101" s="49"/>
      <c r="D1101" s="49"/>
      <c r="E1101" s="99"/>
    </row>
    <row r="1102" spans="3:5" x14ac:dyDescent="0.25">
      <c r="C1102" s="49"/>
      <c r="D1102" s="49"/>
      <c r="E1102" s="99"/>
    </row>
    <row r="1103" spans="3:5" x14ac:dyDescent="0.25">
      <c r="C1103" s="49"/>
      <c r="D1103" s="49"/>
      <c r="E1103" s="99"/>
    </row>
    <row r="1104" spans="3:5" x14ac:dyDescent="0.25">
      <c r="C1104" s="49"/>
      <c r="D1104" s="49"/>
      <c r="E1104" s="99"/>
    </row>
    <row r="1105" spans="3:5" x14ac:dyDescent="0.25">
      <c r="C1105" s="49"/>
      <c r="D1105" s="49"/>
      <c r="E1105" s="99"/>
    </row>
    <row r="1106" spans="3:5" x14ac:dyDescent="0.25">
      <c r="C1106" s="49"/>
      <c r="D1106" s="49"/>
      <c r="E1106" s="99"/>
    </row>
    <row r="1107" spans="3:5" x14ac:dyDescent="0.25">
      <c r="C1107" s="49"/>
      <c r="D1107" s="49"/>
      <c r="E1107" s="99"/>
    </row>
    <row r="1108" spans="3:5" x14ac:dyDescent="0.25">
      <c r="C1108" s="49"/>
      <c r="D1108" s="49"/>
      <c r="E1108" s="99"/>
    </row>
    <row r="1109" spans="3:5" x14ac:dyDescent="0.25">
      <c r="C1109" s="49"/>
      <c r="D1109" s="49"/>
      <c r="E1109" s="99"/>
    </row>
    <row r="1110" spans="3:5" x14ac:dyDescent="0.25">
      <c r="C1110" s="49"/>
      <c r="D1110" s="49"/>
      <c r="E1110" s="99"/>
    </row>
    <row r="1111" spans="3:5" x14ac:dyDescent="0.25">
      <c r="C1111" s="49"/>
      <c r="D1111" s="49"/>
      <c r="E1111" s="99"/>
    </row>
    <row r="1112" spans="3:5" x14ac:dyDescent="0.25">
      <c r="C1112" s="49"/>
      <c r="D1112" s="49"/>
      <c r="E1112" s="99"/>
    </row>
    <row r="1113" spans="3:5" x14ac:dyDescent="0.25">
      <c r="C1113" s="49"/>
      <c r="D1113" s="49"/>
      <c r="E1113" s="99"/>
    </row>
    <row r="1114" spans="3:5" x14ac:dyDescent="0.25">
      <c r="C1114" s="49"/>
      <c r="D1114" s="49"/>
      <c r="E1114" s="99"/>
    </row>
    <row r="1115" spans="3:5" x14ac:dyDescent="0.25">
      <c r="C1115" s="49"/>
      <c r="D1115" s="49"/>
      <c r="E1115" s="99"/>
    </row>
    <row r="1116" spans="3:5" x14ac:dyDescent="0.25">
      <c r="C1116" s="49"/>
      <c r="D1116" s="49"/>
      <c r="E1116" s="99"/>
    </row>
    <row r="1117" spans="3:5" x14ac:dyDescent="0.25">
      <c r="C1117" s="49"/>
      <c r="D1117" s="49"/>
      <c r="E1117" s="99"/>
    </row>
    <row r="1118" spans="3:5" x14ac:dyDescent="0.25">
      <c r="C1118" s="49"/>
      <c r="D1118" s="49"/>
      <c r="E1118" s="99"/>
    </row>
    <row r="1119" spans="3:5" x14ac:dyDescent="0.25">
      <c r="C1119" s="49"/>
      <c r="D1119" s="49"/>
      <c r="E1119" s="99"/>
    </row>
    <row r="1120" spans="3:5" x14ac:dyDescent="0.25">
      <c r="C1120" s="49"/>
      <c r="D1120" s="49"/>
      <c r="E1120" s="99"/>
    </row>
    <row r="1121" spans="3:5" x14ac:dyDescent="0.25">
      <c r="C1121" s="49"/>
      <c r="D1121" s="49"/>
      <c r="E1121" s="99"/>
    </row>
    <row r="1122" spans="3:5" x14ac:dyDescent="0.25">
      <c r="C1122" s="49"/>
      <c r="D1122" s="49"/>
      <c r="E1122" s="99"/>
    </row>
    <row r="1123" spans="3:5" x14ac:dyDescent="0.25">
      <c r="C1123" s="49"/>
      <c r="D1123" s="49"/>
      <c r="E1123" s="99"/>
    </row>
    <row r="1124" spans="3:5" x14ac:dyDescent="0.25">
      <c r="C1124" s="49"/>
      <c r="D1124" s="49"/>
      <c r="E1124" s="99"/>
    </row>
    <row r="1125" spans="3:5" x14ac:dyDescent="0.25">
      <c r="C1125" s="49"/>
      <c r="D1125" s="49"/>
      <c r="E1125" s="99"/>
    </row>
    <row r="1126" spans="3:5" x14ac:dyDescent="0.25">
      <c r="C1126" s="49"/>
      <c r="D1126" s="49"/>
      <c r="E1126" s="99"/>
    </row>
    <row r="1127" spans="3:5" x14ac:dyDescent="0.25">
      <c r="C1127" s="49"/>
      <c r="D1127" s="49"/>
      <c r="E1127" s="99"/>
    </row>
    <row r="1128" spans="3:5" x14ac:dyDescent="0.25">
      <c r="C1128" s="49"/>
      <c r="D1128" s="49"/>
      <c r="E1128" s="99"/>
    </row>
    <row r="1129" spans="3:5" x14ac:dyDescent="0.25">
      <c r="C1129" s="49"/>
      <c r="D1129" s="49"/>
      <c r="E1129" s="99"/>
    </row>
    <row r="1130" spans="3:5" x14ac:dyDescent="0.25">
      <c r="C1130" s="49"/>
      <c r="D1130" s="49"/>
      <c r="E1130" s="99"/>
    </row>
    <row r="1131" spans="3:5" x14ac:dyDescent="0.25">
      <c r="C1131" s="49"/>
      <c r="D1131" s="49"/>
      <c r="E1131" s="99"/>
    </row>
    <row r="1132" spans="3:5" x14ac:dyDescent="0.25">
      <c r="C1132" s="49"/>
      <c r="D1132" s="49"/>
      <c r="E1132" s="99"/>
    </row>
    <row r="1133" spans="3:5" x14ac:dyDescent="0.25">
      <c r="C1133" s="49"/>
      <c r="D1133" s="49"/>
      <c r="E1133" s="99"/>
    </row>
    <row r="1134" spans="3:5" x14ac:dyDescent="0.25">
      <c r="C1134" s="49"/>
      <c r="D1134" s="49"/>
      <c r="E1134" s="99"/>
    </row>
    <row r="1135" spans="3:5" x14ac:dyDescent="0.25">
      <c r="C1135" s="49"/>
      <c r="D1135" s="49"/>
      <c r="E1135" s="99"/>
    </row>
    <row r="1136" spans="3:5" x14ac:dyDescent="0.25">
      <c r="C1136" s="49"/>
      <c r="D1136" s="49"/>
      <c r="E1136" s="99"/>
    </row>
    <row r="1137" spans="3:5" x14ac:dyDescent="0.25">
      <c r="C1137" s="49"/>
      <c r="D1137" s="49"/>
      <c r="E1137" s="99"/>
    </row>
    <row r="1138" spans="3:5" x14ac:dyDescent="0.25">
      <c r="C1138" s="49"/>
      <c r="D1138" s="49"/>
      <c r="E1138" s="99"/>
    </row>
    <row r="1139" spans="3:5" x14ac:dyDescent="0.25">
      <c r="C1139" s="49"/>
      <c r="D1139" s="49"/>
      <c r="E1139" s="99"/>
    </row>
    <row r="1140" spans="3:5" x14ac:dyDescent="0.25">
      <c r="C1140" s="49"/>
      <c r="D1140" s="49"/>
      <c r="E1140" s="99"/>
    </row>
    <row r="1141" spans="3:5" x14ac:dyDescent="0.25">
      <c r="C1141" s="49"/>
      <c r="D1141" s="49"/>
      <c r="E1141" s="99"/>
    </row>
    <row r="1142" spans="3:5" x14ac:dyDescent="0.25">
      <c r="C1142" s="49"/>
      <c r="D1142" s="49"/>
      <c r="E1142" s="99"/>
    </row>
    <row r="1143" spans="3:5" x14ac:dyDescent="0.25">
      <c r="C1143" s="49"/>
      <c r="D1143" s="49"/>
      <c r="E1143" s="99"/>
    </row>
    <row r="1144" spans="3:5" x14ac:dyDescent="0.25">
      <c r="C1144" s="49"/>
      <c r="D1144" s="49"/>
      <c r="E1144" s="99"/>
    </row>
    <row r="1145" spans="3:5" x14ac:dyDescent="0.25">
      <c r="C1145" s="49"/>
      <c r="D1145" s="49"/>
      <c r="E1145" s="99"/>
    </row>
    <row r="1146" spans="3:5" x14ac:dyDescent="0.25">
      <c r="C1146" s="49"/>
      <c r="D1146" s="49"/>
      <c r="E1146" s="99"/>
    </row>
    <row r="1147" spans="3:5" x14ac:dyDescent="0.25">
      <c r="C1147" s="49"/>
      <c r="D1147" s="49"/>
      <c r="E1147" s="99"/>
    </row>
    <row r="1148" spans="3:5" x14ac:dyDescent="0.25">
      <c r="C1148" s="49"/>
      <c r="D1148" s="49"/>
      <c r="E1148" s="99"/>
    </row>
    <row r="1149" spans="3:5" x14ac:dyDescent="0.25">
      <c r="C1149" s="49"/>
      <c r="D1149" s="49"/>
      <c r="E1149" s="99"/>
    </row>
    <row r="1150" spans="3:5" x14ac:dyDescent="0.25">
      <c r="C1150" s="49"/>
      <c r="D1150" s="49"/>
      <c r="E1150" s="99"/>
    </row>
    <row r="1151" spans="3:5" x14ac:dyDescent="0.25">
      <c r="C1151" s="49"/>
      <c r="D1151" s="49"/>
      <c r="E1151" s="99"/>
    </row>
    <row r="1152" spans="3:5" x14ac:dyDescent="0.25">
      <c r="C1152" s="49"/>
      <c r="D1152" s="49"/>
      <c r="E1152" s="99"/>
    </row>
    <row r="1153" spans="3:5" x14ac:dyDescent="0.25">
      <c r="C1153" s="49"/>
      <c r="D1153" s="49"/>
      <c r="E1153" s="99"/>
    </row>
    <row r="1154" spans="3:5" x14ac:dyDescent="0.25">
      <c r="C1154" s="49"/>
      <c r="D1154" s="49"/>
      <c r="E1154" s="99"/>
    </row>
    <row r="1155" spans="3:5" x14ac:dyDescent="0.25">
      <c r="C1155" s="49"/>
      <c r="D1155" s="49"/>
      <c r="E1155" s="99"/>
    </row>
    <row r="1156" spans="3:5" x14ac:dyDescent="0.25">
      <c r="C1156" s="49"/>
      <c r="D1156" s="49"/>
      <c r="E1156" s="99"/>
    </row>
    <row r="1157" spans="3:5" x14ac:dyDescent="0.25">
      <c r="C1157" s="49"/>
      <c r="D1157" s="49"/>
      <c r="E1157" s="99"/>
    </row>
    <row r="1158" spans="3:5" x14ac:dyDescent="0.25">
      <c r="C1158" s="49"/>
      <c r="D1158" s="49"/>
      <c r="E1158" s="99"/>
    </row>
    <row r="1159" spans="3:5" x14ac:dyDescent="0.25">
      <c r="C1159" s="49"/>
      <c r="D1159" s="49"/>
      <c r="E1159" s="99"/>
    </row>
    <row r="1160" spans="3:5" x14ac:dyDescent="0.25">
      <c r="C1160" s="49"/>
      <c r="D1160" s="49"/>
      <c r="E1160" s="99"/>
    </row>
    <row r="1161" spans="3:5" x14ac:dyDescent="0.25">
      <c r="C1161" s="49"/>
      <c r="D1161" s="49"/>
      <c r="E1161" s="99"/>
    </row>
    <row r="1162" spans="3:5" x14ac:dyDescent="0.25">
      <c r="C1162" s="49"/>
      <c r="D1162" s="49"/>
      <c r="E1162" s="99"/>
    </row>
    <row r="1163" spans="3:5" x14ac:dyDescent="0.25">
      <c r="C1163" s="49"/>
      <c r="D1163" s="49"/>
      <c r="E1163" s="99"/>
    </row>
    <row r="1164" spans="3:5" x14ac:dyDescent="0.25">
      <c r="C1164" s="49"/>
      <c r="D1164" s="49"/>
      <c r="E1164" s="99"/>
    </row>
    <row r="1165" spans="3:5" x14ac:dyDescent="0.25">
      <c r="C1165" s="49"/>
      <c r="D1165" s="49"/>
      <c r="E1165" s="99"/>
    </row>
    <row r="1166" spans="3:5" x14ac:dyDescent="0.25">
      <c r="C1166" s="49"/>
      <c r="D1166" s="49"/>
      <c r="E1166" s="99"/>
    </row>
    <row r="1167" spans="3:5" x14ac:dyDescent="0.25">
      <c r="C1167" s="49"/>
      <c r="D1167" s="49"/>
      <c r="E1167" s="99"/>
    </row>
    <row r="1168" spans="3:5" x14ac:dyDescent="0.25">
      <c r="C1168" s="49"/>
      <c r="D1168" s="49"/>
      <c r="E1168" s="99"/>
    </row>
    <row r="1169" spans="3:5" x14ac:dyDescent="0.25">
      <c r="C1169" s="49"/>
      <c r="D1169" s="49"/>
      <c r="E1169" s="99"/>
    </row>
    <row r="1170" spans="3:5" x14ac:dyDescent="0.25">
      <c r="C1170" s="49"/>
      <c r="D1170" s="49"/>
      <c r="E1170" s="99"/>
    </row>
    <row r="1171" spans="3:5" x14ac:dyDescent="0.25">
      <c r="C1171" s="49"/>
      <c r="D1171" s="49"/>
      <c r="E1171" s="99"/>
    </row>
    <row r="1172" spans="3:5" x14ac:dyDescent="0.25">
      <c r="C1172" s="49"/>
      <c r="D1172" s="49"/>
      <c r="E1172" s="99"/>
    </row>
    <row r="1173" spans="3:5" x14ac:dyDescent="0.25">
      <c r="C1173" s="49"/>
      <c r="D1173" s="49"/>
      <c r="E1173" s="99"/>
    </row>
    <row r="1174" spans="3:5" x14ac:dyDescent="0.25">
      <c r="C1174" s="49"/>
      <c r="D1174" s="49"/>
      <c r="E1174" s="99"/>
    </row>
    <row r="1175" spans="3:5" x14ac:dyDescent="0.25">
      <c r="C1175" s="49"/>
      <c r="D1175" s="49"/>
      <c r="E1175" s="99"/>
    </row>
    <row r="1176" spans="3:5" x14ac:dyDescent="0.25">
      <c r="C1176" s="49"/>
      <c r="D1176" s="49"/>
      <c r="E1176" s="99"/>
    </row>
    <row r="1177" spans="3:5" x14ac:dyDescent="0.25">
      <c r="C1177" s="49"/>
      <c r="D1177" s="49"/>
      <c r="E1177" s="99"/>
    </row>
    <row r="1178" spans="3:5" x14ac:dyDescent="0.25">
      <c r="C1178" s="49"/>
      <c r="D1178" s="49"/>
      <c r="E1178" s="99"/>
    </row>
    <row r="1179" spans="3:5" x14ac:dyDescent="0.25">
      <c r="C1179" s="49"/>
      <c r="D1179" s="49"/>
      <c r="E1179" s="99"/>
    </row>
    <row r="1180" spans="3:5" x14ac:dyDescent="0.25">
      <c r="C1180" s="49"/>
      <c r="D1180" s="49"/>
      <c r="E1180" s="99"/>
    </row>
    <row r="1181" spans="3:5" x14ac:dyDescent="0.25">
      <c r="C1181" s="49"/>
      <c r="D1181" s="49"/>
      <c r="E1181" s="99"/>
    </row>
    <row r="1182" spans="3:5" x14ac:dyDescent="0.25">
      <c r="C1182" s="49"/>
      <c r="D1182" s="49"/>
      <c r="E1182" s="99"/>
    </row>
    <row r="1183" spans="3:5" x14ac:dyDescent="0.25">
      <c r="C1183" s="49"/>
      <c r="D1183" s="49"/>
      <c r="E1183" s="99"/>
    </row>
    <row r="1184" spans="3:5" x14ac:dyDescent="0.25">
      <c r="C1184" s="49"/>
      <c r="D1184" s="49"/>
      <c r="E1184" s="99"/>
    </row>
    <row r="1185" spans="3:5" x14ac:dyDescent="0.25">
      <c r="C1185" s="49"/>
      <c r="D1185" s="49"/>
      <c r="E1185" s="99"/>
    </row>
    <row r="1186" spans="3:5" x14ac:dyDescent="0.25">
      <c r="C1186" s="49"/>
      <c r="D1186" s="49"/>
      <c r="E1186" s="99"/>
    </row>
    <row r="1187" spans="3:5" x14ac:dyDescent="0.25">
      <c r="C1187" s="49"/>
      <c r="D1187" s="49"/>
      <c r="E1187" s="99"/>
    </row>
    <row r="1188" spans="3:5" x14ac:dyDescent="0.25">
      <c r="C1188" s="49"/>
      <c r="D1188" s="49"/>
      <c r="E1188" s="99"/>
    </row>
    <row r="1189" spans="3:5" x14ac:dyDescent="0.25">
      <c r="C1189" s="49"/>
      <c r="D1189" s="49"/>
      <c r="E1189" s="99"/>
    </row>
    <row r="1190" spans="3:5" x14ac:dyDescent="0.25">
      <c r="C1190" s="49"/>
      <c r="D1190" s="49"/>
      <c r="E1190" s="99"/>
    </row>
    <row r="1191" spans="3:5" x14ac:dyDescent="0.25">
      <c r="C1191" s="49"/>
      <c r="D1191" s="49"/>
      <c r="E1191" s="99"/>
    </row>
    <row r="1192" spans="3:5" x14ac:dyDescent="0.25">
      <c r="C1192" s="49"/>
      <c r="D1192" s="49"/>
      <c r="E1192" s="99"/>
    </row>
    <row r="1193" spans="3:5" x14ac:dyDescent="0.25">
      <c r="C1193" s="49"/>
      <c r="D1193" s="49"/>
      <c r="E1193" s="99"/>
    </row>
    <row r="1194" spans="3:5" x14ac:dyDescent="0.25">
      <c r="C1194" s="49"/>
      <c r="D1194" s="49"/>
      <c r="E1194" s="99"/>
    </row>
    <row r="1195" spans="3:5" x14ac:dyDescent="0.25">
      <c r="C1195" s="49"/>
      <c r="D1195" s="49"/>
      <c r="E1195" s="99"/>
    </row>
    <row r="1196" spans="3:5" x14ac:dyDescent="0.25">
      <c r="C1196" s="49"/>
      <c r="D1196" s="49"/>
      <c r="E1196" s="99"/>
    </row>
    <row r="1197" spans="3:5" x14ac:dyDescent="0.25">
      <c r="C1197" s="49"/>
      <c r="D1197" s="49"/>
      <c r="E1197" s="99"/>
    </row>
    <row r="1198" spans="3:5" x14ac:dyDescent="0.25">
      <c r="C1198" s="49"/>
      <c r="D1198" s="49"/>
      <c r="E1198" s="99"/>
    </row>
    <row r="1199" spans="3:5" x14ac:dyDescent="0.25">
      <c r="C1199" s="49"/>
      <c r="D1199" s="49"/>
      <c r="E1199" s="99"/>
    </row>
    <row r="1200" spans="3:5" x14ac:dyDescent="0.25">
      <c r="C1200" s="49"/>
      <c r="D1200" s="49"/>
      <c r="E1200" s="99"/>
    </row>
    <row r="1201" spans="3:5" x14ac:dyDescent="0.25">
      <c r="C1201" s="49"/>
      <c r="D1201" s="49"/>
      <c r="E1201" s="99"/>
    </row>
    <row r="1202" spans="3:5" x14ac:dyDescent="0.25">
      <c r="C1202" s="49"/>
      <c r="D1202" s="49"/>
      <c r="E1202" s="99"/>
    </row>
    <row r="1203" spans="3:5" x14ac:dyDescent="0.25">
      <c r="C1203" s="49"/>
      <c r="D1203" s="49"/>
      <c r="E1203" s="99"/>
    </row>
    <row r="1204" spans="3:5" x14ac:dyDescent="0.25">
      <c r="C1204" s="49"/>
      <c r="D1204" s="49"/>
      <c r="E1204" s="99"/>
    </row>
    <row r="1205" spans="3:5" x14ac:dyDescent="0.25">
      <c r="C1205" s="49"/>
      <c r="D1205" s="49"/>
      <c r="E1205" s="99"/>
    </row>
    <row r="1206" spans="3:5" x14ac:dyDescent="0.25">
      <c r="C1206" s="49"/>
      <c r="D1206" s="49"/>
      <c r="E1206" s="99"/>
    </row>
    <row r="1207" spans="3:5" x14ac:dyDescent="0.25">
      <c r="C1207" s="49"/>
      <c r="D1207" s="49"/>
      <c r="E1207" s="99"/>
    </row>
    <row r="1208" spans="3:5" x14ac:dyDescent="0.25">
      <c r="C1208" s="49"/>
      <c r="D1208" s="49"/>
      <c r="E1208" s="99"/>
    </row>
    <row r="1209" spans="3:5" x14ac:dyDescent="0.25">
      <c r="C1209" s="49"/>
      <c r="D1209" s="49"/>
      <c r="E1209" s="99"/>
    </row>
    <row r="1210" spans="3:5" x14ac:dyDescent="0.25">
      <c r="C1210" s="49"/>
      <c r="D1210" s="49"/>
      <c r="E1210" s="99"/>
    </row>
    <row r="1211" spans="3:5" x14ac:dyDescent="0.25">
      <c r="C1211" s="49"/>
      <c r="D1211" s="49"/>
      <c r="E1211" s="99"/>
    </row>
    <row r="1212" spans="3:5" x14ac:dyDescent="0.25">
      <c r="C1212" s="49"/>
      <c r="D1212" s="49"/>
      <c r="E1212" s="99"/>
    </row>
    <row r="1213" spans="3:5" x14ac:dyDescent="0.25">
      <c r="C1213" s="49"/>
      <c r="D1213" s="49"/>
      <c r="E1213" s="99"/>
    </row>
    <row r="1214" spans="3:5" x14ac:dyDescent="0.25">
      <c r="C1214" s="49"/>
      <c r="D1214" s="49"/>
      <c r="E1214" s="99"/>
    </row>
    <row r="1215" spans="3:5" x14ac:dyDescent="0.25">
      <c r="C1215" s="49"/>
      <c r="D1215" s="49"/>
      <c r="E1215" s="99"/>
    </row>
    <row r="1216" spans="3:5" x14ac:dyDescent="0.25">
      <c r="C1216" s="49"/>
      <c r="D1216" s="49"/>
      <c r="E1216" s="99"/>
    </row>
    <row r="1217" spans="3:5" x14ac:dyDescent="0.25">
      <c r="C1217" s="49"/>
      <c r="D1217" s="49"/>
      <c r="E1217" s="99"/>
    </row>
    <row r="1218" spans="3:5" x14ac:dyDescent="0.25">
      <c r="C1218" s="49"/>
      <c r="D1218" s="49"/>
      <c r="E1218" s="99"/>
    </row>
    <row r="1219" spans="3:5" x14ac:dyDescent="0.25">
      <c r="C1219" s="49"/>
      <c r="D1219" s="49"/>
      <c r="E1219" s="99"/>
    </row>
    <row r="1220" spans="3:5" x14ac:dyDescent="0.25">
      <c r="C1220" s="49"/>
      <c r="D1220" s="49"/>
      <c r="E1220" s="99"/>
    </row>
    <row r="1221" spans="3:5" x14ac:dyDescent="0.25">
      <c r="C1221" s="49"/>
      <c r="D1221" s="49"/>
      <c r="E1221" s="99"/>
    </row>
    <row r="1222" spans="3:5" x14ac:dyDescent="0.25">
      <c r="C1222" s="49"/>
      <c r="D1222" s="49"/>
      <c r="E1222" s="99"/>
    </row>
    <row r="1223" spans="3:5" x14ac:dyDescent="0.25">
      <c r="C1223" s="49"/>
      <c r="D1223" s="49"/>
      <c r="E1223" s="99"/>
    </row>
    <row r="1224" spans="3:5" x14ac:dyDescent="0.25">
      <c r="C1224" s="49"/>
      <c r="D1224" s="49"/>
      <c r="E1224" s="99"/>
    </row>
    <row r="1225" spans="3:5" x14ac:dyDescent="0.25">
      <c r="C1225" s="49"/>
      <c r="D1225" s="49"/>
      <c r="E1225" s="99"/>
    </row>
    <row r="1226" spans="3:5" x14ac:dyDescent="0.25">
      <c r="C1226" s="49"/>
      <c r="D1226" s="49"/>
      <c r="E1226" s="99"/>
    </row>
    <row r="1227" spans="3:5" x14ac:dyDescent="0.25">
      <c r="C1227" s="49"/>
      <c r="D1227" s="49"/>
      <c r="E1227" s="99"/>
    </row>
    <row r="1228" spans="3:5" x14ac:dyDescent="0.25">
      <c r="C1228" s="49"/>
      <c r="D1228" s="49"/>
      <c r="E1228" s="99"/>
    </row>
    <row r="1229" spans="3:5" x14ac:dyDescent="0.25">
      <c r="C1229" s="49"/>
      <c r="D1229" s="49"/>
      <c r="E1229" s="99"/>
    </row>
    <row r="1230" spans="3:5" x14ac:dyDescent="0.25">
      <c r="C1230" s="49"/>
      <c r="D1230" s="49"/>
      <c r="E1230" s="99"/>
    </row>
    <row r="1231" spans="3:5" x14ac:dyDescent="0.25">
      <c r="C1231" s="49"/>
      <c r="D1231" s="49"/>
      <c r="E1231" s="99"/>
    </row>
    <row r="1232" spans="3:5" x14ac:dyDescent="0.25">
      <c r="C1232" s="49"/>
      <c r="D1232" s="49"/>
      <c r="E1232" s="99"/>
    </row>
    <row r="1233" spans="3:5" x14ac:dyDescent="0.25">
      <c r="C1233" s="49"/>
      <c r="D1233" s="49"/>
      <c r="E1233" s="99"/>
    </row>
    <row r="1234" spans="3:5" x14ac:dyDescent="0.25">
      <c r="C1234" s="49"/>
      <c r="D1234" s="49"/>
      <c r="E1234" s="99"/>
    </row>
    <row r="1235" spans="3:5" x14ac:dyDescent="0.25">
      <c r="C1235" s="49"/>
      <c r="D1235" s="49"/>
      <c r="E1235" s="99"/>
    </row>
    <row r="1236" spans="3:5" x14ac:dyDescent="0.25">
      <c r="C1236" s="49"/>
      <c r="D1236" s="49"/>
      <c r="E1236" s="99"/>
    </row>
    <row r="1237" spans="3:5" x14ac:dyDescent="0.25">
      <c r="C1237" s="49"/>
      <c r="D1237" s="49"/>
      <c r="E1237" s="99"/>
    </row>
    <row r="1238" spans="3:5" x14ac:dyDescent="0.25">
      <c r="C1238" s="49"/>
      <c r="D1238" s="49"/>
      <c r="E1238" s="99"/>
    </row>
    <row r="1239" spans="3:5" x14ac:dyDescent="0.25">
      <c r="C1239" s="49"/>
      <c r="D1239" s="49"/>
      <c r="E1239" s="99"/>
    </row>
    <row r="1240" spans="3:5" x14ac:dyDescent="0.25">
      <c r="C1240" s="49"/>
      <c r="D1240" s="49"/>
      <c r="E1240" s="99"/>
    </row>
    <row r="1241" spans="3:5" x14ac:dyDescent="0.25">
      <c r="C1241" s="49"/>
      <c r="D1241" s="49"/>
      <c r="E1241" s="99"/>
    </row>
    <row r="1242" spans="3:5" x14ac:dyDescent="0.25">
      <c r="C1242" s="49"/>
      <c r="D1242" s="49"/>
      <c r="E1242" s="99"/>
    </row>
    <row r="1243" spans="3:5" x14ac:dyDescent="0.25">
      <c r="C1243" s="49"/>
      <c r="D1243" s="49"/>
      <c r="E1243" s="99"/>
    </row>
    <row r="1244" spans="3:5" x14ac:dyDescent="0.25">
      <c r="C1244" s="49"/>
      <c r="D1244" s="49"/>
      <c r="E1244" s="99"/>
    </row>
    <row r="1245" spans="3:5" x14ac:dyDescent="0.25">
      <c r="C1245" s="49"/>
      <c r="D1245" s="49"/>
      <c r="E1245" s="99"/>
    </row>
    <row r="1246" spans="3:5" x14ac:dyDescent="0.25">
      <c r="C1246" s="49"/>
      <c r="D1246" s="49"/>
      <c r="E1246" s="99"/>
    </row>
    <row r="1247" spans="3:5" x14ac:dyDescent="0.25">
      <c r="C1247" s="49"/>
      <c r="D1247" s="49"/>
      <c r="E1247" s="99"/>
    </row>
    <row r="1248" spans="3:5" x14ac:dyDescent="0.25">
      <c r="C1248" s="49"/>
      <c r="D1248" s="49"/>
      <c r="E1248" s="99"/>
    </row>
    <row r="1249" spans="3:5" x14ac:dyDescent="0.25">
      <c r="C1249" s="49"/>
      <c r="D1249" s="49"/>
      <c r="E1249" s="99"/>
    </row>
    <row r="1250" spans="3:5" x14ac:dyDescent="0.25">
      <c r="C1250" s="49"/>
      <c r="D1250" s="49"/>
      <c r="E1250" s="100"/>
    </row>
    <row r="1251" spans="3:5" x14ac:dyDescent="0.25">
      <c r="C1251" s="49"/>
      <c r="D1251" s="49"/>
      <c r="E1251" s="99"/>
    </row>
    <row r="1252" spans="3:5" x14ac:dyDescent="0.25">
      <c r="C1252" s="49"/>
      <c r="D1252" s="49"/>
      <c r="E1252" s="99"/>
    </row>
    <row r="1253" spans="3:5" x14ac:dyDescent="0.25">
      <c r="C1253" s="49"/>
      <c r="D1253" s="49"/>
      <c r="E1253" s="99"/>
    </row>
    <row r="1254" spans="3:5" x14ac:dyDescent="0.25">
      <c r="C1254" s="49"/>
      <c r="D1254" s="49"/>
      <c r="E1254" s="99"/>
    </row>
    <row r="1255" spans="3:5" x14ac:dyDescent="0.25">
      <c r="C1255" s="49"/>
      <c r="D1255" s="49"/>
      <c r="E1255" s="99"/>
    </row>
    <row r="1256" spans="3:5" x14ac:dyDescent="0.25">
      <c r="C1256" s="49"/>
      <c r="D1256" s="49"/>
      <c r="E1256" s="99"/>
    </row>
    <row r="1257" spans="3:5" x14ac:dyDescent="0.25">
      <c r="C1257" s="49"/>
      <c r="D1257" s="49"/>
      <c r="E1257" s="99"/>
    </row>
    <row r="1258" spans="3:5" x14ac:dyDescent="0.25">
      <c r="C1258" s="49"/>
      <c r="D1258" s="49"/>
      <c r="E1258" s="99"/>
    </row>
    <row r="1259" spans="3:5" x14ac:dyDescent="0.25">
      <c r="C1259" s="49"/>
      <c r="D1259" s="49"/>
      <c r="E1259" s="99"/>
    </row>
    <row r="1260" spans="3:5" x14ac:dyDescent="0.25">
      <c r="C1260" s="49"/>
      <c r="D1260" s="49"/>
      <c r="E1260" s="99"/>
    </row>
    <row r="1261" spans="3:5" x14ac:dyDescent="0.25">
      <c r="C1261" s="49"/>
      <c r="D1261" s="49"/>
      <c r="E1261" s="99"/>
    </row>
    <row r="1262" spans="3:5" x14ac:dyDescent="0.25">
      <c r="C1262" s="79"/>
      <c r="D1262" s="79"/>
      <c r="E1262" s="99"/>
    </row>
    <row r="1263" spans="3:5" x14ac:dyDescent="0.25">
      <c r="C1263" s="49"/>
      <c r="D1263" s="49"/>
      <c r="E1263" s="99"/>
    </row>
    <row r="1264" spans="3:5" x14ac:dyDescent="0.25">
      <c r="C1264" s="49"/>
      <c r="D1264" s="49"/>
      <c r="E1264" s="99"/>
    </row>
    <row r="1265" spans="3:5" x14ac:dyDescent="0.25">
      <c r="C1265" s="49"/>
      <c r="D1265" s="49"/>
      <c r="E1265" s="99"/>
    </row>
    <row r="1266" spans="3:5" x14ac:dyDescent="0.25">
      <c r="C1266" s="49"/>
      <c r="D1266" s="49"/>
      <c r="E1266" s="99"/>
    </row>
    <row r="1267" spans="3:5" x14ac:dyDescent="0.25">
      <c r="C1267" s="49"/>
      <c r="D1267" s="49"/>
      <c r="E1267" s="99"/>
    </row>
    <row r="1268" spans="3:5" x14ac:dyDescent="0.25">
      <c r="C1268" s="49"/>
      <c r="D1268" s="49"/>
      <c r="E1268" s="99"/>
    </row>
    <row r="1269" spans="3:5" x14ac:dyDescent="0.25">
      <c r="C1269" s="49"/>
      <c r="D1269" s="49"/>
      <c r="E1269" s="99"/>
    </row>
    <row r="1270" spans="3:5" x14ac:dyDescent="0.25">
      <c r="C1270" s="49"/>
      <c r="D1270" s="49"/>
      <c r="E1270" s="99"/>
    </row>
    <row r="1271" spans="3:5" x14ac:dyDescent="0.25">
      <c r="C1271" s="49"/>
      <c r="D1271" s="49"/>
      <c r="E1271" s="99"/>
    </row>
    <row r="1272" spans="3:5" x14ac:dyDescent="0.25">
      <c r="C1272" s="49"/>
      <c r="D1272" s="49"/>
      <c r="E1272" s="99"/>
    </row>
    <row r="1273" spans="3:5" x14ac:dyDescent="0.25">
      <c r="C1273" s="49"/>
      <c r="D1273" s="49"/>
      <c r="E1273" s="99"/>
    </row>
    <row r="1274" spans="3:5" x14ac:dyDescent="0.25">
      <c r="C1274" s="49"/>
      <c r="D1274" s="49"/>
      <c r="E1274" s="99"/>
    </row>
    <row r="1275" spans="3:5" x14ac:dyDescent="0.25">
      <c r="C1275" s="49"/>
      <c r="D1275" s="49"/>
      <c r="E1275" s="99"/>
    </row>
    <row r="1276" spans="3:5" x14ac:dyDescent="0.25">
      <c r="C1276" s="49"/>
      <c r="D1276" s="49"/>
      <c r="E1276" s="99"/>
    </row>
    <row r="1277" spans="3:5" x14ac:dyDescent="0.25">
      <c r="C1277" s="49"/>
      <c r="D1277" s="49"/>
      <c r="E1277" s="99"/>
    </row>
    <row r="1278" spans="3:5" x14ac:dyDescent="0.25">
      <c r="C1278" s="49"/>
      <c r="D1278" s="49"/>
      <c r="E1278" s="99"/>
    </row>
    <row r="1279" spans="3:5" x14ac:dyDescent="0.25">
      <c r="C1279" s="49"/>
      <c r="D1279" s="49"/>
      <c r="E1279" s="99"/>
    </row>
    <row r="1280" spans="3:5" x14ac:dyDescent="0.25">
      <c r="C1280" s="49"/>
      <c r="D1280" s="49"/>
      <c r="E1280" s="99"/>
    </row>
    <row r="1281" spans="3:5" x14ac:dyDescent="0.25">
      <c r="C1281" s="49"/>
      <c r="D1281" s="49"/>
      <c r="E1281" s="99"/>
    </row>
    <row r="1282" spans="3:5" x14ac:dyDescent="0.25">
      <c r="C1282" s="49"/>
      <c r="D1282" s="49"/>
      <c r="E1282" s="99"/>
    </row>
    <row r="1283" spans="3:5" x14ac:dyDescent="0.25">
      <c r="C1283" s="49"/>
      <c r="D1283" s="49"/>
      <c r="E1283" s="99"/>
    </row>
    <row r="1284" spans="3:5" x14ac:dyDescent="0.25">
      <c r="C1284" s="49"/>
      <c r="D1284" s="49"/>
      <c r="E1284" s="99"/>
    </row>
    <row r="1285" spans="3:5" x14ac:dyDescent="0.25">
      <c r="C1285" s="49"/>
      <c r="D1285" s="49"/>
      <c r="E1285" s="99"/>
    </row>
    <row r="1286" spans="3:5" x14ac:dyDescent="0.25">
      <c r="C1286" s="49"/>
      <c r="D1286" s="49"/>
      <c r="E1286" s="99"/>
    </row>
    <row r="1287" spans="3:5" x14ac:dyDescent="0.25">
      <c r="C1287" s="49"/>
      <c r="D1287" s="49"/>
      <c r="E1287" s="99"/>
    </row>
    <row r="1288" spans="3:5" x14ac:dyDescent="0.25">
      <c r="C1288" s="49"/>
      <c r="D1288" s="49"/>
      <c r="E1288" s="99"/>
    </row>
    <row r="1289" spans="3:5" x14ac:dyDescent="0.25">
      <c r="C1289" s="49"/>
      <c r="D1289" s="49"/>
      <c r="E1289" s="99"/>
    </row>
    <row r="1290" spans="3:5" x14ac:dyDescent="0.25">
      <c r="C1290" s="49"/>
      <c r="D1290" s="49"/>
      <c r="E1290" s="99"/>
    </row>
    <row r="1291" spans="3:5" x14ac:dyDescent="0.25">
      <c r="C1291" s="49"/>
      <c r="D1291" s="49"/>
      <c r="E1291" s="99"/>
    </row>
    <row r="1292" spans="3:5" x14ac:dyDescent="0.25">
      <c r="C1292" s="49"/>
      <c r="D1292" s="49"/>
      <c r="E1292" s="99"/>
    </row>
    <row r="1293" spans="3:5" x14ac:dyDescent="0.25">
      <c r="C1293" s="49"/>
      <c r="D1293" s="49"/>
      <c r="E1293" s="99"/>
    </row>
    <row r="1294" spans="3:5" x14ac:dyDescent="0.25">
      <c r="C1294" s="49"/>
      <c r="D1294" s="49"/>
      <c r="E1294" s="99"/>
    </row>
    <row r="1295" spans="3:5" x14ac:dyDescent="0.25">
      <c r="C1295" s="49"/>
      <c r="D1295" s="49"/>
      <c r="E1295" s="99"/>
    </row>
    <row r="1296" spans="3:5" x14ac:dyDescent="0.25">
      <c r="C1296" s="49"/>
      <c r="D1296" s="49"/>
      <c r="E1296" s="99"/>
    </row>
    <row r="1297" spans="3:5" x14ac:dyDescent="0.25">
      <c r="C1297" s="49"/>
      <c r="D1297" s="49"/>
      <c r="E1297" s="99"/>
    </row>
    <row r="1298" spans="3:5" x14ac:dyDescent="0.25">
      <c r="C1298" s="49"/>
      <c r="D1298" s="49"/>
      <c r="E1298" s="99"/>
    </row>
    <row r="1299" spans="3:5" x14ac:dyDescent="0.25">
      <c r="C1299" s="49"/>
      <c r="D1299" s="49"/>
      <c r="E1299" s="99"/>
    </row>
    <row r="1300" spans="3:5" x14ac:dyDescent="0.25">
      <c r="C1300" s="49"/>
      <c r="D1300" s="49"/>
      <c r="E1300" s="99"/>
    </row>
    <row r="1301" spans="3:5" x14ac:dyDescent="0.25">
      <c r="C1301" s="49"/>
      <c r="D1301" s="49"/>
      <c r="E1301" s="99"/>
    </row>
    <row r="1302" spans="3:5" x14ac:dyDescent="0.25">
      <c r="C1302" s="49"/>
      <c r="D1302" s="49"/>
      <c r="E1302" s="99"/>
    </row>
    <row r="1303" spans="3:5" x14ac:dyDescent="0.25">
      <c r="C1303" s="49"/>
      <c r="D1303" s="49"/>
      <c r="E1303" s="99"/>
    </row>
    <row r="1304" spans="3:5" x14ac:dyDescent="0.25">
      <c r="C1304" s="49"/>
      <c r="D1304" s="49"/>
      <c r="E1304" s="99"/>
    </row>
    <row r="1305" spans="3:5" x14ac:dyDescent="0.25">
      <c r="C1305" s="49"/>
      <c r="D1305" s="49"/>
      <c r="E1305" s="99"/>
    </row>
    <row r="1306" spans="3:5" x14ac:dyDescent="0.25">
      <c r="C1306" s="49"/>
      <c r="D1306" s="49"/>
      <c r="E1306" s="99"/>
    </row>
    <row r="1307" spans="3:5" x14ac:dyDescent="0.25">
      <c r="C1307" s="49"/>
      <c r="D1307" s="49"/>
      <c r="E1307" s="99"/>
    </row>
    <row r="1308" spans="3:5" x14ac:dyDescent="0.25">
      <c r="C1308" s="49"/>
      <c r="D1308" s="49"/>
      <c r="E1308" s="99"/>
    </row>
    <row r="1309" spans="3:5" x14ac:dyDescent="0.25">
      <c r="C1309" s="49"/>
      <c r="D1309" s="49"/>
      <c r="E1309" s="99"/>
    </row>
    <row r="1310" spans="3:5" x14ac:dyDescent="0.25">
      <c r="C1310" s="49"/>
      <c r="D1310" s="49"/>
      <c r="E1310" s="99"/>
    </row>
    <row r="1311" spans="3:5" x14ac:dyDescent="0.25">
      <c r="C1311" s="49"/>
      <c r="D1311" s="49"/>
      <c r="E1311" s="99"/>
    </row>
    <row r="1312" spans="3:5" x14ac:dyDescent="0.25">
      <c r="C1312" s="49"/>
      <c r="D1312" s="49"/>
      <c r="E1312" s="99"/>
    </row>
    <row r="1313" spans="3:5" x14ac:dyDescent="0.25">
      <c r="C1313" s="49"/>
      <c r="D1313" s="49"/>
      <c r="E1313" s="99"/>
    </row>
    <row r="1314" spans="3:5" x14ac:dyDescent="0.25">
      <c r="C1314" s="49"/>
      <c r="D1314" s="49"/>
      <c r="E1314" s="99"/>
    </row>
    <row r="1315" spans="3:5" x14ac:dyDescent="0.25">
      <c r="C1315" s="49"/>
      <c r="D1315" s="49"/>
      <c r="E1315" s="99"/>
    </row>
    <row r="1316" spans="3:5" x14ac:dyDescent="0.25">
      <c r="C1316" s="49"/>
      <c r="D1316" s="49"/>
      <c r="E1316" s="99"/>
    </row>
    <row r="1317" spans="3:5" x14ac:dyDescent="0.25">
      <c r="C1317" s="49"/>
      <c r="D1317" s="49"/>
      <c r="E1317" s="99"/>
    </row>
    <row r="1318" spans="3:5" x14ac:dyDescent="0.25">
      <c r="C1318" s="49"/>
      <c r="D1318" s="49"/>
      <c r="E1318" s="99"/>
    </row>
    <row r="1319" spans="3:5" x14ac:dyDescent="0.25">
      <c r="C1319" s="49"/>
      <c r="D1319" s="49"/>
      <c r="E1319" s="99"/>
    </row>
    <row r="1320" spans="3:5" x14ac:dyDescent="0.25">
      <c r="C1320" s="49"/>
      <c r="D1320" s="49"/>
      <c r="E1320" s="99"/>
    </row>
    <row r="1321" spans="3:5" x14ac:dyDescent="0.25">
      <c r="C1321" s="49"/>
      <c r="D1321" s="49"/>
      <c r="E1321" s="99"/>
    </row>
    <row r="1322" spans="3:5" x14ac:dyDescent="0.25">
      <c r="C1322" s="49"/>
      <c r="D1322" s="49"/>
      <c r="E1322" s="99"/>
    </row>
    <row r="1323" spans="3:5" x14ac:dyDescent="0.25">
      <c r="C1323" s="49"/>
      <c r="D1323" s="49"/>
      <c r="E1323" s="99"/>
    </row>
    <row r="1324" spans="3:5" x14ac:dyDescent="0.25">
      <c r="C1324" s="49"/>
      <c r="D1324" s="49"/>
      <c r="E1324" s="99"/>
    </row>
    <row r="1325" spans="3:5" x14ac:dyDescent="0.25">
      <c r="C1325" s="49"/>
      <c r="D1325" s="49"/>
      <c r="E1325" s="99"/>
    </row>
    <row r="1326" spans="3:5" x14ac:dyDescent="0.25">
      <c r="C1326" s="49"/>
      <c r="D1326" s="49"/>
      <c r="E1326" s="99"/>
    </row>
    <row r="1327" spans="3:5" x14ac:dyDescent="0.25">
      <c r="C1327" s="49"/>
      <c r="D1327" s="49"/>
      <c r="E1327" s="99"/>
    </row>
    <row r="1328" spans="3:5" x14ac:dyDescent="0.25">
      <c r="C1328" s="49"/>
      <c r="D1328" s="49"/>
      <c r="E1328" s="99"/>
    </row>
    <row r="1329" spans="3:5" x14ac:dyDescent="0.25">
      <c r="C1329" s="49"/>
      <c r="D1329" s="49"/>
      <c r="E1329" s="99"/>
    </row>
    <row r="1330" spans="3:5" x14ac:dyDescent="0.25">
      <c r="C1330" s="49"/>
      <c r="D1330" s="49"/>
      <c r="E1330" s="99"/>
    </row>
    <row r="1331" spans="3:5" x14ac:dyDescent="0.25">
      <c r="C1331" s="49"/>
      <c r="D1331" s="49"/>
      <c r="E1331" s="99"/>
    </row>
    <row r="1332" spans="3:5" x14ac:dyDescent="0.25">
      <c r="C1332" s="49"/>
      <c r="D1332" s="49"/>
      <c r="E1332" s="99"/>
    </row>
    <row r="1333" spans="3:5" x14ac:dyDescent="0.25">
      <c r="C1333" s="49"/>
      <c r="D1333" s="49"/>
      <c r="E1333" s="99"/>
    </row>
    <row r="1334" spans="3:5" x14ac:dyDescent="0.25">
      <c r="C1334" s="49"/>
      <c r="D1334" s="49"/>
      <c r="E1334" s="99"/>
    </row>
    <row r="1335" spans="3:5" x14ac:dyDescent="0.25">
      <c r="C1335" s="49"/>
      <c r="D1335" s="49"/>
      <c r="E1335" s="99"/>
    </row>
    <row r="1336" spans="3:5" x14ac:dyDescent="0.25">
      <c r="C1336" s="49"/>
      <c r="D1336" s="49"/>
      <c r="E1336" s="99"/>
    </row>
    <row r="1337" spans="3:5" x14ac:dyDescent="0.25">
      <c r="C1337" s="49"/>
      <c r="D1337" s="49"/>
      <c r="E1337" s="99"/>
    </row>
    <row r="1338" spans="3:5" x14ac:dyDescent="0.25">
      <c r="C1338" s="49"/>
      <c r="D1338" s="49"/>
      <c r="E1338" s="99"/>
    </row>
    <row r="1339" spans="3:5" x14ac:dyDescent="0.25">
      <c r="C1339" s="49"/>
      <c r="D1339" s="49"/>
      <c r="E1339" s="99"/>
    </row>
    <row r="1340" spans="3:5" x14ac:dyDescent="0.25">
      <c r="C1340" s="49"/>
      <c r="D1340" s="49"/>
      <c r="E1340" s="99"/>
    </row>
    <row r="1341" spans="3:5" x14ac:dyDescent="0.25">
      <c r="C1341" s="49"/>
      <c r="D1341" s="49"/>
      <c r="E1341" s="99"/>
    </row>
    <row r="1342" spans="3:5" x14ac:dyDescent="0.25">
      <c r="C1342" s="49"/>
      <c r="D1342" s="49"/>
      <c r="E1342" s="99"/>
    </row>
    <row r="1343" spans="3:5" x14ac:dyDescent="0.25">
      <c r="C1343" s="49"/>
      <c r="D1343" s="49"/>
      <c r="E1343" s="99"/>
    </row>
    <row r="1344" spans="3:5" x14ac:dyDescent="0.25">
      <c r="C1344" s="49"/>
      <c r="D1344" s="49"/>
      <c r="E1344" s="99"/>
    </row>
    <row r="1345" spans="3:5" x14ac:dyDescent="0.25">
      <c r="C1345" s="49"/>
      <c r="D1345" s="49"/>
      <c r="E1345" s="99"/>
    </row>
    <row r="1346" spans="3:5" x14ac:dyDescent="0.25">
      <c r="C1346" s="49"/>
      <c r="D1346" s="49"/>
      <c r="E1346" s="99"/>
    </row>
    <row r="1347" spans="3:5" x14ac:dyDescent="0.25">
      <c r="C1347" s="49"/>
      <c r="D1347" s="49"/>
      <c r="E1347" s="99"/>
    </row>
    <row r="1348" spans="3:5" x14ac:dyDescent="0.25">
      <c r="C1348" s="49"/>
      <c r="D1348" s="49"/>
      <c r="E1348" s="99"/>
    </row>
    <row r="1349" spans="3:5" x14ac:dyDescent="0.25">
      <c r="C1349" s="49"/>
      <c r="D1349" s="49"/>
      <c r="E1349" s="99"/>
    </row>
    <row r="1350" spans="3:5" x14ac:dyDescent="0.25">
      <c r="C1350" s="49"/>
      <c r="D1350" s="49"/>
      <c r="E1350" s="99"/>
    </row>
    <row r="1351" spans="3:5" x14ac:dyDescent="0.25">
      <c r="C1351" s="49"/>
      <c r="D1351" s="49"/>
      <c r="E1351" s="99"/>
    </row>
    <row r="1352" spans="3:5" x14ac:dyDescent="0.25">
      <c r="C1352" s="49"/>
      <c r="D1352" s="49"/>
      <c r="E1352" s="99"/>
    </row>
    <row r="1353" spans="3:5" x14ac:dyDescent="0.25">
      <c r="C1353" s="49"/>
      <c r="D1353" s="49"/>
      <c r="E1353" s="99"/>
    </row>
    <row r="1354" spans="3:5" x14ac:dyDescent="0.25">
      <c r="C1354" s="49"/>
      <c r="D1354" s="49"/>
      <c r="E1354" s="99"/>
    </row>
    <row r="1355" spans="3:5" x14ac:dyDescent="0.25">
      <c r="C1355" s="49"/>
      <c r="D1355" s="49"/>
      <c r="E1355" s="99"/>
    </row>
    <row r="1356" spans="3:5" x14ac:dyDescent="0.25">
      <c r="C1356" s="49"/>
      <c r="D1356" s="49"/>
      <c r="E1356" s="99"/>
    </row>
    <row r="1357" spans="3:5" x14ac:dyDescent="0.25">
      <c r="C1357" s="49"/>
      <c r="D1357" s="49"/>
      <c r="E1357" s="99"/>
    </row>
    <row r="1358" spans="3:5" x14ac:dyDescent="0.25">
      <c r="C1358" s="49"/>
      <c r="D1358" s="49"/>
      <c r="E1358" s="99"/>
    </row>
    <row r="1359" spans="3:5" x14ac:dyDescent="0.25">
      <c r="C1359" s="49"/>
      <c r="D1359" s="49"/>
      <c r="E1359" s="99"/>
    </row>
    <row r="1360" spans="3:5" x14ac:dyDescent="0.25">
      <c r="C1360" s="49"/>
      <c r="D1360" s="49"/>
      <c r="E1360" s="99"/>
    </row>
    <row r="1361" spans="3:5" x14ac:dyDescent="0.25">
      <c r="C1361" s="49"/>
      <c r="D1361" s="49"/>
      <c r="E1361" s="99"/>
    </row>
    <row r="1362" spans="3:5" x14ac:dyDescent="0.25">
      <c r="C1362" s="49"/>
      <c r="D1362" s="49"/>
      <c r="E1362" s="99"/>
    </row>
    <row r="1363" spans="3:5" x14ac:dyDescent="0.25">
      <c r="C1363" s="49"/>
      <c r="D1363" s="49"/>
      <c r="E1363" s="99"/>
    </row>
    <row r="1364" spans="3:5" x14ac:dyDescent="0.25">
      <c r="C1364" s="49"/>
      <c r="D1364" s="49"/>
      <c r="E1364" s="99"/>
    </row>
    <row r="1365" spans="3:5" x14ac:dyDescent="0.25">
      <c r="C1365" s="49"/>
      <c r="D1365" s="49"/>
      <c r="E1365" s="99"/>
    </row>
    <row r="1366" spans="3:5" x14ac:dyDescent="0.25">
      <c r="C1366" s="49"/>
      <c r="D1366" s="49"/>
      <c r="E1366" s="99"/>
    </row>
    <row r="1367" spans="3:5" x14ac:dyDescent="0.25">
      <c r="C1367" s="49"/>
      <c r="D1367" s="49"/>
      <c r="E1367" s="99"/>
    </row>
    <row r="1368" spans="3:5" x14ac:dyDescent="0.25">
      <c r="C1368" s="49"/>
      <c r="D1368" s="49"/>
      <c r="E1368" s="99"/>
    </row>
    <row r="1369" spans="3:5" x14ac:dyDescent="0.25">
      <c r="C1369" s="49"/>
      <c r="D1369" s="49"/>
      <c r="E1369" s="99"/>
    </row>
    <row r="1370" spans="3:5" x14ac:dyDescent="0.25">
      <c r="C1370" s="49"/>
      <c r="D1370" s="49"/>
      <c r="E1370" s="99"/>
    </row>
    <row r="1371" spans="3:5" x14ac:dyDescent="0.25">
      <c r="C1371" s="49"/>
      <c r="D1371" s="49"/>
      <c r="E1371" s="99"/>
    </row>
    <row r="1372" spans="3:5" x14ac:dyDescent="0.25">
      <c r="C1372" s="49"/>
      <c r="D1372" s="49"/>
      <c r="E1372" s="99"/>
    </row>
    <row r="1373" spans="3:5" x14ac:dyDescent="0.25">
      <c r="C1373" s="49"/>
      <c r="D1373" s="49"/>
      <c r="E1373" s="99"/>
    </row>
    <row r="1374" spans="3:5" x14ac:dyDescent="0.25">
      <c r="C1374" s="49"/>
      <c r="D1374" s="49"/>
      <c r="E1374" s="99"/>
    </row>
    <row r="1375" spans="3:5" x14ac:dyDescent="0.25">
      <c r="C1375" s="49"/>
      <c r="D1375" s="49"/>
      <c r="E1375" s="99"/>
    </row>
    <row r="1376" spans="3:5" x14ac:dyDescent="0.25">
      <c r="C1376" s="49"/>
      <c r="D1376" s="49"/>
      <c r="E1376" s="99"/>
    </row>
    <row r="1377" spans="3:5" x14ac:dyDescent="0.25">
      <c r="C1377" s="49"/>
      <c r="D1377" s="49"/>
      <c r="E1377" s="99"/>
    </row>
    <row r="1378" spans="3:5" x14ac:dyDescent="0.25">
      <c r="C1378" s="49"/>
      <c r="D1378" s="49"/>
      <c r="E1378" s="99"/>
    </row>
    <row r="1379" spans="3:5" x14ac:dyDescent="0.25">
      <c r="C1379" s="49"/>
      <c r="D1379" s="49"/>
      <c r="E1379" s="99"/>
    </row>
    <row r="1380" spans="3:5" x14ac:dyDescent="0.25">
      <c r="C1380" s="49"/>
      <c r="D1380" s="49"/>
      <c r="E1380" s="99"/>
    </row>
    <row r="1381" spans="3:5" x14ac:dyDescent="0.25">
      <c r="C1381" s="49"/>
      <c r="D1381" s="49"/>
      <c r="E1381" s="99"/>
    </row>
    <row r="1382" spans="3:5" x14ac:dyDescent="0.25">
      <c r="C1382" s="49"/>
      <c r="D1382" s="49"/>
      <c r="E1382" s="99"/>
    </row>
    <row r="1383" spans="3:5" x14ac:dyDescent="0.25">
      <c r="C1383" s="49"/>
      <c r="D1383" s="49"/>
      <c r="E1383" s="99"/>
    </row>
    <row r="1384" spans="3:5" x14ac:dyDescent="0.25">
      <c r="C1384" s="49"/>
      <c r="D1384" s="49"/>
      <c r="E1384" s="99"/>
    </row>
    <row r="1385" spans="3:5" x14ac:dyDescent="0.25">
      <c r="C1385" s="49"/>
      <c r="D1385" s="49"/>
      <c r="E1385" s="99"/>
    </row>
    <row r="1386" spans="3:5" x14ac:dyDescent="0.25">
      <c r="C1386" s="49"/>
      <c r="D1386" s="49"/>
      <c r="E1386" s="99"/>
    </row>
    <row r="1387" spans="3:5" x14ac:dyDescent="0.25">
      <c r="C1387" s="49"/>
      <c r="D1387" s="49"/>
      <c r="E1387" s="99"/>
    </row>
    <row r="1388" spans="3:5" x14ac:dyDescent="0.25">
      <c r="C1388" s="49"/>
      <c r="D1388" s="49"/>
      <c r="E1388" s="99"/>
    </row>
    <row r="1389" spans="3:5" x14ac:dyDescent="0.25">
      <c r="C1389" s="49"/>
      <c r="D1389" s="49"/>
      <c r="E1389" s="99"/>
    </row>
    <row r="1390" spans="3:5" x14ac:dyDescent="0.25">
      <c r="C1390" s="49"/>
      <c r="D1390" s="49"/>
      <c r="E1390" s="99"/>
    </row>
    <row r="1391" spans="3:5" x14ac:dyDescent="0.25">
      <c r="C1391" s="49"/>
      <c r="D1391" s="49"/>
      <c r="E1391" s="99"/>
    </row>
    <row r="1392" spans="3:5" x14ac:dyDescent="0.25">
      <c r="C1392" s="49"/>
      <c r="D1392" s="49"/>
      <c r="E1392" s="99"/>
    </row>
    <row r="1393" spans="3:5" x14ac:dyDescent="0.25">
      <c r="C1393" s="49"/>
      <c r="D1393" s="49"/>
      <c r="E1393" s="99"/>
    </row>
    <row r="1394" spans="3:5" x14ac:dyDescent="0.25">
      <c r="C1394" s="49"/>
      <c r="D1394" s="49"/>
      <c r="E1394" s="99"/>
    </row>
    <row r="1395" spans="3:5" x14ac:dyDescent="0.25">
      <c r="C1395" s="49"/>
      <c r="D1395" s="49"/>
      <c r="E1395" s="99"/>
    </row>
    <row r="1396" spans="3:5" x14ac:dyDescent="0.25">
      <c r="C1396" s="49"/>
      <c r="D1396" s="49"/>
      <c r="E1396" s="99"/>
    </row>
    <row r="1397" spans="3:5" x14ac:dyDescent="0.25">
      <c r="C1397" s="49"/>
      <c r="D1397" s="49"/>
      <c r="E1397" s="99"/>
    </row>
    <row r="1398" spans="3:5" x14ac:dyDescent="0.25">
      <c r="C1398" s="49"/>
      <c r="D1398" s="49"/>
      <c r="E1398" s="99"/>
    </row>
    <row r="1399" spans="3:5" x14ac:dyDescent="0.25">
      <c r="C1399" s="49"/>
      <c r="D1399" s="49"/>
      <c r="E1399" s="99"/>
    </row>
    <row r="1400" spans="3:5" x14ac:dyDescent="0.25">
      <c r="C1400" s="49"/>
      <c r="D1400" s="49"/>
      <c r="E1400" s="99"/>
    </row>
    <row r="1401" spans="3:5" x14ac:dyDescent="0.25">
      <c r="C1401" s="49"/>
      <c r="D1401" s="49"/>
      <c r="E1401" s="99"/>
    </row>
    <row r="1402" spans="3:5" x14ac:dyDescent="0.25">
      <c r="C1402" s="49"/>
      <c r="D1402" s="49"/>
      <c r="E1402" s="99"/>
    </row>
    <row r="1403" spans="3:5" x14ac:dyDescent="0.25">
      <c r="C1403" s="49"/>
      <c r="D1403" s="49"/>
      <c r="E1403" s="99"/>
    </row>
    <row r="1404" spans="3:5" x14ac:dyDescent="0.25">
      <c r="C1404" s="49"/>
      <c r="D1404" s="49"/>
      <c r="E1404" s="99"/>
    </row>
    <row r="1405" spans="3:5" x14ac:dyDescent="0.25">
      <c r="C1405" s="49"/>
      <c r="D1405" s="49"/>
      <c r="E1405" s="99"/>
    </row>
    <row r="1406" spans="3:5" x14ac:dyDescent="0.25">
      <c r="C1406" s="49"/>
      <c r="D1406" s="49"/>
      <c r="E1406" s="99"/>
    </row>
    <row r="1407" spans="3:5" x14ac:dyDescent="0.25">
      <c r="C1407" s="49"/>
      <c r="D1407" s="49"/>
      <c r="E1407" s="99"/>
    </row>
    <row r="1408" spans="3:5" x14ac:dyDescent="0.25">
      <c r="C1408" s="49"/>
      <c r="D1408" s="49"/>
      <c r="E1408" s="99"/>
    </row>
    <row r="1409" spans="3:5" x14ac:dyDescent="0.25">
      <c r="C1409" s="49"/>
      <c r="D1409" s="49"/>
      <c r="E1409" s="99"/>
    </row>
    <row r="1410" spans="3:5" x14ac:dyDescent="0.25">
      <c r="C1410" s="49"/>
      <c r="D1410" s="49"/>
      <c r="E1410" s="99"/>
    </row>
    <row r="1411" spans="3:5" x14ac:dyDescent="0.25">
      <c r="C1411" s="49"/>
      <c r="D1411" s="49"/>
      <c r="E1411" s="99"/>
    </row>
    <row r="1412" spans="3:5" x14ac:dyDescent="0.25">
      <c r="C1412" s="49"/>
      <c r="D1412" s="49"/>
      <c r="E1412" s="99"/>
    </row>
    <row r="1413" spans="3:5" x14ac:dyDescent="0.25">
      <c r="C1413" s="49"/>
      <c r="D1413" s="49"/>
      <c r="E1413" s="99"/>
    </row>
    <row r="1414" spans="3:5" x14ac:dyDescent="0.25">
      <c r="C1414" s="49"/>
      <c r="D1414" s="49"/>
      <c r="E1414" s="99"/>
    </row>
    <row r="1415" spans="3:5" x14ac:dyDescent="0.25">
      <c r="C1415" s="49"/>
      <c r="D1415" s="49"/>
      <c r="E1415" s="99"/>
    </row>
    <row r="1416" spans="3:5" x14ac:dyDescent="0.25">
      <c r="C1416" s="49"/>
      <c r="D1416" s="49"/>
      <c r="E1416" s="99"/>
    </row>
    <row r="1417" spans="3:5" x14ac:dyDescent="0.25">
      <c r="C1417" s="49"/>
      <c r="D1417" s="49"/>
      <c r="E1417" s="99"/>
    </row>
    <row r="1418" spans="3:5" x14ac:dyDescent="0.25">
      <c r="C1418" s="49"/>
      <c r="D1418" s="49"/>
      <c r="E1418" s="99"/>
    </row>
    <row r="1419" spans="3:5" x14ac:dyDescent="0.25">
      <c r="C1419" s="49"/>
      <c r="D1419" s="49"/>
      <c r="E1419" s="99"/>
    </row>
    <row r="1420" spans="3:5" x14ac:dyDescent="0.25">
      <c r="C1420" s="49"/>
      <c r="D1420" s="49"/>
      <c r="E1420" s="99"/>
    </row>
    <row r="1421" spans="3:5" x14ac:dyDescent="0.25">
      <c r="C1421" s="49"/>
      <c r="D1421" s="49"/>
      <c r="E1421" s="99"/>
    </row>
    <row r="1422" spans="3:5" x14ac:dyDescent="0.25">
      <c r="C1422" s="49"/>
      <c r="D1422" s="49"/>
      <c r="E1422" s="99"/>
    </row>
    <row r="1423" spans="3:5" x14ac:dyDescent="0.25">
      <c r="C1423" s="49"/>
      <c r="D1423" s="49"/>
      <c r="E1423" s="99"/>
    </row>
    <row r="1424" spans="3:5" x14ac:dyDescent="0.25">
      <c r="C1424" s="49"/>
      <c r="D1424" s="49"/>
      <c r="E1424" s="99"/>
    </row>
    <row r="1425" spans="3:5" x14ac:dyDescent="0.25">
      <c r="C1425" s="49"/>
      <c r="D1425" s="49"/>
      <c r="E1425" s="99"/>
    </row>
    <row r="1426" spans="3:5" x14ac:dyDescent="0.25">
      <c r="C1426" s="49"/>
      <c r="D1426" s="49"/>
      <c r="E1426" s="99"/>
    </row>
    <row r="1427" spans="3:5" x14ac:dyDescent="0.25">
      <c r="C1427" s="49"/>
      <c r="D1427" s="49"/>
      <c r="E1427" s="99"/>
    </row>
    <row r="1428" spans="3:5" x14ac:dyDescent="0.25">
      <c r="C1428" s="49"/>
      <c r="D1428" s="49"/>
      <c r="E1428" s="99"/>
    </row>
    <row r="1429" spans="3:5" x14ac:dyDescent="0.25">
      <c r="C1429" s="49"/>
      <c r="D1429" s="49"/>
      <c r="E1429" s="99"/>
    </row>
    <row r="1430" spans="3:5" x14ac:dyDescent="0.25">
      <c r="C1430" s="49"/>
      <c r="D1430" s="49"/>
      <c r="E1430" s="99"/>
    </row>
    <row r="1431" spans="3:5" x14ac:dyDescent="0.25">
      <c r="C1431" s="49"/>
      <c r="D1431" s="49"/>
      <c r="E1431" s="99"/>
    </row>
    <row r="1432" spans="3:5" x14ac:dyDescent="0.25">
      <c r="C1432" s="49"/>
      <c r="D1432" s="49"/>
      <c r="E1432" s="99"/>
    </row>
    <row r="1433" spans="3:5" x14ac:dyDescent="0.25">
      <c r="C1433" s="49"/>
      <c r="D1433" s="49"/>
      <c r="E1433" s="99"/>
    </row>
    <row r="1434" spans="3:5" x14ac:dyDescent="0.25">
      <c r="C1434" s="49"/>
      <c r="D1434" s="49"/>
      <c r="E1434" s="99"/>
    </row>
    <row r="1435" spans="3:5" x14ac:dyDescent="0.25">
      <c r="C1435" s="49"/>
      <c r="D1435" s="49"/>
      <c r="E1435" s="99"/>
    </row>
    <row r="1436" spans="3:5" x14ac:dyDescent="0.25">
      <c r="C1436" s="49"/>
      <c r="D1436" s="49"/>
      <c r="E1436" s="99"/>
    </row>
    <row r="1437" spans="3:5" x14ac:dyDescent="0.25">
      <c r="C1437" s="49"/>
      <c r="D1437" s="49"/>
      <c r="E1437" s="99"/>
    </row>
    <row r="1438" spans="3:5" x14ac:dyDescent="0.25">
      <c r="C1438" s="49"/>
      <c r="D1438" s="49"/>
      <c r="E1438" s="99"/>
    </row>
    <row r="1439" spans="3:5" x14ac:dyDescent="0.25">
      <c r="C1439" s="49"/>
      <c r="D1439" s="49"/>
      <c r="E1439" s="99"/>
    </row>
    <row r="1440" spans="3:5" x14ac:dyDescent="0.25">
      <c r="C1440" s="49"/>
      <c r="D1440" s="49"/>
      <c r="E1440" s="99"/>
    </row>
    <row r="1441" spans="3:5" x14ac:dyDescent="0.25">
      <c r="C1441" s="49"/>
      <c r="D1441" s="49"/>
      <c r="E1441" s="99"/>
    </row>
    <row r="1442" spans="3:5" x14ac:dyDescent="0.25">
      <c r="C1442" s="49"/>
      <c r="D1442" s="49"/>
      <c r="E1442" s="99"/>
    </row>
    <row r="1443" spans="3:5" x14ac:dyDescent="0.25">
      <c r="C1443" s="49"/>
      <c r="D1443" s="49"/>
      <c r="E1443" s="99"/>
    </row>
    <row r="1444" spans="3:5" x14ac:dyDescent="0.25">
      <c r="C1444" s="49"/>
      <c r="D1444" s="49"/>
      <c r="E1444" s="99"/>
    </row>
    <row r="1445" spans="3:5" x14ac:dyDescent="0.25">
      <c r="C1445" s="49"/>
      <c r="D1445" s="49"/>
      <c r="E1445" s="99"/>
    </row>
    <row r="1446" spans="3:5" x14ac:dyDescent="0.25">
      <c r="C1446" s="49"/>
      <c r="D1446" s="49"/>
      <c r="E1446" s="99"/>
    </row>
    <row r="1447" spans="3:5" x14ac:dyDescent="0.25">
      <c r="C1447" s="49"/>
      <c r="D1447" s="49"/>
      <c r="E1447" s="99"/>
    </row>
    <row r="1448" spans="3:5" x14ac:dyDescent="0.25">
      <c r="C1448" s="49"/>
      <c r="D1448" s="49"/>
      <c r="E1448" s="99"/>
    </row>
    <row r="1449" spans="3:5" x14ac:dyDescent="0.25">
      <c r="C1449" s="49"/>
      <c r="D1449" s="49"/>
      <c r="E1449" s="99"/>
    </row>
    <row r="1450" spans="3:5" x14ac:dyDescent="0.25">
      <c r="C1450" s="49"/>
      <c r="D1450" s="49"/>
      <c r="E1450" s="99"/>
    </row>
    <row r="1451" spans="3:5" x14ac:dyDescent="0.25">
      <c r="C1451" s="49"/>
      <c r="D1451" s="49"/>
      <c r="E1451" s="99"/>
    </row>
    <row r="1452" spans="3:5" x14ac:dyDescent="0.25">
      <c r="C1452" s="49"/>
      <c r="D1452" s="49"/>
      <c r="E1452" s="99"/>
    </row>
    <row r="1453" spans="3:5" x14ac:dyDescent="0.25">
      <c r="C1453" s="49"/>
      <c r="D1453" s="49"/>
      <c r="E1453" s="99"/>
    </row>
    <row r="1454" spans="3:5" x14ac:dyDescent="0.25">
      <c r="C1454" s="49"/>
      <c r="D1454" s="49"/>
      <c r="E1454" s="99"/>
    </row>
    <row r="1455" spans="3:5" x14ac:dyDescent="0.25">
      <c r="C1455" s="49"/>
      <c r="D1455" s="49"/>
      <c r="E1455" s="99"/>
    </row>
    <row r="1456" spans="3:5" x14ac:dyDescent="0.25">
      <c r="C1456" s="49"/>
      <c r="D1456" s="49"/>
      <c r="E1456" s="99"/>
    </row>
    <row r="1457" spans="3:5" x14ac:dyDescent="0.25">
      <c r="C1457" s="49"/>
      <c r="D1457" s="49"/>
      <c r="E1457" s="99"/>
    </row>
    <row r="1458" spans="3:5" x14ac:dyDescent="0.25">
      <c r="C1458" s="49"/>
      <c r="D1458" s="49"/>
      <c r="E1458" s="99"/>
    </row>
    <row r="1459" spans="3:5" x14ac:dyDescent="0.25">
      <c r="C1459" s="49"/>
      <c r="D1459" s="49"/>
      <c r="E1459" s="99"/>
    </row>
    <row r="1460" spans="3:5" x14ac:dyDescent="0.25">
      <c r="C1460" s="49"/>
      <c r="D1460" s="49"/>
      <c r="E1460" s="99"/>
    </row>
    <row r="1461" spans="3:5" x14ac:dyDescent="0.25">
      <c r="C1461" s="49"/>
      <c r="D1461" s="49"/>
      <c r="E1461" s="99"/>
    </row>
    <row r="1462" spans="3:5" x14ac:dyDescent="0.25">
      <c r="C1462" s="49"/>
      <c r="D1462" s="49"/>
      <c r="E1462" s="99"/>
    </row>
    <row r="1463" spans="3:5" x14ac:dyDescent="0.25">
      <c r="C1463" s="49"/>
      <c r="D1463" s="49"/>
      <c r="E1463" s="99"/>
    </row>
    <row r="1464" spans="3:5" x14ac:dyDescent="0.25">
      <c r="C1464" s="49"/>
      <c r="D1464" s="49"/>
      <c r="E1464" s="99"/>
    </row>
    <row r="1465" spans="3:5" x14ac:dyDescent="0.25">
      <c r="C1465" s="49"/>
      <c r="D1465" s="49"/>
      <c r="E1465" s="99"/>
    </row>
    <row r="1466" spans="3:5" x14ac:dyDescent="0.25">
      <c r="C1466" s="49"/>
      <c r="D1466" s="49"/>
      <c r="E1466" s="99"/>
    </row>
    <row r="1467" spans="3:5" x14ac:dyDescent="0.25">
      <c r="C1467" s="49"/>
      <c r="D1467" s="49"/>
      <c r="E1467" s="99"/>
    </row>
    <row r="1468" spans="3:5" x14ac:dyDescent="0.25">
      <c r="C1468" s="49"/>
      <c r="D1468" s="49"/>
      <c r="E1468" s="99"/>
    </row>
    <row r="1469" spans="3:5" x14ac:dyDescent="0.25">
      <c r="C1469" s="49"/>
      <c r="D1469" s="49"/>
      <c r="E1469" s="99"/>
    </row>
    <row r="1470" spans="3:5" x14ac:dyDescent="0.25">
      <c r="C1470" s="49"/>
      <c r="D1470" s="49"/>
      <c r="E1470" s="99"/>
    </row>
    <row r="1471" spans="3:5" x14ac:dyDescent="0.25">
      <c r="C1471" s="49"/>
      <c r="D1471" s="49"/>
      <c r="E1471" s="99"/>
    </row>
    <row r="1472" spans="3:5" x14ac:dyDescent="0.25">
      <c r="C1472" s="49"/>
      <c r="D1472" s="49"/>
      <c r="E1472" s="99"/>
    </row>
    <row r="1473" spans="3:5" x14ac:dyDescent="0.25">
      <c r="C1473" s="49"/>
      <c r="D1473" s="49"/>
      <c r="E1473" s="99"/>
    </row>
    <row r="1474" spans="3:5" x14ac:dyDescent="0.25">
      <c r="C1474" s="49"/>
      <c r="D1474" s="49"/>
      <c r="E1474" s="99"/>
    </row>
    <row r="1475" spans="3:5" x14ac:dyDescent="0.25">
      <c r="C1475" s="49"/>
      <c r="D1475" s="49"/>
      <c r="E1475" s="99"/>
    </row>
    <row r="1476" spans="3:5" x14ac:dyDescent="0.25">
      <c r="C1476" s="49"/>
      <c r="D1476" s="49"/>
      <c r="E1476" s="99"/>
    </row>
    <row r="1477" spans="3:5" x14ac:dyDescent="0.25">
      <c r="C1477" s="49"/>
      <c r="D1477" s="49"/>
      <c r="E1477" s="99"/>
    </row>
    <row r="1478" spans="3:5" x14ac:dyDescent="0.25">
      <c r="C1478" s="49"/>
      <c r="D1478" s="49"/>
      <c r="E1478" s="99"/>
    </row>
    <row r="1479" spans="3:5" x14ac:dyDescent="0.25">
      <c r="C1479" s="49"/>
      <c r="D1479" s="49"/>
      <c r="E1479" s="99"/>
    </row>
    <row r="1480" spans="3:5" x14ac:dyDescent="0.25">
      <c r="C1480" s="49"/>
      <c r="D1480" s="49"/>
      <c r="E1480" s="99"/>
    </row>
    <row r="1481" spans="3:5" x14ac:dyDescent="0.25">
      <c r="C1481" s="49"/>
      <c r="D1481" s="49"/>
      <c r="E1481" s="99"/>
    </row>
    <row r="1482" spans="3:5" x14ac:dyDescent="0.25">
      <c r="C1482" s="49"/>
      <c r="D1482" s="49"/>
      <c r="E1482" s="99"/>
    </row>
    <row r="1483" spans="3:5" x14ac:dyDescent="0.25">
      <c r="C1483" s="49"/>
      <c r="D1483" s="49"/>
      <c r="E1483" s="99"/>
    </row>
    <row r="1484" spans="3:5" x14ac:dyDescent="0.25">
      <c r="C1484" s="49"/>
      <c r="D1484" s="49"/>
      <c r="E1484" s="99"/>
    </row>
    <row r="1485" spans="3:5" x14ac:dyDescent="0.25">
      <c r="C1485" s="49"/>
      <c r="D1485" s="49"/>
      <c r="E1485" s="99"/>
    </row>
    <row r="1486" spans="3:5" x14ac:dyDescent="0.25">
      <c r="C1486" s="49"/>
      <c r="D1486" s="49"/>
      <c r="E1486" s="99"/>
    </row>
    <row r="1487" spans="3:5" x14ac:dyDescent="0.25">
      <c r="C1487" s="49"/>
      <c r="D1487" s="49"/>
      <c r="E1487" s="99"/>
    </row>
    <row r="1488" spans="3:5" x14ac:dyDescent="0.25">
      <c r="C1488" s="49"/>
      <c r="D1488" s="49"/>
      <c r="E1488" s="99"/>
    </row>
    <row r="1489" spans="3:5" x14ac:dyDescent="0.25">
      <c r="C1489" s="49"/>
      <c r="D1489" s="49"/>
      <c r="E1489" s="99"/>
    </row>
    <row r="1490" spans="3:5" x14ac:dyDescent="0.25">
      <c r="C1490" s="49"/>
      <c r="D1490" s="49"/>
      <c r="E1490" s="99"/>
    </row>
    <row r="1491" spans="3:5" x14ac:dyDescent="0.25">
      <c r="C1491" s="49"/>
      <c r="D1491" s="49"/>
      <c r="E1491" s="99"/>
    </row>
    <row r="1492" spans="3:5" x14ac:dyDescent="0.25">
      <c r="C1492" s="49"/>
      <c r="D1492" s="49"/>
      <c r="E1492" s="99"/>
    </row>
    <row r="1493" spans="3:5" x14ac:dyDescent="0.25">
      <c r="C1493" s="49"/>
      <c r="D1493" s="49"/>
      <c r="E1493" s="99"/>
    </row>
    <row r="1494" spans="3:5" x14ac:dyDescent="0.25">
      <c r="C1494" s="49"/>
      <c r="D1494" s="49"/>
      <c r="E1494" s="99"/>
    </row>
    <row r="1495" spans="3:5" x14ac:dyDescent="0.25">
      <c r="C1495" s="49"/>
      <c r="D1495" s="49"/>
      <c r="E1495" s="99"/>
    </row>
    <row r="1496" spans="3:5" x14ac:dyDescent="0.25">
      <c r="C1496" s="49"/>
      <c r="D1496" s="49"/>
      <c r="E1496" s="99"/>
    </row>
    <row r="1497" spans="3:5" x14ac:dyDescent="0.25">
      <c r="C1497" s="49"/>
      <c r="D1497" s="49"/>
      <c r="E1497" s="99"/>
    </row>
    <row r="1498" spans="3:5" x14ac:dyDescent="0.25">
      <c r="C1498" s="49"/>
      <c r="D1498" s="49"/>
      <c r="E1498" s="99"/>
    </row>
    <row r="1499" spans="3:5" x14ac:dyDescent="0.25">
      <c r="C1499" s="49"/>
      <c r="D1499" s="49"/>
      <c r="E1499" s="99"/>
    </row>
    <row r="1500" spans="3:5" x14ac:dyDescent="0.25">
      <c r="C1500" s="49"/>
      <c r="D1500" s="49"/>
      <c r="E1500" s="99"/>
    </row>
    <row r="1501" spans="3:5" x14ac:dyDescent="0.25">
      <c r="C1501" s="49"/>
      <c r="D1501" s="49"/>
      <c r="E1501" s="99"/>
    </row>
    <row r="1502" spans="3:5" x14ac:dyDescent="0.25">
      <c r="C1502" s="49"/>
      <c r="D1502" s="49"/>
      <c r="E1502" s="99"/>
    </row>
    <row r="1503" spans="3:5" x14ac:dyDescent="0.25">
      <c r="C1503" s="49"/>
      <c r="D1503" s="49"/>
      <c r="E1503" s="99"/>
    </row>
    <row r="1504" spans="3:5" x14ac:dyDescent="0.25">
      <c r="C1504" s="49"/>
      <c r="D1504" s="49"/>
      <c r="E1504" s="99"/>
    </row>
    <row r="1505" spans="3:5" x14ac:dyDescent="0.25">
      <c r="C1505" s="49"/>
      <c r="D1505" s="49"/>
      <c r="E1505" s="99"/>
    </row>
    <row r="1506" spans="3:5" x14ac:dyDescent="0.25">
      <c r="C1506" s="49"/>
      <c r="D1506" s="49"/>
      <c r="E1506" s="99"/>
    </row>
    <row r="1507" spans="3:5" x14ac:dyDescent="0.25">
      <c r="C1507" s="49"/>
      <c r="D1507" s="49"/>
      <c r="E1507" s="99"/>
    </row>
    <row r="1508" spans="3:5" x14ac:dyDescent="0.25">
      <c r="C1508" s="49"/>
      <c r="D1508" s="49"/>
      <c r="E1508" s="99"/>
    </row>
    <row r="1509" spans="3:5" x14ac:dyDescent="0.25">
      <c r="C1509" s="49"/>
      <c r="D1509" s="49"/>
      <c r="E1509" s="99"/>
    </row>
    <row r="1510" spans="3:5" x14ac:dyDescent="0.25">
      <c r="C1510" s="49"/>
      <c r="D1510" s="49"/>
      <c r="E1510" s="99"/>
    </row>
    <row r="1511" spans="3:5" x14ac:dyDescent="0.25">
      <c r="C1511" s="49"/>
      <c r="D1511" s="49"/>
      <c r="E1511" s="99"/>
    </row>
    <row r="1512" spans="3:5" x14ac:dyDescent="0.25">
      <c r="C1512" s="49"/>
      <c r="D1512" s="49"/>
      <c r="E1512" s="99"/>
    </row>
    <row r="1513" spans="3:5" x14ac:dyDescent="0.25">
      <c r="C1513" s="49"/>
      <c r="D1513" s="49"/>
      <c r="E1513" s="99"/>
    </row>
    <row r="1514" spans="3:5" x14ac:dyDescent="0.25">
      <c r="C1514" s="49"/>
      <c r="D1514" s="49"/>
      <c r="E1514" s="99"/>
    </row>
    <row r="1515" spans="3:5" x14ac:dyDescent="0.25">
      <c r="C1515" s="49"/>
      <c r="D1515" s="49"/>
      <c r="E1515" s="99"/>
    </row>
    <row r="1516" spans="3:5" x14ac:dyDescent="0.25">
      <c r="C1516" s="49"/>
      <c r="D1516" s="49"/>
      <c r="E1516" s="99"/>
    </row>
    <row r="1517" spans="3:5" x14ac:dyDescent="0.25">
      <c r="C1517" s="49"/>
      <c r="D1517" s="49"/>
      <c r="E1517" s="99"/>
    </row>
    <row r="1518" spans="3:5" x14ac:dyDescent="0.25">
      <c r="C1518" s="49"/>
      <c r="D1518" s="49"/>
      <c r="E1518" s="99"/>
    </row>
    <row r="1519" spans="3:5" x14ac:dyDescent="0.25">
      <c r="C1519" s="49"/>
      <c r="D1519" s="49"/>
      <c r="E1519" s="99"/>
    </row>
    <row r="1520" spans="3:5" x14ac:dyDescent="0.25">
      <c r="C1520" s="49"/>
      <c r="D1520" s="49"/>
      <c r="E1520" s="99"/>
    </row>
    <row r="1521" spans="3:5" x14ac:dyDescent="0.25">
      <c r="C1521" s="49"/>
      <c r="D1521" s="49"/>
      <c r="E1521" s="99"/>
    </row>
    <row r="1522" spans="3:5" x14ac:dyDescent="0.25">
      <c r="C1522" s="49"/>
      <c r="D1522" s="49"/>
      <c r="E1522" s="99"/>
    </row>
    <row r="1523" spans="3:5" x14ac:dyDescent="0.25">
      <c r="C1523" s="49"/>
      <c r="D1523" s="49"/>
      <c r="E1523" s="99"/>
    </row>
    <row r="1524" spans="3:5" x14ac:dyDescent="0.25">
      <c r="C1524" s="49"/>
      <c r="D1524" s="49"/>
      <c r="E1524" s="99"/>
    </row>
    <row r="1525" spans="3:5" x14ac:dyDescent="0.25">
      <c r="C1525" s="49"/>
      <c r="D1525" s="49"/>
      <c r="E1525" s="99"/>
    </row>
    <row r="1526" spans="3:5" x14ac:dyDescent="0.25">
      <c r="C1526" s="49"/>
      <c r="D1526" s="49"/>
      <c r="E1526" s="99"/>
    </row>
    <row r="1527" spans="3:5" x14ac:dyDescent="0.25">
      <c r="C1527" s="49"/>
      <c r="D1527" s="49"/>
      <c r="E1527" s="99"/>
    </row>
    <row r="1528" spans="3:5" x14ac:dyDescent="0.25">
      <c r="C1528" s="49"/>
      <c r="D1528" s="49"/>
      <c r="E1528" s="99"/>
    </row>
    <row r="1529" spans="3:5" x14ac:dyDescent="0.25">
      <c r="C1529" s="49"/>
      <c r="D1529" s="49"/>
      <c r="E1529" s="99"/>
    </row>
    <row r="1530" spans="3:5" x14ac:dyDescent="0.25">
      <c r="C1530" s="49"/>
      <c r="D1530" s="49"/>
      <c r="E1530" s="99"/>
    </row>
    <row r="1531" spans="3:5" x14ac:dyDescent="0.25">
      <c r="C1531" s="49"/>
      <c r="D1531" s="49"/>
      <c r="E1531" s="99"/>
    </row>
    <row r="1532" spans="3:5" x14ac:dyDescent="0.25">
      <c r="C1532" s="49"/>
      <c r="D1532" s="49"/>
      <c r="E1532" s="99"/>
    </row>
    <row r="1533" spans="3:5" x14ac:dyDescent="0.25">
      <c r="C1533" s="49"/>
      <c r="D1533" s="49"/>
      <c r="E1533" s="99"/>
    </row>
    <row r="1534" spans="3:5" x14ac:dyDescent="0.25">
      <c r="C1534" s="49"/>
      <c r="D1534" s="49"/>
      <c r="E1534" s="99"/>
    </row>
    <row r="1535" spans="3:5" x14ac:dyDescent="0.25">
      <c r="C1535" s="49"/>
      <c r="D1535" s="49"/>
      <c r="E1535" s="99"/>
    </row>
    <row r="1536" spans="3:5" x14ac:dyDescent="0.25">
      <c r="C1536" s="49"/>
      <c r="D1536" s="49"/>
      <c r="E1536" s="99"/>
    </row>
    <row r="1537" spans="3:5" x14ac:dyDescent="0.25">
      <c r="C1537" s="49"/>
      <c r="D1537" s="49"/>
      <c r="E1537" s="99"/>
    </row>
    <row r="1538" spans="3:5" x14ac:dyDescent="0.25">
      <c r="C1538" s="49"/>
      <c r="D1538" s="49"/>
      <c r="E1538" s="99"/>
    </row>
    <row r="1539" spans="3:5" x14ac:dyDescent="0.25">
      <c r="C1539" s="49"/>
      <c r="D1539" s="49"/>
      <c r="E1539" s="99"/>
    </row>
    <row r="1540" spans="3:5" x14ac:dyDescent="0.25">
      <c r="C1540" s="49"/>
      <c r="D1540" s="49"/>
      <c r="E1540" s="99"/>
    </row>
    <row r="1541" spans="3:5" x14ac:dyDescent="0.25">
      <c r="C1541" s="49"/>
      <c r="D1541" s="49"/>
      <c r="E1541" s="99"/>
    </row>
    <row r="1542" spans="3:5" x14ac:dyDescent="0.25">
      <c r="C1542" s="49"/>
      <c r="D1542" s="49"/>
      <c r="E1542" s="99"/>
    </row>
    <row r="1543" spans="3:5" x14ac:dyDescent="0.25">
      <c r="C1543" s="49"/>
      <c r="D1543" s="49"/>
      <c r="E1543" s="99"/>
    </row>
    <row r="1544" spans="3:5" x14ac:dyDescent="0.25">
      <c r="C1544" s="49"/>
      <c r="D1544" s="49"/>
      <c r="E1544" s="99"/>
    </row>
    <row r="1545" spans="3:5" x14ac:dyDescent="0.25">
      <c r="C1545" s="49"/>
      <c r="D1545" s="49"/>
      <c r="E1545" s="99"/>
    </row>
    <row r="1546" spans="3:5" x14ac:dyDescent="0.25">
      <c r="C1546" s="49"/>
      <c r="D1546" s="49"/>
      <c r="E1546" s="99"/>
    </row>
    <row r="1547" spans="3:5" x14ac:dyDescent="0.25">
      <c r="C1547" s="49"/>
      <c r="D1547" s="49"/>
      <c r="E1547" s="99"/>
    </row>
    <row r="1548" spans="3:5" x14ac:dyDescent="0.25">
      <c r="C1548" s="49"/>
      <c r="D1548" s="49"/>
      <c r="E1548" s="99"/>
    </row>
    <row r="1549" spans="3:5" x14ac:dyDescent="0.25">
      <c r="C1549" s="49"/>
      <c r="D1549" s="49"/>
      <c r="E1549" s="99"/>
    </row>
    <row r="1550" spans="3:5" x14ac:dyDescent="0.25">
      <c r="C1550" s="49"/>
      <c r="D1550" s="49"/>
      <c r="E1550" s="99"/>
    </row>
    <row r="1551" spans="3:5" x14ac:dyDescent="0.25">
      <c r="C1551" s="49"/>
      <c r="D1551" s="49"/>
      <c r="E1551" s="99"/>
    </row>
    <row r="1552" spans="3:5" x14ac:dyDescent="0.25">
      <c r="C1552" s="49"/>
      <c r="D1552" s="49"/>
      <c r="E1552" s="99"/>
    </row>
    <row r="1553" spans="3:5" x14ac:dyDescent="0.25">
      <c r="C1553" s="49"/>
      <c r="D1553" s="49"/>
      <c r="E1553" s="99"/>
    </row>
    <row r="1554" spans="3:5" x14ac:dyDescent="0.25">
      <c r="C1554" s="49"/>
      <c r="D1554" s="49"/>
      <c r="E1554" s="99"/>
    </row>
    <row r="1555" spans="3:5" x14ac:dyDescent="0.25">
      <c r="C1555" s="49"/>
      <c r="D1555" s="49"/>
      <c r="E1555" s="99"/>
    </row>
    <row r="1556" spans="3:5" x14ac:dyDescent="0.25">
      <c r="C1556" s="49"/>
      <c r="D1556" s="49"/>
      <c r="E1556" s="99"/>
    </row>
    <row r="1557" spans="3:5" x14ac:dyDescent="0.25">
      <c r="C1557" s="49"/>
      <c r="D1557" s="49"/>
      <c r="E1557" s="99"/>
    </row>
    <row r="1558" spans="3:5" x14ac:dyDescent="0.25">
      <c r="C1558" s="49"/>
      <c r="D1558" s="49"/>
      <c r="E1558" s="99"/>
    </row>
    <row r="1559" spans="3:5" x14ac:dyDescent="0.25">
      <c r="C1559" s="49"/>
      <c r="D1559" s="49"/>
      <c r="E1559" s="99"/>
    </row>
    <row r="1560" spans="3:5" x14ac:dyDescent="0.25">
      <c r="C1560" s="49"/>
      <c r="D1560" s="49"/>
      <c r="E1560" s="99"/>
    </row>
    <row r="1561" spans="3:5" x14ac:dyDescent="0.25">
      <c r="C1561" s="49"/>
      <c r="D1561" s="49"/>
      <c r="E1561" s="99"/>
    </row>
    <row r="1562" spans="3:5" x14ac:dyDescent="0.25">
      <c r="C1562" s="49"/>
      <c r="D1562" s="49"/>
      <c r="E1562" s="99"/>
    </row>
    <row r="1563" spans="3:5" x14ac:dyDescent="0.25">
      <c r="C1563" s="49"/>
      <c r="D1563" s="49"/>
      <c r="E1563" s="99"/>
    </row>
    <row r="1564" spans="3:5" x14ac:dyDescent="0.25">
      <c r="C1564" s="49"/>
      <c r="D1564" s="49"/>
      <c r="E1564" s="99"/>
    </row>
    <row r="1565" spans="3:5" x14ac:dyDescent="0.25">
      <c r="C1565" s="49"/>
      <c r="D1565" s="49"/>
      <c r="E1565" s="99"/>
    </row>
    <row r="1566" spans="3:5" x14ac:dyDescent="0.25">
      <c r="C1566" s="49"/>
      <c r="D1566" s="49"/>
      <c r="E1566" s="99"/>
    </row>
    <row r="1567" spans="3:5" x14ac:dyDescent="0.25">
      <c r="C1567" s="49"/>
      <c r="D1567" s="49"/>
      <c r="E1567" s="99"/>
    </row>
    <row r="1568" spans="3:5" x14ac:dyDescent="0.25">
      <c r="C1568" s="49"/>
      <c r="D1568" s="49"/>
      <c r="E1568" s="99"/>
    </row>
    <row r="1569" spans="3:5" x14ac:dyDescent="0.25">
      <c r="C1569" s="49"/>
      <c r="D1569" s="49"/>
      <c r="E1569" s="99"/>
    </row>
    <row r="1570" spans="3:5" x14ac:dyDescent="0.25">
      <c r="C1570" s="49"/>
      <c r="D1570" s="49"/>
      <c r="E1570" s="99"/>
    </row>
    <row r="1571" spans="3:5" x14ac:dyDescent="0.25">
      <c r="C1571" s="49"/>
      <c r="D1571" s="49"/>
      <c r="E1571" s="99"/>
    </row>
    <row r="1572" spans="3:5" x14ac:dyDescent="0.25">
      <c r="C1572" s="49"/>
      <c r="D1572" s="49"/>
      <c r="E1572" s="99"/>
    </row>
    <row r="1573" spans="3:5" x14ac:dyDescent="0.25">
      <c r="C1573" s="49"/>
      <c r="D1573" s="49"/>
      <c r="E1573" s="99"/>
    </row>
    <row r="1574" spans="3:5" x14ac:dyDescent="0.25">
      <c r="C1574" s="49"/>
      <c r="D1574" s="49"/>
      <c r="E1574" s="99"/>
    </row>
    <row r="1575" spans="3:5" x14ac:dyDescent="0.25">
      <c r="C1575" s="49"/>
      <c r="D1575" s="49"/>
      <c r="E1575" s="99"/>
    </row>
    <row r="1576" spans="3:5" x14ac:dyDescent="0.25">
      <c r="C1576" s="49"/>
      <c r="D1576" s="49"/>
      <c r="E1576" s="99"/>
    </row>
    <row r="1577" spans="3:5" x14ac:dyDescent="0.25">
      <c r="C1577" s="49"/>
      <c r="D1577" s="49"/>
      <c r="E1577" s="99"/>
    </row>
    <row r="1578" spans="3:5" x14ac:dyDescent="0.25">
      <c r="C1578" s="49"/>
      <c r="D1578" s="49"/>
      <c r="E1578" s="99"/>
    </row>
    <row r="1579" spans="3:5" x14ac:dyDescent="0.25">
      <c r="C1579" s="49"/>
      <c r="D1579" s="49"/>
      <c r="E1579" s="99"/>
    </row>
    <row r="1580" spans="3:5" x14ac:dyDescent="0.25">
      <c r="C1580" s="49"/>
      <c r="D1580" s="49"/>
      <c r="E1580" s="99"/>
    </row>
    <row r="1581" spans="3:5" x14ac:dyDescent="0.25">
      <c r="C1581" s="49"/>
      <c r="D1581" s="49"/>
      <c r="E1581" s="99"/>
    </row>
    <row r="1582" spans="3:5" x14ac:dyDescent="0.25">
      <c r="C1582" s="49"/>
      <c r="D1582" s="49"/>
      <c r="E1582" s="99"/>
    </row>
    <row r="1583" spans="3:5" x14ac:dyDescent="0.25">
      <c r="C1583" s="49"/>
      <c r="D1583" s="49"/>
      <c r="E1583" s="99"/>
    </row>
    <row r="1584" spans="3:5" x14ac:dyDescent="0.25">
      <c r="C1584" s="49"/>
      <c r="D1584" s="49"/>
      <c r="E1584" s="99"/>
    </row>
    <row r="1585" spans="3:5" x14ac:dyDescent="0.25">
      <c r="C1585" s="49"/>
      <c r="D1585" s="49"/>
      <c r="E1585" s="99"/>
    </row>
    <row r="1586" spans="3:5" x14ac:dyDescent="0.25">
      <c r="C1586" s="49"/>
      <c r="D1586" s="49"/>
      <c r="E1586" s="99"/>
    </row>
    <row r="1587" spans="3:5" x14ac:dyDescent="0.25">
      <c r="C1587" s="49"/>
      <c r="D1587" s="49"/>
      <c r="E1587" s="99"/>
    </row>
    <row r="1588" spans="3:5" x14ac:dyDescent="0.25">
      <c r="C1588" s="49"/>
      <c r="D1588" s="49"/>
      <c r="E1588" s="99"/>
    </row>
    <row r="1589" spans="3:5" x14ac:dyDescent="0.25">
      <c r="C1589" s="49"/>
      <c r="D1589" s="49"/>
      <c r="E1589" s="99"/>
    </row>
    <row r="1590" spans="3:5" x14ac:dyDescent="0.25">
      <c r="C1590" s="49"/>
      <c r="D1590" s="49"/>
      <c r="E1590" s="99"/>
    </row>
    <row r="1591" spans="3:5" x14ac:dyDescent="0.25">
      <c r="C1591" s="49"/>
      <c r="D1591" s="49"/>
      <c r="E1591" s="99"/>
    </row>
    <row r="1592" spans="3:5" x14ac:dyDescent="0.25">
      <c r="C1592" s="49"/>
      <c r="D1592" s="49"/>
      <c r="E1592" s="99"/>
    </row>
    <row r="1593" spans="3:5" x14ac:dyDescent="0.25">
      <c r="C1593" s="49"/>
      <c r="D1593" s="49"/>
      <c r="E1593" s="99"/>
    </row>
    <row r="1594" spans="3:5" x14ac:dyDescent="0.25">
      <c r="C1594" s="49"/>
      <c r="D1594" s="49"/>
      <c r="E1594" s="99"/>
    </row>
    <row r="1595" spans="3:5" x14ac:dyDescent="0.25">
      <c r="C1595" s="49"/>
      <c r="D1595" s="49"/>
      <c r="E1595" s="99"/>
    </row>
    <row r="1596" spans="3:5" x14ac:dyDescent="0.25">
      <c r="C1596" s="49"/>
      <c r="D1596" s="49"/>
      <c r="E1596" s="99"/>
    </row>
    <row r="1597" spans="3:5" x14ac:dyDescent="0.25">
      <c r="C1597" s="49"/>
      <c r="D1597" s="49"/>
      <c r="E1597" s="99"/>
    </row>
    <row r="1598" spans="3:5" x14ac:dyDescent="0.25">
      <c r="C1598" s="49"/>
      <c r="D1598" s="49"/>
      <c r="E1598" s="99"/>
    </row>
    <row r="1599" spans="3:5" x14ac:dyDescent="0.25">
      <c r="C1599" s="49"/>
      <c r="D1599" s="49"/>
      <c r="E1599" s="99"/>
    </row>
    <row r="1600" spans="3:5" x14ac:dyDescent="0.25">
      <c r="C1600" s="49"/>
      <c r="D1600" s="49"/>
      <c r="E1600" s="99"/>
    </row>
    <row r="1601" spans="3:5" x14ac:dyDescent="0.25">
      <c r="C1601" s="49"/>
      <c r="D1601" s="49"/>
      <c r="E1601" s="99"/>
    </row>
    <row r="1602" spans="3:5" x14ac:dyDescent="0.25">
      <c r="C1602" s="49"/>
      <c r="D1602" s="49"/>
      <c r="E1602" s="99"/>
    </row>
    <row r="1603" spans="3:5" x14ac:dyDescent="0.25">
      <c r="C1603" s="49"/>
      <c r="D1603" s="49"/>
      <c r="E1603" s="99"/>
    </row>
    <row r="1604" spans="3:5" x14ac:dyDescent="0.25">
      <c r="C1604" s="49"/>
      <c r="D1604" s="49"/>
      <c r="E1604" s="99"/>
    </row>
    <row r="1605" spans="3:5" x14ac:dyDescent="0.25">
      <c r="C1605" s="49"/>
      <c r="D1605" s="49"/>
      <c r="E1605" s="99"/>
    </row>
    <row r="1606" spans="3:5" x14ac:dyDescent="0.25">
      <c r="C1606" s="49"/>
      <c r="D1606" s="49"/>
      <c r="E1606" s="99"/>
    </row>
    <row r="1607" spans="3:5" x14ac:dyDescent="0.25">
      <c r="C1607" s="49"/>
      <c r="D1607" s="49"/>
      <c r="E1607" s="99"/>
    </row>
    <row r="1608" spans="3:5" x14ac:dyDescent="0.25">
      <c r="C1608" s="49"/>
      <c r="D1608" s="49"/>
      <c r="E1608" s="99"/>
    </row>
    <row r="1609" spans="3:5" x14ac:dyDescent="0.25">
      <c r="C1609" s="49"/>
      <c r="D1609" s="49"/>
      <c r="E1609" s="99"/>
    </row>
    <row r="1610" spans="3:5" x14ac:dyDescent="0.25">
      <c r="C1610" s="49"/>
      <c r="D1610" s="49"/>
      <c r="E1610" s="99"/>
    </row>
    <row r="1611" spans="3:5" x14ac:dyDescent="0.25">
      <c r="C1611" s="49"/>
      <c r="D1611" s="49"/>
      <c r="E1611" s="99"/>
    </row>
    <row r="1612" spans="3:5" x14ac:dyDescent="0.25">
      <c r="C1612" s="49"/>
      <c r="D1612" s="49"/>
      <c r="E1612" s="99"/>
    </row>
    <row r="1613" spans="3:5" x14ac:dyDescent="0.25">
      <c r="C1613" s="49"/>
      <c r="D1613" s="49"/>
      <c r="E1613" s="99"/>
    </row>
    <row r="1614" spans="3:5" x14ac:dyDescent="0.25">
      <c r="C1614" s="49"/>
      <c r="D1614" s="49"/>
      <c r="E1614" s="99"/>
    </row>
    <row r="1615" spans="3:5" x14ac:dyDescent="0.25">
      <c r="C1615" s="49"/>
      <c r="D1615" s="49"/>
      <c r="E1615" s="99"/>
    </row>
    <row r="1616" spans="3:5" x14ac:dyDescent="0.25">
      <c r="C1616" s="49"/>
      <c r="D1616" s="49"/>
      <c r="E1616" s="99"/>
    </row>
    <row r="1617" spans="3:5" x14ac:dyDescent="0.25">
      <c r="C1617" s="49"/>
      <c r="D1617" s="49"/>
      <c r="E1617" s="99"/>
    </row>
    <row r="1618" spans="3:5" x14ac:dyDescent="0.25">
      <c r="C1618" s="49"/>
      <c r="D1618" s="49"/>
      <c r="E1618" s="99"/>
    </row>
    <row r="1619" spans="3:5" x14ac:dyDescent="0.25">
      <c r="C1619" s="49"/>
      <c r="D1619" s="49"/>
      <c r="E1619" s="99"/>
    </row>
    <row r="1620" spans="3:5" x14ac:dyDescent="0.25">
      <c r="C1620" s="49"/>
      <c r="D1620" s="49"/>
      <c r="E1620" s="99"/>
    </row>
    <row r="1621" spans="3:5" x14ac:dyDescent="0.25">
      <c r="C1621" s="49"/>
      <c r="D1621" s="49"/>
      <c r="E1621" s="99"/>
    </row>
    <row r="1622" spans="3:5" x14ac:dyDescent="0.25">
      <c r="C1622" s="49"/>
      <c r="D1622" s="49"/>
      <c r="E1622" s="99"/>
    </row>
    <row r="1623" spans="3:5" x14ac:dyDescent="0.25">
      <c r="C1623" s="49"/>
      <c r="D1623" s="49"/>
      <c r="E1623" s="99"/>
    </row>
    <row r="1624" spans="3:5" x14ac:dyDescent="0.25">
      <c r="C1624" s="49"/>
      <c r="D1624" s="49"/>
      <c r="E1624" s="99"/>
    </row>
    <row r="1625" spans="3:5" x14ac:dyDescent="0.25">
      <c r="C1625" s="49"/>
      <c r="D1625" s="49"/>
      <c r="E1625" s="99"/>
    </row>
    <row r="1626" spans="3:5" x14ac:dyDescent="0.25">
      <c r="C1626" s="49"/>
      <c r="D1626" s="49"/>
      <c r="E1626" s="99"/>
    </row>
    <row r="1627" spans="3:5" x14ac:dyDescent="0.25">
      <c r="C1627" s="49"/>
      <c r="D1627" s="49"/>
      <c r="E1627" s="99"/>
    </row>
    <row r="1628" spans="3:5" x14ac:dyDescent="0.25">
      <c r="C1628" s="49"/>
      <c r="D1628" s="49"/>
      <c r="E1628" s="99"/>
    </row>
    <row r="1629" spans="3:5" x14ac:dyDescent="0.25">
      <c r="C1629" s="49"/>
      <c r="D1629" s="49"/>
      <c r="E1629" s="99"/>
    </row>
    <row r="1630" spans="3:5" x14ac:dyDescent="0.25">
      <c r="C1630" s="49"/>
      <c r="D1630" s="49"/>
      <c r="E1630" s="99"/>
    </row>
    <row r="1631" spans="3:5" x14ac:dyDescent="0.25">
      <c r="C1631" s="49"/>
      <c r="D1631" s="49"/>
      <c r="E1631" s="99"/>
    </row>
    <row r="1632" spans="3:5" x14ac:dyDescent="0.25">
      <c r="C1632" s="49"/>
      <c r="D1632" s="49"/>
      <c r="E1632" s="99"/>
    </row>
    <row r="1633" spans="3:5" x14ac:dyDescent="0.25">
      <c r="C1633" s="49"/>
      <c r="D1633" s="49"/>
      <c r="E1633" s="99"/>
    </row>
    <row r="1634" spans="3:5" x14ac:dyDescent="0.25">
      <c r="C1634" s="49"/>
      <c r="D1634" s="49"/>
      <c r="E1634" s="99"/>
    </row>
    <row r="1635" spans="3:5" x14ac:dyDescent="0.25">
      <c r="C1635" s="49"/>
      <c r="D1635" s="49"/>
      <c r="E1635" s="99"/>
    </row>
    <row r="1636" spans="3:5" x14ac:dyDescent="0.25">
      <c r="C1636" s="49"/>
      <c r="D1636" s="49"/>
      <c r="E1636" s="99"/>
    </row>
    <row r="1637" spans="3:5" x14ac:dyDescent="0.25">
      <c r="C1637" s="49"/>
      <c r="D1637" s="49"/>
      <c r="E1637" s="99"/>
    </row>
    <row r="1638" spans="3:5" x14ac:dyDescent="0.25">
      <c r="C1638" s="49"/>
      <c r="D1638" s="49"/>
      <c r="E1638" s="99"/>
    </row>
    <row r="1639" spans="3:5" x14ac:dyDescent="0.25">
      <c r="C1639" s="49"/>
      <c r="D1639" s="49"/>
      <c r="E1639" s="99"/>
    </row>
    <row r="1640" spans="3:5" x14ac:dyDescent="0.25">
      <c r="C1640" s="49"/>
      <c r="D1640" s="49"/>
      <c r="E1640" s="99"/>
    </row>
    <row r="1641" spans="3:5" x14ac:dyDescent="0.25">
      <c r="C1641" s="49"/>
      <c r="D1641" s="49"/>
      <c r="E1641" s="99"/>
    </row>
    <row r="1642" spans="3:5" x14ac:dyDescent="0.25">
      <c r="C1642" s="49"/>
      <c r="D1642" s="49"/>
      <c r="E1642" s="99"/>
    </row>
    <row r="1643" spans="3:5" x14ac:dyDescent="0.25">
      <c r="C1643" s="49"/>
      <c r="D1643" s="49"/>
      <c r="E1643" s="99"/>
    </row>
    <row r="1644" spans="3:5" x14ac:dyDescent="0.25">
      <c r="C1644" s="49"/>
      <c r="D1644" s="49"/>
      <c r="E1644" s="99"/>
    </row>
    <row r="1645" spans="3:5" x14ac:dyDescent="0.25">
      <c r="C1645" s="49"/>
      <c r="D1645" s="49"/>
      <c r="E1645" s="99"/>
    </row>
    <row r="1646" spans="3:5" x14ac:dyDescent="0.25">
      <c r="C1646" s="49"/>
      <c r="D1646" s="49"/>
      <c r="E1646" s="99"/>
    </row>
    <row r="1647" spans="3:5" x14ac:dyDescent="0.25">
      <c r="C1647" s="49"/>
      <c r="D1647" s="49"/>
      <c r="E1647" s="99"/>
    </row>
    <row r="1648" spans="3:5" x14ac:dyDescent="0.25">
      <c r="C1648" s="49"/>
      <c r="D1648" s="49"/>
      <c r="E1648" s="99"/>
    </row>
    <row r="1649" spans="3:5" x14ac:dyDescent="0.25">
      <c r="C1649" s="49"/>
      <c r="D1649" s="49"/>
      <c r="E1649" s="99"/>
    </row>
    <row r="1650" spans="3:5" x14ac:dyDescent="0.25">
      <c r="C1650" s="49"/>
      <c r="D1650" s="49"/>
      <c r="E1650" s="99"/>
    </row>
    <row r="1651" spans="3:5" x14ac:dyDescent="0.25">
      <c r="C1651" s="49"/>
      <c r="D1651" s="49"/>
      <c r="E1651" s="99"/>
    </row>
    <row r="1652" spans="3:5" x14ac:dyDescent="0.25">
      <c r="C1652" s="49"/>
      <c r="D1652" s="49"/>
      <c r="E1652" s="99"/>
    </row>
    <row r="1653" spans="3:5" x14ac:dyDescent="0.25">
      <c r="C1653" s="49"/>
      <c r="D1653" s="49"/>
      <c r="E1653" s="99"/>
    </row>
    <row r="1654" spans="3:5" x14ac:dyDescent="0.25">
      <c r="C1654" s="49"/>
      <c r="D1654" s="49"/>
      <c r="E1654" s="99"/>
    </row>
    <row r="1655" spans="3:5" x14ac:dyDescent="0.25">
      <c r="C1655" s="49"/>
      <c r="D1655" s="49"/>
      <c r="E1655" s="99"/>
    </row>
    <row r="1656" spans="3:5" x14ac:dyDescent="0.25">
      <c r="C1656" s="49"/>
      <c r="D1656" s="49"/>
      <c r="E1656" s="99"/>
    </row>
    <row r="1657" spans="3:5" x14ac:dyDescent="0.25">
      <c r="C1657" s="49"/>
      <c r="D1657" s="49"/>
      <c r="E1657" s="99"/>
    </row>
    <row r="1658" spans="3:5" x14ac:dyDescent="0.25">
      <c r="C1658" s="49"/>
      <c r="D1658" s="49"/>
      <c r="E1658" s="99"/>
    </row>
    <row r="1659" spans="3:5" x14ac:dyDescent="0.25">
      <c r="C1659" s="49"/>
      <c r="D1659" s="49"/>
      <c r="E1659" s="99"/>
    </row>
    <row r="1660" spans="3:5" x14ac:dyDescent="0.25">
      <c r="C1660" s="49"/>
      <c r="D1660" s="49"/>
      <c r="E1660" s="99"/>
    </row>
    <row r="1661" spans="3:5" x14ac:dyDescent="0.25">
      <c r="C1661" s="49"/>
      <c r="D1661" s="49"/>
      <c r="E1661" s="99"/>
    </row>
    <row r="1662" spans="3:5" x14ac:dyDescent="0.25">
      <c r="C1662" s="49"/>
      <c r="D1662" s="49"/>
    </row>
    <row r="1663" spans="3:5" x14ac:dyDescent="0.25">
      <c r="C1663" s="49"/>
      <c r="D1663" s="49"/>
    </row>
    <row r="1664" spans="3:5" x14ac:dyDescent="0.25">
      <c r="C1664" s="49"/>
      <c r="D1664" s="49"/>
    </row>
    <row r="1665" spans="3:4" x14ac:dyDescent="0.25">
      <c r="C1665" s="49"/>
      <c r="D1665" s="49"/>
    </row>
    <row r="1666" spans="3:4" x14ac:dyDescent="0.25">
      <c r="C1666" s="49"/>
      <c r="D1666" s="54"/>
    </row>
    <row r="1667" spans="3:4" x14ac:dyDescent="0.25">
      <c r="C1667" s="49"/>
      <c r="D1667" s="49"/>
    </row>
    <row r="1668" spans="3:4" x14ac:dyDescent="0.25">
      <c r="C1668" s="49"/>
      <c r="D1668" s="49"/>
    </row>
    <row r="1669" spans="3:4" x14ac:dyDescent="0.25">
      <c r="C1669" s="49"/>
      <c r="D1669" s="49"/>
    </row>
    <row r="1670" spans="3:4" x14ac:dyDescent="0.25">
      <c r="C1670" s="49"/>
      <c r="D1670" s="49"/>
    </row>
    <row r="1671" spans="3:4" x14ac:dyDescent="0.25">
      <c r="C1671" s="49"/>
      <c r="D1671" s="49"/>
    </row>
    <row r="1672" spans="3:4" x14ac:dyDescent="0.25">
      <c r="C1672" s="49"/>
      <c r="D1672" s="49"/>
    </row>
    <row r="1673" spans="3:4" x14ac:dyDescent="0.25">
      <c r="C1673" s="49"/>
      <c r="D1673" s="49"/>
    </row>
  </sheetData>
  <sheetProtection pivotTables="0"/>
  <autoFilter ref="B4:BS969"/>
  <mergeCells count="10">
    <mergeCell ref="G972:K972"/>
    <mergeCell ref="BN1:BQ3"/>
    <mergeCell ref="B1:L3"/>
    <mergeCell ref="M1:W1"/>
    <mergeCell ref="M2:W2"/>
    <mergeCell ref="M3:W3"/>
    <mergeCell ref="X1:Z1"/>
    <mergeCell ref="X2:Z2"/>
    <mergeCell ref="X3:Z3"/>
    <mergeCell ref="G971:K971"/>
  </mergeCells>
  <conditionalFormatting sqref="Q5 P923:Q925 Q922 P919:Q921 O6:U829 O830:Q918 R830:U922 V5:AS925 AE935:AS946 AE948:AS951 AE955:BE956 AT953:BE954 BM952 AT5:BE951 AE965:BE965 BL965:BM965 BL5:BM951 BL953:BM956">
    <cfRule type="notContainsBlanks" dxfId="191" priority="105">
      <formula>LEN(TRIM(O5))&gt;0</formula>
    </cfRule>
    <cfRule type="containsBlanks" dxfId="190" priority="106">
      <formula>LEN(TRIM(O5))=0</formula>
    </cfRule>
  </conditionalFormatting>
  <conditionalFormatting sqref="R5:U5">
    <cfRule type="notContainsBlanks" dxfId="189" priority="103">
      <formula>LEN(TRIM(R5))&gt;0</formula>
    </cfRule>
    <cfRule type="containsBlanks" dxfId="188" priority="104">
      <formula>LEN(TRIM(R5))=0</formula>
    </cfRule>
  </conditionalFormatting>
  <conditionalFormatting sqref="R924:U925 R923:T923">
    <cfRule type="notContainsBlanks" dxfId="187" priority="99">
      <formula>LEN(TRIM(R923))&gt;0</formula>
    </cfRule>
    <cfRule type="containsBlanks" dxfId="186" priority="100">
      <formula>LEN(TRIM(R923))=0</formula>
    </cfRule>
  </conditionalFormatting>
  <conditionalFormatting sqref="P5">
    <cfRule type="notContainsBlanks" dxfId="185" priority="96">
      <formula>LEN(TRIM(P5))&gt;0</formula>
    </cfRule>
    <cfRule type="containsBlanks" dxfId="184" priority="97">
      <formula>LEN(TRIM(P5))=0</formula>
    </cfRule>
  </conditionalFormatting>
  <conditionalFormatting sqref="O5">
    <cfRule type="notContainsBlanks" dxfId="183" priority="92">
      <formula>LEN(TRIM(O5))&gt;0</formula>
    </cfRule>
    <cfRule type="containsBlanks" dxfId="182" priority="93">
      <formula>LEN(TRIM(O5))=0</formula>
    </cfRule>
  </conditionalFormatting>
  <conditionalFormatting sqref="U923">
    <cfRule type="notContainsBlanks" dxfId="181" priority="88">
      <formula>LEN(TRIM(U923))&gt;0</formula>
    </cfRule>
    <cfRule type="containsBlanks" dxfId="180" priority="89">
      <formula>LEN(TRIM(U923))=0</formula>
    </cfRule>
  </conditionalFormatting>
  <conditionalFormatting sqref="W926:AS926 Y927:AS928">
    <cfRule type="notContainsBlanks" dxfId="179" priority="86">
      <formula>LEN(TRIM(W926))&gt;0</formula>
    </cfRule>
    <cfRule type="containsBlanks" dxfId="178" priority="87">
      <formula>LEN(TRIM(W926))=0</formula>
    </cfRule>
  </conditionalFormatting>
  <conditionalFormatting sqref="W927:X928">
    <cfRule type="notContainsBlanks" dxfId="177" priority="84">
      <formula>LEN(TRIM(W927))&gt;0</formula>
    </cfRule>
    <cfRule type="containsBlanks" dxfId="176" priority="85">
      <formula>LEN(TRIM(W927))=0</formula>
    </cfRule>
  </conditionalFormatting>
  <conditionalFormatting sqref="A936:A939 BR948:BS949 BS965:BS967 BS950:BS952 BR5:BS946 BR950:BR956 BR965:BR969">
    <cfRule type="cellIs" dxfId="175" priority="83" operator="equal">
      <formula>"NO"</formula>
    </cfRule>
  </conditionalFormatting>
  <conditionalFormatting sqref="Y929:AS929 AE930:AS934">
    <cfRule type="notContainsBlanks" dxfId="174" priority="81">
      <formula>LEN(TRIM(Y929))&gt;0</formula>
    </cfRule>
    <cfRule type="containsBlanks" dxfId="173" priority="82">
      <formula>LEN(TRIM(Y929))=0</formula>
    </cfRule>
  </conditionalFormatting>
  <conditionalFormatting sqref="W929:X929">
    <cfRule type="notContainsBlanks" dxfId="172" priority="79">
      <formula>LEN(TRIM(W929))&gt;0</formula>
    </cfRule>
    <cfRule type="containsBlanks" dxfId="171" priority="80">
      <formula>LEN(TRIM(W929))=0</formula>
    </cfRule>
  </conditionalFormatting>
  <conditionalFormatting sqref="P929:V929">
    <cfRule type="notContainsBlanks" dxfId="170" priority="77">
      <formula>LEN(TRIM(P929))&gt;0</formula>
    </cfRule>
    <cfRule type="containsBlanks" dxfId="169" priority="78">
      <formula>LEN(TRIM(P929))=0</formula>
    </cfRule>
  </conditionalFormatting>
  <conditionalFormatting sqref="P931:AD934">
    <cfRule type="notContainsBlanks" dxfId="168" priority="75">
      <formula>LEN(TRIM(P931))&gt;0</formula>
    </cfRule>
    <cfRule type="containsBlanks" dxfId="167" priority="76">
      <formula>LEN(TRIM(P931))=0</formula>
    </cfRule>
  </conditionalFormatting>
  <conditionalFormatting sqref="H973:J1048576 H1:J946 H966:J970">
    <cfRule type="duplicateValues" dxfId="166" priority="176"/>
  </conditionalFormatting>
  <conditionalFormatting sqref="AE947:AS947">
    <cfRule type="notContainsBlanks" dxfId="165" priority="56">
      <formula>LEN(TRIM(AE947))&gt;0</formula>
    </cfRule>
    <cfRule type="containsBlanks" dxfId="164" priority="57">
      <formula>LEN(TRIM(AE947))=0</formula>
    </cfRule>
  </conditionalFormatting>
  <conditionalFormatting sqref="BR947:BS947">
    <cfRule type="cellIs" dxfId="163" priority="55" operator="equal">
      <formula>"NO"</formula>
    </cfRule>
  </conditionalFormatting>
  <conditionalFormatting sqref="H948:J951 H965:J965">
    <cfRule type="duplicateValues" dxfId="162" priority="194"/>
  </conditionalFormatting>
  <conditionalFormatting sqref="AE953:AS954">
    <cfRule type="notContainsBlanks" dxfId="161" priority="42">
      <formula>LEN(TRIM(AE953))&gt;0</formula>
    </cfRule>
    <cfRule type="containsBlanks" dxfId="160" priority="43">
      <formula>LEN(TRIM(AE953))=0</formula>
    </cfRule>
  </conditionalFormatting>
  <conditionalFormatting sqref="BS953:BS954">
    <cfRule type="cellIs" dxfId="159" priority="41" operator="equal">
      <formula>"NO"</formula>
    </cfRule>
  </conditionalFormatting>
  <conditionalFormatting sqref="H953:J954">
    <cfRule type="duplicateValues" dxfId="158" priority="46"/>
  </conditionalFormatting>
  <conditionalFormatting sqref="H947:J947">
    <cfRule type="duplicateValues" dxfId="157" priority="197"/>
  </conditionalFormatting>
  <conditionalFormatting sqref="BS955:BS956">
    <cfRule type="cellIs" dxfId="156" priority="37" operator="equal">
      <formula>"NO"</formula>
    </cfRule>
  </conditionalFormatting>
  <conditionalFormatting sqref="H955:J956">
    <cfRule type="duplicateValues" dxfId="155" priority="40"/>
  </conditionalFormatting>
  <conditionalFormatting sqref="AE952:BE952 BL952">
    <cfRule type="notContainsBlanks" dxfId="154" priority="34">
      <formula>LEN(TRIM(AE952))&gt;0</formula>
    </cfRule>
    <cfRule type="containsBlanks" dxfId="153" priority="35">
      <formula>LEN(TRIM(AE952))=0</formula>
    </cfRule>
  </conditionalFormatting>
  <conditionalFormatting sqref="H952:J952">
    <cfRule type="duplicateValues" dxfId="152" priority="36"/>
  </conditionalFormatting>
  <conditionalFormatting sqref="BS962 BR957:BS959">
    <cfRule type="cellIs" dxfId="151" priority="29" operator="equal">
      <formula>"NO"</formula>
    </cfRule>
  </conditionalFormatting>
  <conditionalFormatting sqref="AE957:BE959 BL957:BM959 BL962:BM962 AE962:BE962">
    <cfRule type="notContainsBlanks" dxfId="150" priority="30">
      <formula>LEN(TRIM(AE957))&gt;0</formula>
    </cfRule>
    <cfRule type="containsBlanks" dxfId="149" priority="31">
      <formula>LEN(TRIM(AE957))=0</formula>
    </cfRule>
  </conditionalFormatting>
  <conditionalFormatting sqref="H957:J959 H962:J962">
    <cfRule type="duplicateValues" dxfId="148" priority="32"/>
  </conditionalFormatting>
  <conditionalFormatting sqref="BF965:BI965 BF5:BI951 BF953:BI956">
    <cfRule type="notContainsBlanks" dxfId="147" priority="27">
      <formula>LEN(TRIM(BF5))&gt;0</formula>
    </cfRule>
    <cfRule type="containsBlanks" dxfId="146" priority="28">
      <formula>LEN(TRIM(BF5))=0</formula>
    </cfRule>
  </conditionalFormatting>
  <conditionalFormatting sqref="BF952:BI952">
    <cfRule type="notContainsBlanks" dxfId="145" priority="25">
      <formula>LEN(TRIM(BF952))&gt;0</formula>
    </cfRule>
    <cfRule type="containsBlanks" dxfId="144" priority="26">
      <formula>LEN(TRIM(BF952))=0</formula>
    </cfRule>
  </conditionalFormatting>
  <conditionalFormatting sqref="BF957:BI959 BF962:BI962">
    <cfRule type="notContainsBlanks" dxfId="143" priority="23">
      <formula>LEN(TRIM(BF957))&gt;0</formula>
    </cfRule>
    <cfRule type="containsBlanks" dxfId="142" priority="24">
      <formula>LEN(TRIM(BF957))=0</formula>
    </cfRule>
  </conditionalFormatting>
  <conditionalFormatting sqref="BF960:BI961">
    <cfRule type="notContainsBlanks" dxfId="141" priority="17">
      <formula>LEN(TRIM(BF960))&gt;0</formula>
    </cfRule>
    <cfRule type="containsBlanks" dxfId="140" priority="18">
      <formula>LEN(TRIM(BF960))=0</formula>
    </cfRule>
  </conditionalFormatting>
  <conditionalFormatting sqref="AE960:BE961 BL960:BM961">
    <cfRule type="notContainsBlanks" dxfId="139" priority="20">
      <formula>LEN(TRIM(AE960))&gt;0</formula>
    </cfRule>
    <cfRule type="containsBlanks" dxfId="138" priority="21">
      <formula>LEN(TRIM(AE960))=0</formula>
    </cfRule>
  </conditionalFormatting>
  <conditionalFormatting sqref="BR960:BS960 BS961 BR961:BR962">
    <cfRule type="cellIs" dxfId="137" priority="19" operator="equal">
      <formula>"NO"</formula>
    </cfRule>
  </conditionalFormatting>
  <conditionalFormatting sqref="H960:J961">
    <cfRule type="duplicateValues" dxfId="136" priority="22"/>
  </conditionalFormatting>
  <conditionalFormatting sqref="AE963:BE964 BL963:BM964">
    <cfRule type="notContainsBlanks" dxfId="135" priority="14">
      <formula>LEN(TRIM(AE963))&gt;0</formula>
    </cfRule>
    <cfRule type="containsBlanks" dxfId="134" priority="15">
      <formula>LEN(TRIM(AE963))=0</formula>
    </cfRule>
  </conditionalFormatting>
  <conditionalFormatting sqref="BR963:BS964">
    <cfRule type="cellIs" dxfId="133" priority="13" operator="equal">
      <formula>"NO"</formula>
    </cfRule>
  </conditionalFormatting>
  <conditionalFormatting sqref="H963:J964">
    <cfRule type="duplicateValues" dxfId="132" priority="16"/>
  </conditionalFormatting>
  <conditionalFormatting sqref="BF963:BI964">
    <cfRule type="notContainsBlanks" dxfId="131" priority="11">
      <formula>LEN(TRIM(BF963))&gt;0</formula>
    </cfRule>
    <cfRule type="containsBlanks" dxfId="130" priority="12">
      <formula>LEN(TRIM(BF963))=0</formula>
    </cfRule>
  </conditionalFormatting>
  <conditionalFormatting sqref="BJ965:BK965 BJ5:BK951 BJ953:BK956">
    <cfRule type="notContainsBlanks" dxfId="129" priority="9">
      <formula>LEN(TRIM(BJ5))&gt;0</formula>
    </cfRule>
    <cfRule type="containsBlanks" dxfId="128" priority="10">
      <formula>LEN(TRIM(BJ5))=0</formula>
    </cfRule>
  </conditionalFormatting>
  <conditionalFormatting sqref="BJ952:BK952">
    <cfRule type="notContainsBlanks" dxfId="127" priority="7">
      <formula>LEN(TRIM(BJ952))&gt;0</formula>
    </cfRule>
    <cfRule type="containsBlanks" dxfId="126" priority="8">
      <formula>LEN(TRIM(BJ952))=0</formula>
    </cfRule>
  </conditionalFormatting>
  <conditionalFormatting sqref="BJ957:BK959 BJ962:BK962">
    <cfRule type="notContainsBlanks" dxfId="125" priority="5">
      <formula>LEN(TRIM(BJ957))&gt;0</formula>
    </cfRule>
    <cfRule type="containsBlanks" dxfId="124" priority="6">
      <formula>LEN(TRIM(BJ957))=0</formula>
    </cfRule>
  </conditionalFormatting>
  <conditionalFormatting sqref="BJ960:BK961">
    <cfRule type="notContainsBlanks" dxfId="123" priority="3">
      <formula>LEN(TRIM(BJ960))&gt;0</formula>
    </cfRule>
    <cfRule type="containsBlanks" dxfId="122" priority="4">
      <formula>LEN(TRIM(BJ960))=0</formula>
    </cfRule>
  </conditionalFormatting>
  <conditionalFormatting sqref="BJ963:BK964">
    <cfRule type="notContainsBlanks" dxfId="121" priority="1">
      <formula>LEN(TRIM(BJ963))&gt;0</formula>
    </cfRule>
    <cfRule type="containsBlanks" dxfId="120" priority="2">
      <formula>LEN(TRIM(BJ963))=0</formula>
    </cfRule>
  </conditionalFormatting>
  <dataValidations count="1">
    <dataValidation type="list" allowBlank="1" showInputMessage="1" showErrorMessage="1" sqref="BR1">
      <formula1>$O$4:$BL$4</formula1>
    </dataValidation>
  </dataValidations>
  <pageMargins left="0.7" right="0.7" top="0.75" bottom="0.75" header="0.3" footer="0.3"/>
  <pageSetup scale="29" orientation="landscape" r:id="rId1"/>
  <colBreaks count="1" manualBreakCount="1">
    <brk id="12" max="1048575" man="1"/>
  </colBreaks>
  <drawing r:id="rId2"/>
  <legacyDrawing r:id="rId3"/>
  <extLst>
    <ext xmlns:x14="http://schemas.microsoft.com/office/spreadsheetml/2009/9/main" uri="{05C60535-1F16-4fd2-B633-F4F36F0B64E0}">
      <x14:sparklineGroups xmlns:xm="http://schemas.microsoft.com/office/excel/2006/main">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'SAM Master List'!O960:BL960</xm:f>
              <xm:sqref>BN960</xm:sqref>
            </x14:sparkline>
            <x14:sparkline>
              <xm:f>'SAM Master List'!O961:BL961</xm:f>
              <xm:sqref>BN961</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'SAM Master List'!O5:BL5</xm:f>
              <xm:sqref>BN5</xm:sqref>
            </x14:sparkline>
            <x14:sparkline>
              <xm:f>'SAM Master List'!O967:AC967</xm:f>
              <xm:sqref>BN967</xm:sqref>
            </x14:sparkline>
            <x14:sparkline>
              <xm:f>'SAM Master List'!O6:BL6</xm:f>
              <xm:sqref>BN6</xm:sqref>
            </x14:sparkline>
            <x14:sparkline>
              <xm:f>'SAM Master List'!O7:BL7</xm:f>
              <xm:sqref>BN7</xm:sqref>
            </x14:sparkline>
            <x14:sparkline>
              <xm:f>'SAM Master List'!O8:BL8</xm:f>
              <xm:sqref>BN8</xm:sqref>
            </x14:sparkline>
            <x14:sparkline>
              <xm:f>'SAM Master List'!O9:BL9</xm:f>
              <xm:sqref>BN9</xm:sqref>
            </x14:sparkline>
            <x14:sparkline>
              <xm:f>'SAM Master List'!O10:BL10</xm:f>
              <xm:sqref>BN10</xm:sqref>
            </x14:sparkline>
            <x14:sparkline>
              <xm:f>'SAM Master List'!O11:BL11</xm:f>
              <xm:sqref>BN11</xm:sqref>
            </x14:sparkline>
            <x14:sparkline>
              <xm:f>'SAM Master List'!O12:BL12</xm:f>
              <xm:sqref>BN12</xm:sqref>
            </x14:sparkline>
            <x14:sparkline>
              <xm:f>'SAM Master List'!O13:BL13</xm:f>
              <xm:sqref>BN13</xm:sqref>
            </x14:sparkline>
            <x14:sparkline>
              <xm:f>'SAM Master List'!O14:BL14</xm:f>
              <xm:sqref>BN14</xm:sqref>
            </x14:sparkline>
            <x14:sparkline>
              <xm:f>'SAM Master List'!O15:BL15</xm:f>
              <xm:sqref>BN15</xm:sqref>
            </x14:sparkline>
            <x14:sparkline>
              <xm:f>'SAM Master List'!O16:BL16</xm:f>
              <xm:sqref>BN16</xm:sqref>
            </x14:sparkline>
            <x14:sparkline>
              <xm:f>'SAM Master List'!O17:BL17</xm:f>
              <xm:sqref>BN17</xm:sqref>
            </x14:sparkline>
            <x14:sparkline>
              <xm:f>'SAM Master List'!O18:BL18</xm:f>
              <xm:sqref>BN18</xm:sqref>
            </x14:sparkline>
            <x14:sparkline>
              <xm:f>'SAM Master List'!O19:BL19</xm:f>
              <xm:sqref>BN19</xm:sqref>
            </x14:sparkline>
            <x14:sparkline>
              <xm:f>'SAM Master List'!O20:BL20</xm:f>
              <xm:sqref>BN20</xm:sqref>
            </x14:sparkline>
            <x14:sparkline>
              <xm:f>'SAM Master List'!O21:BL21</xm:f>
              <xm:sqref>BN21</xm:sqref>
            </x14:sparkline>
            <x14:sparkline>
              <xm:f>'SAM Master List'!O22:BL22</xm:f>
              <xm:sqref>BN22</xm:sqref>
            </x14:sparkline>
            <x14:sparkline>
              <xm:f>'SAM Master List'!O23:BL23</xm:f>
              <xm:sqref>BN23</xm:sqref>
            </x14:sparkline>
            <x14:sparkline>
              <xm:f>'SAM Master List'!O24:BL24</xm:f>
              <xm:sqref>BN24</xm:sqref>
            </x14:sparkline>
            <x14:sparkline>
              <xm:f>'SAM Master List'!O25:BL25</xm:f>
              <xm:sqref>BN25</xm:sqref>
            </x14:sparkline>
            <x14:sparkline>
              <xm:f>'SAM Master List'!O26:BL26</xm:f>
              <xm:sqref>BN26</xm:sqref>
            </x14:sparkline>
            <x14:sparkline>
              <xm:f>'SAM Master List'!O27:BL27</xm:f>
              <xm:sqref>BN27</xm:sqref>
            </x14:sparkline>
            <x14:sparkline>
              <xm:f>'SAM Master List'!O28:BL28</xm:f>
              <xm:sqref>BN28</xm:sqref>
            </x14:sparkline>
            <x14:sparkline>
              <xm:f>'SAM Master List'!O29:BL29</xm:f>
              <xm:sqref>BN29</xm:sqref>
            </x14:sparkline>
            <x14:sparkline>
              <xm:f>'SAM Master List'!O30:BL30</xm:f>
              <xm:sqref>BN30</xm:sqref>
            </x14:sparkline>
            <x14:sparkline>
              <xm:f>'SAM Master List'!O31:BL31</xm:f>
              <xm:sqref>BN31</xm:sqref>
            </x14:sparkline>
            <x14:sparkline>
              <xm:f>'SAM Master List'!O32:BL32</xm:f>
              <xm:sqref>BN32</xm:sqref>
            </x14:sparkline>
            <x14:sparkline>
              <xm:f>'SAM Master List'!O33:BL33</xm:f>
              <xm:sqref>BN33</xm:sqref>
            </x14:sparkline>
            <x14:sparkline>
              <xm:f>'SAM Master List'!O34:BL34</xm:f>
              <xm:sqref>BN34</xm:sqref>
            </x14:sparkline>
            <x14:sparkline>
              <xm:f>'SAM Master List'!O35:BL35</xm:f>
              <xm:sqref>BN35</xm:sqref>
            </x14:sparkline>
            <x14:sparkline>
              <xm:f>'SAM Master List'!O36:BL36</xm:f>
              <xm:sqref>BN36</xm:sqref>
            </x14:sparkline>
            <x14:sparkline>
              <xm:f>'SAM Master List'!O37:BL37</xm:f>
              <xm:sqref>BN37</xm:sqref>
            </x14:sparkline>
            <x14:sparkline>
              <xm:f>'SAM Master List'!O38:BL38</xm:f>
              <xm:sqref>BN38</xm:sqref>
            </x14:sparkline>
            <x14:sparkline>
              <xm:f>'SAM Master List'!O39:BL39</xm:f>
              <xm:sqref>BN39</xm:sqref>
            </x14:sparkline>
            <x14:sparkline>
              <xm:f>'SAM Master List'!O40:BL40</xm:f>
              <xm:sqref>BN40</xm:sqref>
            </x14:sparkline>
            <x14:sparkline>
              <xm:f>'SAM Master List'!O41:BL41</xm:f>
              <xm:sqref>BN41</xm:sqref>
            </x14:sparkline>
            <x14:sparkline>
              <xm:f>'SAM Master List'!O42:BL42</xm:f>
              <xm:sqref>BN42</xm:sqref>
            </x14:sparkline>
            <x14:sparkline>
              <xm:f>'SAM Master List'!O43:BL43</xm:f>
              <xm:sqref>BN43</xm:sqref>
            </x14:sparkline>
            <x14:sparkline>
              <xm:f>'SAM Master List'!O44:BL44</xm:f>
              <xm:sqref>BN44</xm:sqref>
            </x14:sparkline>
            <x14:sparkline>
              <xm:f>'SAM Master List'!O45:BL45</xm:f>
              <xm:sqref>BN45</xm:sqref>
            </x14:sparkline>
            <x14:sparkline>
              <xm:f>'SAM Master List'!O46:BL46</xm:f>
              <xm:sqref>BN46</xm:sqref>
            </x14:sparkline>
            <x14:sparkline>
              <xm:f>'SAM Master List'!O47:BL47</xm:f>
              <xm:sqref>BN47</xm:sqref>
            </x14:sparkline>
            <x14:sparkline>
              <xm:f>'SAM Master List'!O48:BL48</xm:f>
              <xm:sqref>BN48</xm:sqref>
            </x14:sparkline>
            <x14:sparkline>
              <xm:f>'SAM Master List'!O49:BL49</xm:f>
              <xm:sqref>BN49</xm:sqref>
            </x14:sparkline>
            <x14:sparkline>
              <xm:f>'SAM Master List'!O50:BL50</xm:f>
              <xm:sqref>BN50</xm:sqref>
            </x14:sparkline>
            <x14:sparkline>
              <xm:f>'SAM Master List'!O51:BL51</xm:f>
              <xm:sqref>BN51</xm:sqref>
            </x14:sparkline>
            <x14:sparkline>
              <xm:f>'SAM Master List'!O52:BL52</xm:f>
              <xm:sqref>BN52</xm:sqref>
            </x14:sparkline>
            <x14:sparkline>
              <xm:f>'SAM Master List'!O53:BL53</xm:f>
              <xm:sqref>BN53</xm:sqref>
            </x14:sparkline>
            <x14:sparkline>
              <xm:f>'SAM Master List'!O54:BL54</xm:f>
              <xm:sqref>BN54</xm:sqref>
            </x14:sparkline>
            <x14:sparkline>
              <xm:f>'SAM Master List'!O55:BL55</xm:f>
              <xm:sqref>BN55</xm:sqref>
            </x14:sparkline>
            <x14:sparkline>
              <xm:f>'SAM Master List'!O56:BL56</xm:f>
              <xm:sqref>BN56</xm:sqref>
            </x14:sparkline>
            <x14:sparkline>
              <xm:f>'SAM Master List'!O57:BL57</xm:f>
              <xm:sqref>BN57</xm:sqref>
            </x14:sparkline>
            <x14:sparkline>
              <xm:f>'SAM Master List'!O58:BL58</xm:f>
              <xm:sqref>BN58</xm:sqref>
            </x14:sparkline>
            <x14:sparkline>
              <xm:f>'SAM Master List'!O59:BL59</xm:f>
              <xm:sqref>BN59</xm:sqref>
            </x14:sparkline>
            <x14:sparkline>
              <xm:f>'SAM Master List'!O60:BL60</xm:f>
              <xm:sqref>BN60</xm:sqref>
            </x14:sparkline>
            <x14:sparkline>
              <xm:f>'SAM Master List'!O61:BL61</xm:f>
              <xm:sqref>BN61</xm:sqref>
            </x14:sparkline>
            <x14:sparkline>
              <xm:f>'SAM Master List'!O62:BL62</xm:f>
              <xm:sqref>BN62</xm:sqref>
            </x14:sparkline>
            <x14:sparkline>
              <xm:f>'SAM Master List'!O63:BL63</xm:f>
              <xm:sqref>BN63</xm:sqref>
            </x14:sparkline>
            <x14:sparkline>
              <xm:f>'SAM Master List'!O64:BL64</xm:f>
              <xm:sqref>BN64</xm:sqref>
            </x14:sparkline>
            <x14:sparkline>
              <xm:f>'SAM Master List'!O65:BL65</xm:f>
              <xm:sqref>BN65</xm:sqref>
            </x14:sparkline>
            <x14:sparkline>
              <xm:f>'SAM Master List'!O66:BL66</xm:f>
              <xm:sqref>BN66</xm:sqref>
            </x14:sparkline>
            <x14:sparkline>
              <xm:f>'SAM Master List'!O67:BL67</xm:f>
              <xm:sqref>BN67</xm:sqref>
            </x14:sparkline>
            <x14:sparkline>
              <xm:f>'SAM Master List'!O68:BL68</xm:f>
              <xm:sqref>BN68</xm:sqref>
            </x14:sparkline>
            <x14:sparkline>
              <xm:f>'SAM Master List'!O69:BL69</xm:f>
              <xm:sqref>BN69</xm:sqref>
            </x14:sparkline>
            <x14:sparkline>
              <xm:f>'SAM Master List'!O70:BL70</xm:f>
              <xm:sqref>BN70</xm:sqref>
            </x14:sparkline>
            <x14:sparkline>
              <xm:f>'SAM Master List'!O71:BL71</xm:f>
              <xm:sqref>BN71</xm:sqref>
            </x14:sparkline>
            <x14:sparkline>
              <xm:f>'SAM Master List'!O72:BL72</xm:f>
              <xm:sqref>BN72</xm:sqref>
            </x14:sparkline>
            <x14:sparkline>
              <xm:f>'SAM Master List'!O73:BL73</xm:f>
              <xm:sqref>BN73</xm:sqref>
            </x14:sparkline>
            <x14:sparkline>
              <xm:f>'SAM Master List'!O74:BL74</xm:f>
              <xm:sqref>BN74</xm:sqref>
            </x14:sparkline>
            <x14:sparkline>
              <xm:f>'SAM Master List'!O75:BL75</xm:f>
              <xm:sqref>BN75</xm:sqref>
            </x14:sparkline>
            <x14:sparkline>
              <xm:f>'SAM Master List'!O76:BL76</xm:f>
              <xm:sqref>BN76</xm:sqref>
            </x14:sparkline>
            <x14:sparkline>
              <xm:f>'SAM Master List'!O77:BL77</xm:f>
              <xm:sqref>BN77</xm:sqref>
            </x14:sparkline>
            <x14:sparkline>
              <xm:f>'SAM Master List'!O78:BL78</xm:f>
              <xm:sqref>BN78</xm:sqref>
            </x14:sparkline>
            <x14:sparkline>
              <xm:f>'SAM Master List'!O79:BL79</xm:f>
              <xm:sqref>BN79</xm:sqref>
            </x14:sparkline>
            <x14:sparkline>
              <xm:f>'SAM Master List'!O80:BL80</xm:f>
              <xm:sqref>BN80</xm:sqref>
            </x14:sparkline>
            <x14:sparkline>
              <xm:f>'SAM Master List'!O81:BL81</xm:f>
              <xm:sqref>BN81</xm:sqref>
            </x14:sparkline>
            <x14:sparkline>
              <xm:f>'SAM Master List'!O82:BL82</xm:f>
              <xm:sqref>BN82</xm:sqref>
            </x14:sparkline>
            <x14:sparkline>
              <xm:f>'SAM Master List'!O83:BL83</xm:f>
              <xm:sqref>BN83</xm:sqref>
            </x14:sparkline>
            <x14:sparkline>
              <xm:f>'SAM Master List'!O84:BL84</xm:f>
              <xm:sqref>BN84</xm:sqref>
            </x14:sparkline>
            <x14:sparkline>
              <xm:f>'SAM Master List'!O85:BL85</xm:f>
              <xm:sqref>BN85</xm:sqref>
            </x14:sparkline>
            <x14:sparkline>
              <xm:f>'SAM Master List'!O86:BL86</xm:f>
              <xm:sqref>BN86</xm:sqref>
            </x14:sparkline>
            <x14:sparkline>
              <xm:f>'SAM Master List'!O87:BL87</xm:f>
              <xm:sqref>BN87</xm:sqref>
            </x14:sparkline>
            <x14:sparkline>
              <xm:f>'SAM Master List'!O88:BL88</xm:f>
              <xm:sqref>BN88</xm:sqref>
            </x14:sparkline>
            <x14:sparkline>
              <xm:f>'SAM Master List'!O89:BL89</xm:f>
              <xm:sqref>BN89</xm:sqref>
            </x14:sparkline>
            <x14:sparkline>
              <xm:f>'SAM Master List'!O90:BL90</xm:f>
              <xm:sqref>BN90</xm:sqref>
            </x14:sparkline>
            <x14:sparkline>
              <xm:f>'SAM Master List'!O91:BL91</xm:f>
              <xm:sqref>BN91</xm:sqref>
            </x14:sparkline>
            <x14:sparkline>
              <xm:f>'SAM Master List'!O92:BL92</xm:f>
              <xm:sqref>BN92</xm:sqref>
            </x14:sparkline>
            <x14:sparkline>
              <xm:f>'SAM Master List'!O93:BL93</xm:f>
              <xm:sqref>BN93</xm:sqref>
            </x14:sparkline>
            <x14:sparkline>
              <xm:f>'SAM Master List'!O94:BL94</xm:f>
              <xm:sqref>BN94</xm:sqref>
            </x14:sparkline>
            <x14:sparkline>
              <xm:f>'SAM Master List'!O95:BL95</xm:f>
              <xm:sqref>BN95</xm:sqref>
            </x14:sparkline>
            <x14:sparkline>
              <xm:f>'SAM Master List'!O96:BL96</xm:f>
              <xm:sqref>BN96</xm:sqref>
            </x14:sparkline>
            <x14:sparkline>
              <xm:f>'SAM Master List'!O97:BL97</xm:f>
              <xm:sqref>BN97</xm:sqref>
            </x14:sparkline>
            <x14:sparkline>
              <xm:f>'SAM Master List'!O98:BL98</xm:f>
              <xm:sqref>BN98</xm:sqref>
            </x14:sparkline>
            <x14:sparkline>
              <xm:f>'SAM Master List'!O99:BL99</xm:f>
              <xm:sqref>BN99</xm:sqref>
            </x14:sparkline>
            <x14:sparkline>
              <xm:f>'SAM Master List'!O100:BL100</xm:f>
              <xm:sqref>BN100</xm:sqref>
            </x14:sparkline>
            <x14:sparkline>
              <xm:f>'SAM Master List'!O101:BL101</xm:f>
              <xm:sqref>BN101</xm:sqref>
            </x14:sparkline>
            <x14:sparkline>
              <xm:f>'SAM Master List'!O102:BL102</xm:f>
              <xm:sqref>BN102</xm:sqref>
            </x14:sparkline>
            <x14:sparkline>
              <xm:f>'SAM Master List'!O103:BL103</xm:f>
              <xm:sqref>BN103</xm:sqref>
            </x14:sparkline>
            <x14:sparkline>
              <xm:f>'SAM Master List'!O104:BL104</xm:f>
              <xm:sqref>BN104</xm:sqref>
            </x14:sparkline>
            <x14:sparkline>
              <xm:f>'SAM Master List'!O105:BL105</xm:f>
              <xm:sqref>BN105</xm:sqref>
            </x14:sparkline>
            <x14:sparkline>
              <xm:f>'SAM Master List'!O106:BL106</xm:f>
              <xm:sqref>BN106</xm:sqref>
            </x14:sparkline>
            <x14:sparkline>
              <xm:f>'SAM Master List'!O107:BL107</xm:f>
              <xm:sqref>BN107</xm:sqref>
            </x14:sparkline>
            <x14:sparkline>
              <xm:f>'SAM Master List'!O108:BL108</xm:f>
              <xm:sqref>BN108</xm:sqref>
            </x14:sparkline>
            <x14:sparkline>
              <xm:f>'SAM Master List'!O109:BL109</xm:f>
              <xm:sqref>BN109</xm:sqref>
            </x14:sparkline>
            <x14:sparkline>
              <xm:f>'SAM Master List'!O110:BL110</xm:f>
              <xm:sqref>BN110</xm:sqref>
            </x14:sparkline>
            <x14:sparkline>
              <xm:f>'SAM Master List'!O111:BL111</xm:f>
              <xm:sqref>BN111</xm:sqref>
            </x14:sparkline>
            <x14:sparkline>
              <xm:f>'SAM Master List'!O112:BL112</xm:f>
              <xm:sqref>BN112</xm:sqref>
            </x14:sparkline>
            <x14:sparkline>
              <xm:f>'SAM Master List'!O113:BL113</xm:f>
              <xm:sqref>BN113</xm:sqref>
            </x14:sparkline>
            <x14:sparkline>
              <xm:f>'SAM Master List'!O114:BL114</xm:f>
              <xm:sqref>BN114</xm:sqref>
            </x14:sparkline>
            <x14:sparkline>
              <xm:f>'SAM Master List'!O115:BL115</xm:f>
              <xm:sqref>BN115</xm:sqref>
            </x14:sparkline>
            <x14:sparkline>
              <xm:f>'SAM Master List'!O116:BL116</xm:f>
              <xm:sqref>BN116</xm:sqref>
            </x14:sparkline>
            <x14:sparkline>
              <xm:f>'SAM Master List'!O117:BL117</xm:f>
              <xm:sqref>BN117</xm:sqref>
            </x14:sparkline>
            <x14:sparkline>
              <xm:f>'SAM Master List'!O118:BL118</xm:f>
              <xm:sqref>BN118</xm:sqref>
            </x14:sparkline>
            <x14:sparkline>
              <xm:f>'SAM Master List'!O119:BL119</xm:f>
              <xm:sqref>BN119</xm:sqref>
            </x14:sparkline>
            <x14:sparkline>
              <xm:f>'SAM Master List'!O120:BL120</xm:f>
              <xm:sqref>BN120</xm:sqref>
            </x14:sparkline>
            <x14:sparkline>
              <xm:f>'SAM Master List'!O121:BL121</xm:f>
              <xm:sqref>BN121</xm:sqref>
            </x14:sparkline>
            <x14:sparkline>
              <xm:f>'SAM Master List'!O122:BL122</xm:f>
              <xm:sqref>BN122</xm:sqref>
            </x14:sparkline>
            <x14:sparkline>
              <xm:f>'SAM Master List'!O123:BL123</xm:f>
              <xm:sqref>BN123</xm:sqref>
            </x14:sparkline>
            <x14:sparkline>
              <xm:f>'SAM Master List'!O124:BL124</xm:f>
              <xm:sqref>BN124</xm:sqref>
            </x14:sparkline>
            <x14:sparkline>
              <xm:f>'SAM Master List'!O125:BL125</xm:f>
              <xm:sqref>BN125</xm:sqref>
            </x14:sparkline>
            <x14:sparkline>
              <xm:f>'SAM Master List'!O126:BL126</xm:f>
              <xm:sqref>BN126</xm:sqref>
            </x14:sparkline>
            <x14:sparkline>
              <xm:f>'SAM Master List'!O127:BL127</xm:f>
              <xm:sqref>BN127</xm:sqref>
            </x14:sparkline>
            <x14:sparkline>
              <xm:f>'SAM Master List'!O128:BL128</xm:f>
              <xm:sqref>BN128</xm:sqref>
            </x14:sparkline>
            <x14:sparkline>
              <xm:f>'SAM Master List'!O129:BL129</xm:f>
              <xm:sqref>BN129</xm:sqref>
            </x14:sparkline>
            <x14:sparkline>
              <xm:f>'SAM Master List'!O130:BL130</xm:f>
              <xm:sqref>BN130</xm:sqref>
            </x14:sparkline>
            <x14:sparkline>
              <xm:f>'SAM Master List'!O131:BL131</xm:f>
              <xm:sqref>BN131</xm:sqref>
            </x14:sparkline>
            <x14:sparkline>
              <xm:f>'SAM Master List'!O132:BL132</xm:f>
              <xm:sqref>BN132</xm:sqref>
            </x14:sparkline>
            <x14:sparkline>
              <xm:f>'SAM Master List'!O133:BL133</xm:f>
              <xm:sqref>BN133</xm:sqref>
            </x14:sparkline>
            <x14:sparkline>
              <xm:f>'SAM Master List'!O134:BL134</xm:f>
              <xm:sqref>BN134</xm:sqref>
            </x14:sparkline>
            <x14:sparkline>
              <xm:f>'SAM Master List'!O135:BL135</xm:f>
              <xm:sqref>BN135</xm:sqref>
            </x14:sparkline>
            <x14:sparkline>
              <xm:f>'SAM Master List'!O136:BL136</xm:f>
              <xm:sqref>BN136</xm:sqref>
            </x14:sparkline>
            <x14:sparkline>
              <xm:f>'SAM Master List'!O137:BL137</xm:f>
              <xm:sqref>BN137</xm:sqref>
            </x14:sparkline>
            <x14:sparkline>
              <xm:f>'SAM Master List'!O138:BL138</xm:f>
              <xm:sqref>BN138</xm:sqref>
            </x14:sparkline>
            <x14:sparkline>
              <xm:f>'SAM Master List'!O139:BL139</xm:f>
              <xm:sqref>BN139</xm:sqref>
            </x14:sparkline>
            <x14:sparkline>
              <xm:f>'SAM Master List'!O140:BL140</xm:f>
              <xm:sqref>BN140</xm:sqref>
            </x14:sparkline>
            <x14:sparkline>
              <xm:f>'SAM Master List'!O141:BL141</xm:f>
              <xm:sqref>BN141</xm:sqref>
            </x14:sparkline>
            <x14:sparkline>
              <xm:f>'SAM Master List'!O142:BL142</xm:f>
              <xm:sqref>BN142</xm:sqref>
            </x14:sparkline>
            <x14:sparkline>
              <xm:f>'SAM Master List'!O143:BL143</xm:f>
              <xm:sqref>BN143</xm:sqref>
            </x14:sparkline>
            <x14:sparkline>
              <xm:f>'SAM Master List'!O144:BL144</xm:f>
              <xm:sqref>BN144</xm:sqref>
            </x14:sparkline>
            <x14:sparkline>
              <xm:f>'SAM Master List'!O145:BL145</xm:f>
              <xm:sqref>BN145</xm:sqref>
            </x14:sparkline>
            <x14:sparkline>
              <xm:f>'SAM Master List'!O146:BL146</xm:f>
              <xm:sqref>BN146</xm:sqref>
            </x14:sparkline>
            <x14:sparkline>
              <xm:f>'SAM Master List'!O147:BL147</xm:f>
              <xm:sqref>BN147</xm:sqref>
            </x14:sparkline>
            <x14:sparkline>
              <xm:f>'SAM Master List'!O148:BL148</xm:f>
              <xm:sqref>BN148</xm:sqref>
            </x14:sparkline>
            <x14:sparkline>
              <xm:f>'SAM Master List'!O149:BL149</xm:f>
              <xm:sqref>BN149</xm:sqref>
            </x14:sparkline>
            <x14:sparkline>
              <xm:f>'SAM Master List'!O150:BL150</xm:f>
              <xm:sqref>BN150</xm:sqref>
            </x14:sparkline>
            <x14:sparkline>
              <xm:f>'SAM Master List'!O151:BL151</xm:f>
              <xm:sqref>BN151</xm:sqref>
            </x14:sparkline>
            <x14:sparkline>
              <xm:f>'SAM Master List'!O152:BL152</xm:f>
              <xm:sqref>BN152</xm:sqref>
            </x14:sparkline>
            <x14:sparkline>
              <xm:f>'SAM Master List'!O153:BL153</xm:f>
              <xm:sqref>BN153</xm:sqref>
            </x14:sparkline>
            <x14:sparkline>
              <xm:f>'SAM Master List'!O154:BL154</xm:f>
              <xm:sqref>BN154</xm:sqref>
            </x14:sparkline>
            <x14:sparkline>
              <xm:f>'SAM Master List'!O155:BL155</xm:f>
              <xm:sqref>BN155</xm:sqref>
            </x14:sparkline>
            <x14:sparkline>
              <xm:f>'SAM Master List'!O156:BL156</xm:f>
              <xm:sqref>BN156</xm:sqref>
            </x14:sparkline>
            <x14:sparkline>
              <xm:f>'SAM Master List'!O157:BL157</xm:f>
              <xm:sqref>BN157</xm:sqref>
            </x14:sparkline>
            <x14:sparkline>
              <xm:f>'SAM Master List'!O158:BL158</xm:f>
              <xm:sqref>BN158</xm:sqref>
            </x14:sparkline>
            <x14:sparkline>
              <xm:f>'SAM Master List'!O159:BL159</xm:f>
              <xm:sqref>BN159</xm:sqref>
            </x14:sparkline>
            <x14:sparkline>
              <xm:f>'SAM Master List'!O160:BL160</xm:f>
              <xm:sqref>BN160</xm:sqref>
            </x14:sparkline>
            <x14:sparkline>
              <xm:f>'SAM Master List'!O161:BL161</xm:f>
              <xm:sqref>BN161</xm:sqref>
            </x14:sparkline>
            <x14:sparkline>
              <xm:f>'SAM Master List'!O162:BL162</xm:f>
              <xm:sqref>BN162</xm:sqref>
            </x14:sparkline>
            <x14:sparkline>
              <xm:f>'SAM Master List'!O163:BL163</xm:f>
              <xm:sqref>BN163</xm:sqref>
            </x14:sparkline>
            <x14:sparkline>
              <xm:f>'SAM Master List'!O164:BL164</xm:f>
              <xm:sqref>BN164</xm:sqref>
            </x14:sparkline>
            <x14:sparkline>
              <xm:f>'SAM Master List'!O165:BL165</xm:f>
              <xm:sqref>BN165</xm:sqref>
            </x14:sparkline>
            <x14:sparkline>
              <xm:f>'SAM Master List'!O166:BL166</xm:f>
              <xm:sqref>BN166</xm:sqref>
            </x14:sparkline>
            <x14:sparkline>
              <xm:f>'SAM Master List'!O167:BL167</xm:f>
              <xm:sqref>BN167</xm:sqref>
            </x14:sparkline>
            <x14:sparkline>
              <xm:f>'SAM Master List'!O168:BL168</xm:f>
              <xm:sqref>BN168</xm:sqref>
            </x14:sparkline>
            <x14:sparkline>
              <xm:f>'SAM Master List'!O169:BL169</xm:f>
              <xm:sqref>BN169</xm:sqref>
            </x14:sparkline>
            <x14:sparkline>
              <xm:f>'SAM Master List'!O170:BL170</xm:f>
              <xm:sqref>BN170</xm:sqref>
            </x14:sparkline>
            <x14:sparkline>
              <xm:f>'SAM Master List'!O171:BL171</xm:f>
              <xm:sqref>BN171</xm:sqref>
            </x14:sparkline>
            <x14:sparkline>
              <xm:f>'SAM Master List'!O172:BL172</xm:f>
              <xm:sqref>BN172</xm:sqref>
            </x14:sparkline>
            <x14:sparkline>
              <xm:f>'SAM Master List'!O173:BL173</xm:f>
              <xm:sqref>BN173</xm:sqref>
            </x14:sparkline>
            <x14:sparkline>
              <xm:f>'SAM Master List'!O174:BL174</xm:f>
              <xm:sqref>BN174</xm:sqref>
            </x14:sparkline>
            <x14:sparkline>
              <xm:f>'SAM Master List'!O175:BL175</xm:f>
              <xm:sqref>BN175</xm:sqref>
            </x14:sparkline>
            <x14:sparkline>
              <xm:f>'SAM Master List'!O176:BL176</xm:f>
              <xm:sqref>BN176</xm:sqref>
            </x14:sparkline>
            <x14:sparkline>
              <xm:f>'SAM Master List'!O177:BL177</xm:f>
              <xm:sqref>BN177</xm:sqref>
            </x14:sparkline>
            <x14:sparkline>
              <xm:f>'SAM Master List'!O178:BL178</xm:f>
              <xm:sqref>BN178</xm:sqref>
            </x14:sparkline>
            <x14:sparkline>
              <xm:f>'SAM Master List'!O179:BL179</xm:f>
              <xm:sqref>BN179</xm:sqref>
            </x14:sparkline>
            <x14:sparkline>
              <xm:f>'SAM Master List'!O180:BL180</xm:f>
              <xm:sqref>BN180</xm:sqref>
            </x14:sparkline>
            <x14:sparkline>
              <xm:f>'SAM Master List'!O181:BL181</xm:f>
              <xm:sqref>BN181</xm:sqref>
            </x14:sparkline>
            <x14:sparkline>
              <xm:f>'SAM Master List'!O182:BL182</xm:f>
              <xm:sqref>BN182</xm:sqref>
            </x14:sparkline>
            <x14:sparkline>
              <xm:f>'SAM Master List'!O183:BL183</xm:f>
              <xm:sqref>BN183</xm:sqref>
            </x14:sparkline>
            <x14:sparkline>
              <xm:f>'SAM Master List'!O184:BL184</xm:f>
              <xm:sqref>BN184</xm:sqref>
            </x14:sparkline>
            <x14:sparkline>
              <xm:f>'SAM Master List'!O185:BL185</xm:f>
              <xm:sqref>BN185</xm:sqref>
            </x14:sparkline>
            <x14:sparkline>
              <xm:f>'SAM Master List'!O186:BL186</xm:f>
              <xm:sqref>BN186</xm:sqref>
            </x14:sparkline>
            <x14:sparkline>
              <xm:f>'SAM Master List'!O187:BL187</xm:f>
              <xm:sqref>BN187</xm:sqref>
            </x14:sparkline>
            <x14:sparkline>
              <xm:f>'SAM Master List'!O188:BL188</xm:f>
              <xm:sqref>BN188</xm:sqref>
            </x14:sparkline>
            <x14:sparkline>
              <xm:f>'SAM Master List'!O189:BL189</xm:f>
              <xm:sqref>BN189</xm:sqref>
            </x14:sparkline>
            <x14:sparkline>
              <xm:f>'SAM Master List'!O190:BL190</xm:f>
              <xm:sqref>BN190</xm:sqref>
            </x14:sparkline>
            <x14:sparkline>
              <xm:f>'SAM Master List'!O191:BL191</xm:f>
              <xm:sqref>BN191</xm:sqref>
            </x14:sparkline>
            <x14:sparkline>
              <xm:f>'SAM Master List'!O192:BL192</xm:f>
              <xm:sqref>BN192</xm:sqref>
            </x14:sparkline>
            <x14:sparkline>
              <xm:f>'SAM Master List'!O193:BL193</xm:f>
              <xm:sqref>BN193</xm:sqref>
            </x14:sparkline>
            <x14:sparkline>
              <xm:f>'SAM Master List'!O194:BL194</xm:f>
              <xm:sqref>BN194</xm:sqref>
            </x14:sparkline>
            <x14:sparkline>
              <xm:f>'SAM Master List'!O195:BL195</xm:f>
              <xm:sqref>BN195</xm:sqref>
            </x14:sparkline>
            <x14:sparkline>
              <xm:f>'SAM Master List'!O196:BL196</xm:f>
              <xm:sqref>BN196</xm:sqref>
            </x14:sparkline>
            <x14:sparkline>
              <xm:f>'SAM Master List'!O197:BL197</xm:f>
              <xm:sqref>BN197</xm:sqref>
            </x14:sparkline>
            <x14:sparkline>
              <xm:f>'SAM Master List'!O198:BL198</xm:f>
              <xm:sqref>BN198</xm:sqref>
            </x14:sparkline>
            <x14:sparkline>
              <xm:f>'SAM Master List'!O199:BL199</xm:f>
              <xm:sqref>BN199</xm:sqref>
            </x14:sparkline>
            <x14:sparkline>
              <xm:f>'SAM Master List'!O200:BL200</xm:f>
              <xm:sqref>BN200</xm:sqref>
            </x14:sparkline>
            <x14:sparkline>
              <xm:f>'SAM Master List'!O201:BL201</xm:f>
              <xm:sqref>BN201</xm:sqref>
            </x14:sparkline>
            <x14:sparkline>
              <xm:f>'SAM Master List'!O202:BL202</xm:f>
              <xm:sqref>BN202</xm:sqref>
            </x14:sparkline>
            <x14:sparkline>
              <xm:f>'SAM Master List'!O203:BL203</xm:f>
              <xm:sqref>BN203</xm:sqref>
            </x14:sparkline>
            <x14:sparkline>
              <xm:f>'SAM Master List'!O204:BL204</xm:f>
              <xm:sqref>BN204</xm:sqref>
            </x14:sparkline>
            <x14:sparkline>
              <xm:f>'SAM Master List'!O205:BL205</xm:f>
              <xm:sqref>BN205</xm:sqref>
            </x14:sparkline>
            <x14:sparkline>
              <xm:f>'SAM Master List'!O206:BL206</xm:f>
              <xm:sqref>BN206</xm:sqref>
            </x14:sparkline>
            <x14:sparkline>
              <xm:f>'SAM Master List'!O207:BL207</xm:f>
              <xm:sqref>BN207</xm:sqref>
            </x14:sparkline>
            <x14:sparkline>
              <xm:f>'SAM Master List'!O208:BL208</xm:f>
              <xm:sqref>BN208</xm:sqref>
            </x14:sparkline>
            <x14:sparkline>
              <xm:f>'SAM Master List'!O209:BL209</xm:f>
              <xm:sqref>BN209</xm:sqref>
            </x14:sparkline>
            <x14:sparkline>
              <xm:f>'SAM Master List'!O210:BL210</xm:f>
              <xm:sqref>BN210</xm:sqref>
            </x14:sparkline>
            <x14:sparkline>
              <xm:f>'SAM Master List'!O211:BL211</xm:f>
              <xm:sqref>BN211</xm:sqref>
            </x14:sparkline>
            <x14:sparkline>
              <xm:f>'SAM Master List'!O212:BL212</xm:f>
              <xm:sqref>BN212</xm:sqref>
            </x14:sparkline>
            <x14:sparkline>
              <xm:f>'SAM Master List'!O213:BL213</xm:f>
              <xm:sqref>BN213</xm:sqref>
            </x14:sparkline>
            <x14:sparkline>
              <xm:f>'SAM Master List'!O214:BL214</xm:f>
              <xm:sqref>BN214</xm:sqref>
            </x14:sparkline>
            <x14:sparkline>
              <xm:f>'SAM Master List'!O215:BL215</xm:f>
              <xm:sqref>BN215</xm:sqref>
            </x14:sparkline>
            <x14:sparkline>
              <xm:f>'SAM Master List'!O216:BL216</xm:f>
              <xm:sqref>BN216</xm:sqref>
            </x14:sparkline>
            <x14:sparkline>
              <xm:f>'SAM Master List'!O217:BL217</xm:f>
              <xm:sqref>BN217</xm:sqref>
            </x14:sparkline>
            <x14:sparkline>
              <xm:f>'SAM Master List'!O218:BL218</xm:f>
              <xm:sqref>BN218</xm:sqref>
            </x14:sparkline>
            <x14:sparkline>
              <xm:f>'SAM Master List'!O219:BL219</xm:f>
              <xm:sqref>BN219</xm:sqref>
            </x14:sparkline>
            <x14:sparkline>
              <xm:f>'SAM Master List'!O220:BL220</xm:f>
              <xm:sqref>BN220</xm:sqref>
            </x14:sparkline>
            <x14:sparkline>
              <xm:f>'SAM Master List'!O221:BL221</xm:f>
              <xm:sqref>BN221</xm:sqref>
            </x14:sparkline>
            <x14:sparkline>
              <xm:f>'SAM Master List'!O222:BL222</xm:f>
              <xm:sqref>BN222</xm:sqref>
            </x14:sparkline>
            <x14:sparkline>
              <xm:f>'SAM Master List'!O223:BL223</xm:f>
              <xm:sqref>BN223</xm:sqref>
            </x14:sparkline>
            <x14:sparkline>
              <xm:f>'SAM Master List'!O224:BL224</xm:f>
              <xm:sqref>BN224</xm:sqref>
            </x14:sparkline>
            <x14:sparkline>
              <xm:f>'SAM Master List'!O225:BL225</xm:f>
              <xm:sqref>BN225</xm:sqref>
            </x14:sparkline>
            <x14:sparkline>
              <xm:f>'SAM Master List'!O226:BL226</xm:f>
              <xm:sqref>BN226</xm:sqref>
            </x14:sparkline>
            <x14:sparkline>
              <xm:f>'SAM Master List'!O227:BL227</xm:f>
              <xm:sqref>BN227</xm:sqref>
            </x14:sparkline>
            <x14:sparkline>
              <xm:f>'SAM Master List'!O228:BL228</xm:f>
              <xm:sqref>BN228</xm:sqref>
            </x14:sparkline>
            <x14:sparkline>
              <xm:f>'SAM Master List'!O229:BL229</xm:f>
              <xm:sqref>BN229</xm:sqref>
            </x14:sparkline>
            <x14:sparkline>
              <xm:f>'SAM Master List'!O230:BL230</xm:f>
              <xm:sqref>BN230</xm:sqref>
            </x14:sparkline>
            <x14:sparkline>
              <xm:f>'SAM Master List'!O231:BL231</xm:f>
              <xm:sqref>BN231</xm:sqref>
            </x14:sparkline>
            <x14:sparkline>
              <xm:f>'SAM Master List'!O232:BL232</xm:f>
              <xm:sqref>BN232</xm:sqref>
            </x14:sparkline>
            <x14:sparkline>
              <xm:f>'SAM Master List'!O233:BL233</xm:f>
              <xm:sqref>BN233</xm:sqref>
            </x14:sparkline>
            <x14:sparkline>
              <xm:f>'SAM Master List'!O234:BL234</xm:f>
              <xm:sqref>BN234</xm:sqref>
            </x14:sparkline>
            <x14:sparkline>
              <xm:f>'SAM Master List'!O235:BL235</xm:f>
              <xm:sqref>BN235</xm:sqref>
            </x14:sparkline>
            <x14:sparkline>
              <xm:f>'SAM Master List'!O236:BL236</xm:f>
              <xm:sqref>BN236</xm:sqref>
            </x14:sparkline>
            <x14:sparkline>
              <xm:f>'SAM Master List'!O237:BL237</xm:f>
              <xm:sqref>BN237</xm:sqref>
            </x14:sparkline>
            <x14:sparkline>
              <xm:f>'SAM Master List'!O238:BL238</xm:f>
              <xm:sqref>BN238</xm:sqref>
            </x14:sparkline>
            <x14:sparkline>
              <xm:f>'SAM Master List'!O239:BL239</xm:f>
              <xm:sqref>BN239</xm:sqref>
            </x14:sparkline>
            <x14:sparkline>
              <xm:f>'SAM Master List'!O240:BL240</xm:f>
              <xm:sqref>BN240</xm:sqref>
            </x14:sparkline>
            <x14:sparkline>
              <xm:f>'SAM Master List'!O241:BL241</xm:f>
              <xm:sqref>BN241</xm:sqref>
            </x14:sparkline>
            <x14:sparkline>
              <xm:f>'SAM Master List'!O242:BL242</xm:f>
              <xm:sqref>BN242</xm:sqref>
            </x14:sparkline>
            <x14:sparkline>
              <xm:f>'SAM Master List'!O243:BL243</xm:f>
              <xm:sqref>BN243</xm:sqref>
            </x14:sparkline>
            <x14:sparkline>
              <xm:f>'SAM Master List'!O244:BL244</xm:f>
              <xm:sqref>BN244</xm:sqref>
            </x14:sparkline>
            <x14:sparkline>
              <xm:f>'SAM Master List'!O245:BL245</xm:f>
              <xm:sqref>BN245</xm:sqref>
            </x14:sparkline>
            <x14:sparkline>
              <xm:f>'SAM Master List'!O246:BL246</xm:f>
              <xm:sqref>BN246</xm:sqref>
            </x14:sparkline>
            <x14:sparkline>
              <xm:f>'SAM Master List'!O247:BL247</xm:f>
              <xm:sqref>BN247</xm:sqref>
            </x14:sparkline>
            <x14:sparkline>
              <xm:f>'SAM Master List'!O248:BL248</xm:f>
              <xm:sqref>BN248</xm:sqref>
            </x14:sparkline>
            <x14:sparkline>
              <xm:f>'SAM Master List'!O249:BL249</xm:f>
              <xm:sqref>BN249</xm:sqref>
            </x14:sparkline>
            <x14:sparkline>
              <xm:f>'SAM Master List'!O250:BL250</xm:f>
              <xm:sqref>BN250</xm:sqref>
            </x14:sparkline>
            <x14:sparkline>
              <xm:f>'SAM Master List'!O251:BL251</xm:f>
              <xm:sqref>BN251</xm:sqref>
            </x14:sparkline>
            <x14:sparkline>
              <xm:f>'SAM Master List'!O252:BL252</xm:f>
              <xm:sqref>BN252</xm:sqref>
            </x14:sparkline>
            <x14:sparkline>
              <xm:f>'SAM Master List'!O253:BL253</xm:f>
              <xm:sqref>BN253</xm:sqref>
            </x14:sparkline>
            <x14:sparkline>
              <xm:f>'SAM Master List'!O254:BL254</xm:f>
              <xm:sqref>BN254</xm:sqref>
            </x14:sparkline>
            <x14:sparkline>
              <xm:f>'SAM Master List'!O255:BL255</xm:f>
              <xm:sqref>BN255</xm:sqref>
            </x14:sparkline>
            <x14:sparkline>
              <xm:f>'SAM Master List'!O256:BL256</xm:f>
              <xm:sqref>BN256</xm:sqref>
            </x14:sparkline>
            <x14:sparkline>
              <xm:f>'SAM Master List'!O257:BL257</xm:f>
              <xm:sqref>BN257</xm:sqref>
            </x14:sparkline>
            <x14:sparkline>
              <xm:f>'SAM Master List'!O258:BL258</xm:f>
              <xm:sqref>BN258</xm:sqref>
            </x14:sparkline>
            <x14:sparkline>
              <xm:f>'SAM Master List'!O259:BL259</xm:f>
              <xm:sqref>BN259</xm:sqref>
            </x14:sparkline>
            <x14:sparkline>
              <xm:f>'SAM Master List'!O260:BL260</xm:f>
              <xm:sqref>BN260</xm:sqref>
            </x14:sparkline>
            <x14:sparkline>
              <xm:f>'SAM Master List'!O261:BL261</xm:f>
              <xm:sqref>BN261</xm:sqref>
            </x14:sparkline>
            <x14:sparkline>
              <xm:f>'SAM Master List'!O262:BL262</xm:f>
              <xm:sqref>BN262</xm:sqref>
            </x14:sparkline>
            <x14:sparkline>
              <xm:f>'SAM Master List'!O263:BL263</xm:f>
              <xm:sqref>BN263</xm:sqref>
            </x14:sparkline>
            <x14:sparkline>
              <xm:f>'SAM Master List'!O264:BL264</xm:f>
              <xm:sqref>BN264</xm:sqref>
            </x14:sparkline>
            <x14:sparkline>
              <xm:f>'SAM Master List'!O265:BL265</xm:f>
              <xm:sqref>BN265</xm:sqref>
            </x14:sparkline>
            <x14:sparkline>
              <xm:f>'SAM Master List'!O266:BL266</xm:f>
              <xm:sqref>BN266</xm:sqref>
            </x14:sparkline>
            <x14:sparkline>
              <xm:f>'SAM Master List'!O267:BL267</xm:f>
              <xm:sqref>BN267</xm:sqref>
            </x14:sparkline>
            <x14:sparkline>
              <xm:f>'SAM Master List'!O268:BL268</xm:f>
              <xm:sqref>BN268</xm:sqref>
            </x14:sparkline>
            <x14:sparkline>
              <xm:f>'SAM Master List'!O269:BL269</xm:f>
              <xm:sqref>BN269</xm:sqref>
            </x14:sparkline>
            <x14:sparkline>
              <xm:f>'SAM Master List'!O270:BL270</xm:f>
              <xm:sqref>BN270</xm:sqref>
            </x14:sparkline>
            <x14:sparkline>
              <xm:f>'SAM Master List'!O271:BL271</xm:f>
              <xm:sqref>BN271</xm:sqref>
            </x14:sparkline>
            <x14:sparkline>
              <xm:f>'SAM Master List'!O272:BL272</xm:f>
              <xm:sqref>BN272</xm:sqref>
            </x14:sparkline>
            <x14:sparkline>
              <xm:f>'SAM Master List'!O273:BL273</xm:f>
              <xm:sqref>BN273</xm:sqref>
            </x14:sparkline>
            <x14:sparkline>
              <xm:f>'SAM Master List'!O274:BL274</xm:f>
              <xm:sqref>BN274</xm:sqref>
            </x14:sparkline>
            <x14:sparkline>
              <xm:f>'SAM Master List'!O275:BL275</xm:f>
              <xm:sqref>BN275</xm:sqref>
            </x14:sparkline>
            <x14:sparkline>
              <xm:f>'SAM Master List'!O276:BL276</xm:f>
              <xm:sqref>BN276</xm:sqref>
            </x14:sparkline>
            <x14:sparkline>
              <xm:f>'SAM Master List'!O277:BL277</xm:f>
              <xm:sqref>BN277</xm:sqref>
            </x14:sparkline>
            <x14:sparkline>
              <xm:f>'SAM Master List'!O278:BL278</xm:f>
              <xm:sqref>BN278</xm:sqref>
            </x14:sparkline>
            <x14:sparkline>
              <xm:f>'SAM Master List'!O279:BL279</xm:f>
              <xm:sqref>BN279</xm:sqref>
            </x14:sparkline>
            <x14:sparkline>
              <xm:f>'SAM Master List'!O280:BL280</xm:f>
              <xm:sqref>BN280</xm:sqref>
            </x14:sparkline>
            <x14:sparkline>
              <xm:f>'SAM Master List'!O281:BL281</xm:f>
              <xm:sqref>BN281</xm:sqref>
            </x14:sparkline>
            <x14:sparkline>
              <xm:f>'SAM Master List'!O282:BL282</xm:f>
              <xm:sqref>BN282</xm:sqref>
            </x14:sparkline>
            <x14:sparkline>
              <xm:f>'SAM Master List'!O283:BL283</xm:f>
              <xm:sqref>BN283</xm:sqref>
            </x14:sparkline>
            <x14:sparkline>
              <xm:f>'SAM Master List'!O284:BL284</xm:f>
              <xm:sqref>BN284</xm:sqref>
            </x14:sparkline>
            <x14:sparkline>
              <xm:f>'SAM Master List'!O285:BL285</xm:f>
              <xm:sqref>BN285</xm:sqref>
            </x14:sparkline>
            <x14:sparkline>
              <xm:f>'SAM Master List'!O286:BL286</xm:f>
              <xm:sqref>BN286</xm:sqref>
            </x14:sparkline>
            <x14:sparkline>
              <xm:f>'SAM Master List'!O287:BL287</xm:f>
              <xm:sqref>BN287</xm:sqref>
            </x14:sparkline>
            <x14:sparkline>
              <xm:f>'SAM Master List'!O288:BL288</xm:f>
              <xm:sqref>BN288</xm:sqref>
            </x14:sparkline>
            <x14:sparkline>
              <xm:f>'SAM Master List'!O289:BL289</xm:f>
              <xm:sqref>BN289</xm:sqref>
            </x14:sparkline>
            <x14:sparkline>
              <xm:f>'SAM Master List'!O290:BL290</xm:f>
              <xm:sqref>BN290</xm:sqref>
            </x14:sparkline>
            <x14:sparkline>
              <xm:f>'SAM Master List'!O291:BL291</xm:f>
              <xm:sqref>BN291</xm:sqref>
            </x14:sparkline>
            <x14:sparkline>
              <xm:f>'SAM Master List'!O292:BL292</xm:f>
              <xm:sqref>BN292</xm:sqref>
            </x14:sparkline>
            <x14:sparkline>
              <xm:f>'SAM Master List'!O293:BL293</xm:f>
              <xm:sqref>BN293</xm:sqref>
            </x14:sparkline>
            <x14:sparkline>
              <xm:f>'SAM Master List'!O294:BL294</xm:f>
              <xm:sqref>BN294</xm:sqref>
            </x14:sparkline>
            <x14:sparkline>
              <xm:f>'SAM Master List'!O295:BL295</xm:f>
              <xm:sqref>BN295</xm:sqref>
            </x14:sparkline>
            <x14:sparkline>
              <xm:f>'SAM Master List'!O296:BL296</xm:f>
              <xm:sqref>BN296</xm:sqref>
            </x14:sparkline>
            <x14:sparkline>
              <xm:f>'SAM Master List'!O297:BL297</xm:f>
              <xm:sqref>BN297</xm:sqref>
            </x14:sparkline>
            <x14:sparkline>
              <xm:f>'SAM Master List'!O298:BL298</xm:f>
              <xm:sqref>BN298</xm:sqref>
            </x14:sparkline>
            <x14:sparkline>
              <xm:f>'SAM Master List'!O299:BL299</xm:f>
              <xm:sqref>BN299</xm:sqref>
            </x14:sparkline>
            <x14:sparkline>
              <xm:f>'SAM Master List'!O300:BL300</xm:f>
              <xm:sqref>BN300</xm:sqref>
            </x14:sparkline>
            <x14:sparkline>
              <xm:f>'SAM Master List'!O301:BL301</xm:f>
              <xm:sqref>BN301</xm:sqref>
            </x14:sparkline>
            <x14:sparkline>
              <xm:f>'SAM Master List'!O302:BL302</xm:f>
              <xm:sqref>BN302</xm:sqref>
            </x14:sparkline>
            <x14:sparkline>
              <xm:f>'SAM Master List'!O303:BL303</xm:f>
              <xm:sqref>BN303</xm:sqref>
            </x14:sparkline>
            <x14:sparkline>
              <xm:f>'SAM Master List'!O304:BL304</xm:f>
              <xm:sqref>BN304</xm:sqref>
            </x14:sparkline>
            <x14:sparkline>
              <xm:f>'SAM Master List'!O305:BL305</xm:f>
              <xm:sqref>BN305</xm:sqref>
            </x14:sparkline>
            <x14:sparkline>
              <xm:f>'SAM Master List'!O306:BL306</xm:f>
              <xm:sqref>BN306</xm:sqref>
            </x14:sparkline>
            <x14:sparkline>
              <xm:f>'SAM Master List'!O307:BL307</xm:f>
              <xm:sqref>BN307</xm:sqref>
            </x14:sparkline>
            <x14:sparkline>
              <xm:f>'SAM Master List'!O308:BL308</xm:f>
              <xm:sqref>BN308</xm:sqref>
            </x14:sparkline>
            <x14:sparkline>
              <xm:f>'SAM Master List'!O309:BL309</xm:f>
              <xm:sqref>BN309</xm:sqref>
            </x14:sparkline>
            <x14:sparkline>
              <xm:f>'SAM Master List'!O310:BL310</xm:f>
              <xm:sqref>BN310</xm:sqref>
            </x14:sparkline>
            <x14:sparkline>
              <xm:f>'SAM Master List'!O311:BL311</xm:f>
              <xm:sqref>BN311</xm:sqref>
            </x14:sparkline>
            <x14:sparkline>
              <xm:f>'SAM Master List'!O312:BL312</xm:f>
              <xm:sqref>BN312</xm:sqref>
            </x14:sparkline>
            <x14:sparkline>
              <xm:f>'SAM Master List'!O313:BL313</xm:f>
              <xm:sqref>BN313</xm:sqref>
            </x14:sparkline>
            <x14:sparkline>
              <xm:f>'SAM Master List'!O314:BL314</xm:f>
              <xm:sqref>BN314</xm:sqref>
            </x14:sparkline>
            <x14:sparkline>
              <xm:f>'SAM Master List'!O315:BL315</xm:f>
              <xm:sqref>BN315</xm:sqref>
            </x14:sparkline>
            <x14:sparkline>
              <xm:f>'SAM Master List'!O316:BL316</xm:f>
              <xm:sqref>BN316</xm:sqref>
            </x14:sparkline>
            <x14:sparkline>
              <xm:f>'SAM Master List'!O317:BL317</xm:f>
              <xm:sqref>BN317</xm:sqref>
            </x14:sparkline>
            <x14:sparkline>
              <xm:f>'SAM Master List'!O318:BL318</xm:f>
              <xm:sqref>BN318</xm:sqref>
            </x14:sparkline>
            <x14:sparkline>
              <xm:f>'SAM Master List'!O319:BL319</xm:f>
              <xm:sqref>BN319</xm:sqref>
            </x14:sparkline>
            <x14:sparkline>
              <xm:f>'SAM Master List'!O320:BL320</xm:f>
              <xm:sqref>BN320</xm:sqref>
            </x14:sparkline>
            <x14:sparkline>
              <xm:f>'SAM Master List'!O321:BL321</xm:f>
              <xm:sqref>BN321</xm:sqref>
            </x14:sparkline>
            <x14:sparkline>
              <xm:f>'SAM Master List'!O322:BL322</xm:f>
              <xm:sqref>BN322</xm:sqref>
            </x14:sparkline>
            <x14:sparkline>
              <xm:f>'SAM Master List'!O323:BL323</xm:f>
              <xm:sqref>BN323</xm:sqref>
            </x14:sparkline>
            <x14:sparkline>
              <xm:f>'SAM Master List'!O324:BL324</xm:f>
              <xm:sqref>BN324</xm:sqref>
            </x14:sparkline>
            <x14:sparkline>
              <xm:f>'SAM Master List'!O325:BL325</xm:f>
              <xm:sqref>BN325</xm:sqref>
            </x14:sparkline>
            <x14:sparkline>
              <xm:f>'SAM Master List'!O326:BL326</xm:f>
              <xm:sqref>BN326</xm:sqref>
            </x14:sparkline>
            <x14:sparkline>
              <xm:f>'SAM Master List'!O327:BL327</xm:f>
              <xm:sqref>BN327</xm:sqref>
            </x14:sparkline>
            <x14:sparkline>
              <xm:f>'SAM Master List'!O328:BL328</xm:f>
              <xm:sqref>BN328</xm:sqref>
            </x14:sparkline>
            <x14:sparkline>
              <xm:f>'SAM Master List'!O329:BL329</xm:f>
              <xm:sqref>BN329</xm:sqref>
            </x14:sparkline>
            <x14:sparkline>
              <xm:f>'SAM Master List'!O330:BL330</xm:f>
              <xm:sqref>BN330</xm:sqref>
            </x14:sparkline>
            <x14:sparkline>
              <xm:f>'SAM Master List'!O331:BL331</xm:f>
              <xm:sqref>BN331</xm:sqref>
            </x14:sparkline>
            <x14:sparkline>
              <xm:f>'SAM Master List'!O332:BL332</xm:f>
              <xm:sqref>BN332</xm:sqref>
            </x14:sparkline>
            <x14:sparkline>
              <xm:f>'SAM Master List'!O333:BL333</xm:f>
              <xm:sqref>BN333</xm:sqref>
            </x14:sparkline>
            <x14:sparkline>
              <xm:f>'SAM Master List'!O334:BL334</xm:f>
              <xm:sqref>BN334</xm:sqref>
            </x14:sparkline>
            <x14:sparkline>
              <xm:f>'SAM Master List'!O335:BL335</xm:f>
              <xm:sqref>BN335</xm:sqref>
            </x14:sparkline>
            <x14:sparkline>
              <xm:f>'SAM Master List'!O336:BL336</xm:f>
              <xm:sqref>BN336</xm:sqref>
            </x14:sparkline>
            <x14:sparkline>
              <xm:f>'SAM Master List'!O337:BL337</xm:f>
              <xm:sqref>BN337</xm:sqref>
            </x14:sparkline>
            <x14:sparkline>
              <xm:f>'SAM Master List'!O338:BL338</xm:f>
              <xm:sqref>BN338</xm:sqref>
            </x14:sparkline>
            <x14:sparkline>
              <xm:f>'SAM Master List'!O339:BL339</xm:f>
              <xm:sqref>BN339</xm:sqref>
            </x14:sparkline>
            <x14:sparkline>
              <xm:f>'SAM Master List'!O340:BL340</xm:f>
              <xm:sqref>BN340</xm:sqref>
            </x14:sparkline>
            <x14:sparkline>
              <xm:f>'SAM Master List'!O341:BL341</xm:f>
              <xm:sqref>BN341</xm:sqref>
            </x14:sparkline>
            <x14:sparkline>
              <xm:f>'SAM Master List'!O342:BL342</xm:f>
              <xm:sqref>BN342</xm:sqref>
            </x14:sparkline>
            <x14:sparkline>
              <xm:f>'SAM Master List'!O343:BL343</xm:f>
              <xm:sqref>BN343</xm:sqref>
            </x14:sparkline>
            <x14:sparkline>
              <xm:f>'SAM Master List'!O344:BL344</xm:f>
              <xm:sqref>BN344</xm:sqref>
            </x14:sparkline>
            <x14:sparkline>
              <xm:f>'SAM Master List'!O345:BL345</xm:f>
              <xm:sqref>BN345</xm:sqref>
            </x14:sparkline>
            <x14:sparkline>
              <xm:f>'SAM Master List'!O346:BL346</xm:f>
              <xm:sqref>BN346</xm:sqref>
            </x14:sparkline>
            <x14:sparkline>
              <xm:f>'SAM Master List'!O347:BL347</xm:f>
              <xm:sqref>BN347</xm:sqref>
            </x14:sparkline>
            <x14:sparkline>
              <xm:f>'SAM Master List'!O348:BL348</xm:f>
              <xm:sqref>BN348</xm:sqref>
            </x14:sparkline>
            <x14:sparkline>
              <xm:f>'SAM Master List'!O349:BL349</xm:f>
              <xm:sqref>BN349</xm:sqref>
            </x14:sparkline>
            <x14:sparkline>
              <xm:f>'SAM Master List'!O350:BL350</xm:f>
              <xm:sqref>BN350</xm:sqref>
            </x14:sparkline>
            <x14:sparkline>
              <xm:f>'SAM Master List'!O351:BL351</xm:f>
              <xm:sqref>BN351</xm:sqref>
            </x14:sparkline>
            <x14:sparkline>
              <xm:f>'SAM Master List'!O352:BL352</xm:f>
              <xm:sqref>BN352</xm:sqref>
            </x14:sparkline>
            <x14:sparkline>
              <xm:f>'SAM Master List'!O353:BL353</xm:f>
              <xm:sqref>BN353</xm:sqref>
            </x14:sparkline>
            <x14:sparkline>
              <xm:f>'SAM Master List'!O354:BL354</xm:f>
              <xm:sqref>BN354</xm:sqref>
            </x14:sparkline>
            <x14:sparkline>
              <xm:f>'SAM Master List'!O355:BL355</xm:f>
              <xm:sqref>BN355</xm:sqref>
            </x14:sparkline>
            <x14:sparkline>
              <xm:f>'SAM Master List'!O356:BL356</xm:f>
              <xm:sqref>BN356</xm:sqref>
            </x14:sparkline>
            <x14:sparkline>
              <xm:f>'SAM Master List'!O357:BL357</xm:f>
              <xm:sqref>BN357</xm:sqref>
            </x14:sparkline>
            <x14:sparkline>
              <xm:f>'SAM Master List'!O358:BL358</xm:f>
              <xm:sqref>BN358</xm:sqref>
            </x14:sparkline>
            <x14:sparkline>
              <xm:f>'SAM Master List'!O359:BL359</xm:f>
              <xm:sqref>BN359</xm:sqref>
            </x14:sparkline>
            <x14:sparkline>
              <xm:f>'SAM Master List'!O360:BL360</xm:f>
              <xm:sqref>BN360</xm:sqref>
            </x14:sparkline>
            <x14:sparkline>
              <xm:f>'SAM Master List'!O361:BL361</xm:f>
              <xm:sqref>BN361</xm:sqref>
            </x14:sparkline>
            <x14:sparkline>
              <xm:f>'SAM Master List'!O362:BL362</xm:f>
              <xm:sqref>BN362</xm:sqref>
            </x14:sparkline>
            <x14:sparkline>
              <xm:f>'SAM Master List'!O363:BL363</xm:f>
              <xm:sqref>BN363</xm:sqref>
            </x14:sparkline>
            <x14:sparkline>
              <xm:f>'SAM Master List'!O364:BL364</xm:f>
              <xm:sqref>BN364</xm:sqref>
            </x14:sparkline>
            <x14:sparkline>
              <xm:f>'SAM Master List'!O365:BL365</xm:f>
              <xm:sqref>BN365</xm:sqref>
            </x14:sparkline>
            <x14:sparkline>
              <xm:f>'SAM Master List'!O366:BL366</xm:f>
              <xm:sqref>BN366</xm:sqref>
            </x14:sparkline>
            <x14:sparkline>
              <xm:f>'SAM Master List'!O367:BL367</xm:f>
              <xm:sqref>BN367</xm:sqref>
            </x14:sparkline>
            <x14:sparkline>
              <xm:f>'SAM Master List'!O368:BL368</xm:f>
              <xm:sqref>BN368</xm:sqref>
            </x14:sparkline>
            <x14:sparkline>
              <xm:f>'SAM Master List'!O369:BL369</xm:f>
              <xm:sqref>BN369</xm:sqref>
            </x14:sparkline>
            <x14:sparkline>
              <xm:f>'SAM Master List'!O370:BL370</xm:f>
              <xm:sqref>BN370</xm:sqref>
            </x14:sparkline>
            <x14:sparkline>
              <xm:f>'SAM Master List'!O371:BL371</xm:f>
              <xm:sqref>BN371</xm:sqref>
            </x14:sparkline>
            <x14:sparkline>
              <xm:f>'SAM Master List'!O372:BL372</xm:f>
              <xm:sqref>BN372</xm:sqref>
            </x14:sparkline>
            <x14:sparkline>
              <xm:f>'SAM Master List'!O373:BL373</xm:f>
              <xm:sqref>BN373</xm:sqref>
            </x14:sparkline>
            <x14:sparkline>
              <xm:f>'SAM Master List'!O374:BL374</xm:f>
              <xm:sqref>BN374</xm:sqref>
            </x14:sparkline>
            <x14:sparkline>
              <xm:f>'SAM Master List'!O375:BL375</xm:f>
              <xm:sqref>BN375</xm:sqref>
            </x14:sparkline>
            <x14:sparkline>
              <xm:f>'SAM Master List'!O376:BL376</xm:f>
              <xm:sqref>BN376</xm:sqref>
            </x14:sparkline>
            <x14:sparkline>
              <xm:f>'SAM Master List'!O377:BL377</xm:f>
              <xm:sqref>BN377</xm:sqref>
            </x14:sparkline>
            <x14:sparkline>
              <xm:f>'SAM Master List'!O378:BL378</xm:f>
              <xm:sqref>BN378</xm:sqref>
            </x14:sparkline>
            <x14:sparkline>
              <xm:f>'SAM Master List'!O379:BL379</xm:f>
              <xm:sqref>BN379</xm:sqref>
            </x14:sparkline>
            <x14:sparkline>
              <xm:f>'SAM Master List'!O380:BL380</xm:f>
              <xm:sqref>BN380</xm:sqref>
            </x14:sparkline>
            <x14:sparkline>
              <xm:f>'SAM Master List'!O381:BL381</xm:f>
              <xm:sqref>BN381</xm:sqref>
            </x14:sparkline>
            <x14:sparkline>
              <xm:f>'SAM Master List'!O382:BL382</xm:f>
              <xm:sqref>BN382</xm:sqref>
            </x14:sparkline>
            <x14:sparkline>
              <xm:f>'SAM Master List'!O383:BL383</xm:f>
              <xm:sqref>BN383</xm:sqref>
            </x14:sparkline>
            <x14:sparkline>
              <xm:f>'SAM Master List'!O384:BL384</xm:f>
              <xm:sqref>BN384</xm:sqref>
            </x14:sparkline>
            <x14:sparkline>
              <xm:f>'SAM Master List'!O385:BL385</xm:f>
              <xm:sqref>BN385</xm:sqref>
            </x14:sparkline>
            <x14:sparkline>
              <xm:f>'SAM Master List'!O386:BL386</xm:f>
              <xm:sqref>BN386</xm:sqref>
            </x14:sparkline>
            <x14:sparkline>
              <xm:f>'SAM Master List'!O387:BL387</xm:f>
              <xm:sqref>BN387</xm:sqref>
            </x14:sparkline>
            <x14:sparkline>
              <xm:f>'SAM Master List'!O388:BL388</xm:f>
              <xm:sqref>BN388</xm:sqref>
            </x14:sparkline>
            <x14:sparkline>
              <xm:f>'SAM Master List'!O389:BL389</xm:f>
              <xm:sqref>BN389</xm:sqref>
            </x14:sparkline>
            <x14:sparkline>
              <xm:f>'SAM Master List'!O390:BL390</xm:f>
              <xm:sqref>BN390</xm:sqref>
            </x14:sparkline>
            <x14:sparkline>
              <xm:f>'SAM Master List'!O391:BL391</xm:f>
              <xm:sqref>BN391</xm:sqref>
            </x14:sparkline>
            <x14:sparkline>
              <xm:f>'SAM Master List'!O392:BL392</xm:f>
              <xm:sqref>BN392</xm:sqref>
            </x14:sparkline>
            <x14:sparkline>
              <xm:f>'SAM Master List'!O393:BL393</xm:f>
              <xm:sqref>BN393</xm:sqref>
            </x14:sparkline>
            <x14:sparkline>
              <xm:f>'SAM Master List'!O394:BL394</xm:f>
              <xm:sqref>BN394</xm:sqref>
            </x14:sparkline>
            <x14:sparkline>
              <xm:f>'SAM Master List'!O395:BL395</xm:f>
              <xm:sqref>BN395</xm:sqref>
            </x14:sparkline>
            <x14:sparkline>
              <xm:f>'SAM Master List'!O396:BL396</xm:f>
              <xm:sqref>BN396</xm:sqref>
            </x14:sparkline>
            <x14:sparkline>
              <xm:f>'SAM Master List'!O397:BL397</xm:f>
              <xm:sqref>BN397</xm:sqref>
            </x14:sparkline>
            <x14:sparkline>
              <xm:f>'SAM Master List'!O398:BL398</xm:f>
              <xm:sqref>BN398</xm:sqref>
            </x14:sparkline>
            <x14:sparkline>
              <xm:f>'SAM Master List'!O399:BL399</xm:f>
              <xm:sqref>BN399</xm:sqref>
            </x14:sparkline>
            <x14:sparkline>
              <xm:f>'SAM Master List'!O400:BL400</xm:f>
              <xm:sqref>BN400</xm:sqref>
            </x14:sparkline>
            <x14:sparkline>
              <xm:f>'SAM Master List'!O401:BL401</xm:f>
              <xm:sqref>BN401</xm:sqref>
            </x14:sparkline>
            <x14:sparkline>
              <xm:f>'SAM Master List'!O402:BL402</xm:f>
              <xm:sqref>BN402</xm:sqref>
            </x14:sparkline>
            <x14:sparkline>
              <xm:f>'SAM Master List'!O403:BL403</xm:f>
              <xm:sqref>BN403</xm:sqref>
            </x14:sparkline>
            <x14:sparkline>
              <xm:f>'SAM Master List'!O404:BL404</xm:f>
              <xm:sqref>BN404</xm:sqref>
            </x14:sparkline>
            <x14:sparkline>
              <xm:f>'SAM Master List'!O405:BL405</xm:f>
              <xm:sqref>BN405</xm:sqref>
            </x14:sparkline>
            <x14:sparkline>
              <xm:f>'SAM Master List'!O406:BL406</xm:f>
              <xm:sqref>BN406</xm:sqref>
            </x14:sparkline>
            <x14:sparkline>
              <xm:f>'SAM Master List'!O407:BL407</xm:f>
              <xm:sqref>BN407</xm:sqref>
            </x14:sparkline>
            <x14:sparkline>
              <xm:f>'SAM Master List'!O408:BL408</xm:f>
              <xm:sqref>BN408</xm:sqref>
            </x14:sparkline>
            <x14:sparkline>
              <xm:f>'SAM Master List'!O409:BL409</xm:f>
              <xm:sqref>BN409</xm:sqref>
            </x14:sparkline>
            <x14:sparkline>
              <xm:f>'SAM Master List'!O410:BL410</xm:f>
              <xm:sqref>BN410</xm:sqref>
            </x14:sparkline>
            <x14:sparkline>
              <xm:f>'SAM Master List'!O411:BL411</xm:f>
              <xm:sqref>BN411</xm:sqref>
            </x14:sparkline>
            <x14:sparkline>
              <xm:f>'SAM Master List'!O412:BL412</xm:f>
              <xm:sqref>BN412</xm:sqref>
            </x14:sparkline>
            <x14:sparkline>
              <xm:f>'SAM Master List'!O413:BL413</xm:f>
              <xm:sqref>BN413</xm:sqref>
            </x14:sparkline>
            <x14:sparkline>
              <xm:f>'SAM Master List'!O414:BL414</xm:f>
              <xm:sqref>BN414</xm:sqref>
            </x14:sparkline>
            <x14:sparkline>
              <xm:f>'SAM Master List'!O415:BL415</xm:f>
              <xm:sqref>BN415</xm:sqref>
            </x14:sparkline>
            <x14:sparkline>
              <xm:f>'SAM Master List'!O416:BL416</xm:f>
              <xm:sqref>BN416</xm:sqref>
            </x14:sparkline>
            <x14:sparkline>
              <xm:f>'SAM Master List'!O417:BL417</xm:f>
              <xm:sqref>BN417</xm:sqref>
            </x14:sparkline>
            <x14:sparkline>
              <xm:f>'SAM Master List'!O418:BL418</xm:f>
              <xm:sqref>BN418</xm:sqref>
            </x14:sparkline>
            <x14:sparkline>
              <xm:f>'SAM Master List'!O419:BL419</xm:f>
              <xm:sqref>BN419</xm:sqref>
            </x14:sparkline>
            <x14:sparkline>
              <xm:f>'SAM Master List'!O420:BL420</xm:f>
              <xm:sqref>BN420</xm:sqref>
            </x14:sparkline>
            <x14:sparkline>
              <xm:f>'SAM Master List'!O421:BL421</xm:f>
              <xm:sqref>BN421</xm:sqref>
            </x14:sparkline>
            <x14:sparkline>
              <xm:f>'SAM Master List'!O422:BL422</xm:f>
              <xm:sqref>BN422</xm:sqref>
            </x14:sparkline>
            <x14:sparkline>
              <xm:f>'SAM Master List'!O423:BL423</xm:f>
              <xm:sqref>BN423</xm:sqref>
            </x14:sparkline>
            <x14:sparkline>
              <xm:f>'SAM Master List'!O424:BL424</xm:f>
              <xm:sqref>BN424</xm:sqref>
            </x14:sparkline>
            <x14:sparkline>
              <xm:f>'SAM Master List'!O425:BL425</xm:f>
              <xm:sqref>BN425</xm:sqref>
            </x14:sparkline>
            <x14:sparkline>
              <xm:f>'SAM Master List'!O426:BL426</xm:f>
              <xm:sqref>BN426</xm:sqref>
            </x14:sparkline>
            <x14:sparkline>
              <xm:f>'SAM Master List'!O427:BL427</xm:f>
              <xm:sqref>BN427</xm:sqref>
            </x14:sparkline>
            <x14:sparkline>
              <xm:f>'SAM Master List'!O428:BL428</xm:f>
              <xm:sqref>BN428</xm:sqref>
            </x14:sparkline>
            <x14:sparkline>
              <xm:f>'SAM Master List'!O429:BL429</xm:f>
              <xm:sqref>BN429</xm:sqref>
            </x14:sparkline>
            <x14:sparkline>
              <xm:f>'SAM Master List'!O430:BL430</xm:f>
              <xm:sqref>BN430</xm:sqref>
            </x14:sparkline>
            <x14:sparkline>
              <xm:f>'SAM Master List'!O431:BL431</xm:f>
              <xm:sqref>BN431</xm:sqref>
            </x14:sparkline>
            <x14:sparkline>
              <xm:f>'SAM Master List'!O432:BL432</xm:f>
              <xm:sqref>BN432</xm:sqref>
            </x14:sparkline>
            <x14:sparkline>
              <xm:f>'SAM Master List'!O433:BL433</xm:f>
              <xm:sqref>BN433</xm:sqref>
            </x14:sparkline>
            <x14:sparkline>
              <xm:f>'SAM Master List'!O434:BL434</xm:f>
              <xm:sqref>BN434</xm:sqref>
            </x14:sparkline>
            <x14:sparkline>
              <xm:f>'SAM Master List'!O435:BL435</xm:f>
              <xm:sqref>BN435</xm:sqref>
            </x14:sparkline>
            <x14:sparkline>
              <xm:f>'SAM Master List'!O436:BL436</xm:f>
              <xm:sqref>BN436</xm:sqref>
            </x14:sparkline>
            <x14:sparkline>
              <xm:f>'SAM Master List'!O437:BL437</xm:f>
              <xm:sqref>BN437</xm:sqref>
            </x14:sparkline>
            <x14:sparkline>
              <xm:f>'SAM Master List'!O438:BL438</xm:f>
              <xm:sqref>BN438</xm:sqref>
            </x14:sparkline>
            <x14:sparkline>
              <xm:f>'SAM Master List'!O439:BL439</xm:f>
              <xm:sqref>BN439</xm:sqref>
            </x14:sparkline>
            <x14:sparkline>
              <xm:f>'SAM Master List'!O440:BL440</xm:f>
              <xm:sqref>BN440</xm:sqref>
            </x14:sparkline>
            <x14:sparkline>
              <xm:f>'SAM Master List'!O441:BL441</xm:f>
              <xm:sqref>BN441</xm:sqref>
            </x14:sparkline>
            <x14:sparkline>
              <xm:f>'SAM Master List'!O442:BL442</xm:f>
              <xm:sqref>BN442</xm:sqref>
            </x14:sparkline>
            <x14:sparkline>
              <xm:f>'SAM Master List'!O443:BL443</xm:f>
              <xm:sqref>BN443</xm:sqref>
            </x14:sparkline>
            <x14:sparkline>
              <xm:f>'SAM Master List'!O444:BL444</xm:f>
              <xm:sqref>BN444</xm:sqref>
            </x14:sparkline>
            <x14:sparkline>
              <xm:f>'SAM Master List'!O445:BL445</xm:f>
              <xm:sqref>BN445</xm:sqref>
            </x14:sparkline>
            <x14:sparkline>
              <xm:f>'SAM Master List'!O446:BL446</xm:f>
              <xm:sqref>BN446</xm:sqref>
            </x14:sparkline>
            <x14:sparkline>
              <xm:f>'SAM Master List'!O447:BL447</xm:f>
              <xm:sqref>BN447</xm:sqref>
            </x14:sparkline>
            <x14:sparkline>
              <xm:f>'SAM Master List'!O448:BL448</xm:f>
              <xm:sqref>BN448</xm:sqref>
            </x14:sparkline>
            <x14:sparkline>
              <xm:f>'SAM Master List'!O449:BL449</xm:f>
              <xm:sqref>BN449</xm:sqref>
            </x14:sparkline>
            <x14:sparkline>
              <xm:f>'SAM Master List'!O450:BL450</xm:f>
              <xm:sqref>BN450</xm:sqref>
            </x14:sparkline>
            <x14:sparkline>
              <xm:f>'SAM Master List'!O451:BL451</xm:f>
              <xm:sqref>BN451</xm:sqref>
            </x14:sparkline>
            <x14:sparkline>
              <xm:f>'SAM Master List'!O452:BL452</xm:f>
              <xm:sqref>BN452</xm:sqref>
            </x14:sparkline>
            <x14:sparkline>
              <xm:f>'SAM Master List'!O453:BL453</xm:f>
              <xm:sqref>BN453</xm:sqref>
            </x14:sparkline>
            <x14:sparkline>
              <xm:f>'SAM Master List'!O454:BL454</xm:f>
              <xm:sqref>BN454</xm:sqref>
            </x14:sparkline>
            <x14:sparkline>
              <xm:f>'SAM Master List'!O455:BL455</xm:f>
              <xm:sqref>BN455</xm:sqref>
            </x14:sparkline>
            <x14:sparkline>
              <xm:f>'SAM Master List'!O456:BL456</xm:f>
              <xm:sqref>BN456</xm:sqref>
            </x14:sparkline>
            <x14:sparkline>
              <xm:f>'SAM Master List'!O457:BL457</xm:f>
              <xm:sqref>BN457</xm:sqref>
            </x14:sparkline>
            <x14:sparkline>
              <xm:f>'SAM Master List'!O458:BL458</xm:f>
              <xm:sqref>BN458</xm:sqref>
            </x14:sparkline>
            <x14:sparkline>
              <xm:f>'SAM Master List'!O459:BL459</xm:f>
              <xm:sqref>BN459</xm:sqref>
            </x14:sparkline>
            <x14:sparkline>
              <xm:f>'SAM Master List'!O460:BL460</xm:f>
              <xm:sqref>BN460</xm:sqref>
            </x14:sparkline>
            <x14:sparkline>
              <xm:f>'SAM Master List'!O461:BL461</xm:f>
              <xm:sqref>BN461</xm:sqref>
            </x14:sparkline>
            <x14:sparkline>
              <xm:f>'SAM Master List'!O462:BL462</xm:f>
              <xm:sqref>BN462</xm:sqref>
            </x14:sparkline>
            <x14:sparkline>
              <xm:f>'SAM Master List'!O463:BL463</xm:f>
              <xm:sqref>BN463</xm:sqref>
            </x14:sparkline>
            <x14:sparkline>
              <xm:f>'SAM Master List'!O464:BL464</xm:f>
              <xm:sqref>BN464</xm:sqref>
            </x14:sparkline>
            <x14:sparkline>
              <xm:f>'SAM Master List'!O465:BL465</xm:f>
              <xm:sqref>BN465</xm:sqref>
            </x14:sparkline>
            <x14:sparkline>
              <xm:f>'SAM Master List'!O466:BL466</xm:f>
              <xm:sqref>BN466</xm:sqref>
            </x14:sparkline>
            <x14:sparkline>
              <xm:f>'SAM Master List'!O467:BL467</xm:f>
              <xm:sqref>BN467</xm:sqref>
            </x14:sparkline>
            <x14:sparkline>
              <xm:f>'SAM Master List'!O468:BL468</xm:f>
              <xm:sqref>BN468</xm:sqref>
            </x14:sparkline>
            <x14:sparkline>
              <xm:f>'SAM Master List'!O469:BL469</xm:f>
              <xm:sqref>BN469</xm:sqref>
            </x14:sparkline>
            <x14:sparkline>
              <xm:f>'SAM Master List'!O470:BL470</xm:f>
              <xm:sqref>BN470</xm:sqref>
            </x14:sparkline>
            <x14:sparkline>
              <xm:f>'SAM Master List'!O471:BL471</xm:f>
              <xm:sqref>BN471</xm:sqref>
            </x14:sparkline>
            <x14:sparkline>
              <xm:f>'SAM Master List'!O472:BL472</xm:f>
              <xm:sqref>BN472</xm:sqref>
            </x14:sparkline>
            <x14:sparkline>
              <xm:f>'SAM Master List'!O473:BL473</xm:f>
              <xm:sqref>BN473</xm:sqref>
            </x14:sparkline>
            <x14:sparkline>
              <xm:f>'SAM Master List'!O474:BL474</xm:f>
              <xm:sqref>BN474</xm:sqref>
            </x14:sparkline>
            <x14:sparkline>
              <xm:f>'SAM Master List'!O475:BL475</xm:f>
              <xm:sqref>BN475</xm:sqref>
            </x14:sparkline>
            <x14:sparkline>
              <xm:f>'SAM Master List'!O476:BL476</xm:f>
              <xm:sqref>BN476</xm:sqref>
            </x14:sparkline>
            <x14:sparkline>
              <xm:f>'SAM Master List'!O477:BL477</xm:f>
              <xm:sqref>BN477</xm:sqref>
            </x14:sparkline>
            <x14:sparkline>
              <xm:f>'SAM Master List'!O478:BL478</xm:f>
              <xm:sqref>BN478</xm:sqref>
            </x14:sparkline>
            <x14:sparkline>
              <xm:f>'SAM Master List'!O479:BL479</xm:f>
              <xm:sqref>BN479</xm:sqref>
            </x14:sparkline>
            <x14:sparkline>
              <xm:f>'SAM Master List'!O480:BL480</xm:f>
              <xm:sqref>BN480</xm:sqref>
            </x14:sparkline>
            <x14:sparkline>
              <xm:f>'SAM Master List'!O481:BL481</xm:f>
              <xm:sqref>BN481</xm:sqref>
            </x14:sparkline>
            <x14:sparkline>
              <xm:f>'SAM Master List'!O482:BL482</xm:f>
              <xm:sqref>BN482</xm:sqref>
            </x14:sparkline>
            <x14:sparkline>
              <xm:f>'SAM Master List'!O483:BL483</xm:f>
              <xm:sqref>BN483</xm:sqref>
            </x14:sparkline>
            <x14:sparkline>
              <xm:f>'SAM Master List'!O484:BL484</xm:f>
              <xm:sqref>BN484</xm:sqref>
            </x14:sparkline>
            <x14:sparkline>
              <xm:f>'SAM Master List'!O485:BL485</xm:f>
              <xm:sqref>BN485</xm:sqref>
            </x14:sparkline>
            <x14:sparkline>
              <xm:f>'SAM Master List'!O486:BL486</xm:f>
              <xm:sqref>BN486</xm:sqref>
            </x14:sparkline>
            <x14:sparkline>
              <xm:f>'SAM Master List'!O487:BL487</xm:f>
              <xm:sqref>BN487</xm:sqref>
            </x14:sparkline>
            <x14:sparkline>
              <xm:f>'SAM Master List'!O488:BL488</xm:f>
              <xm:sqref>BN488</xm:sqref>
            </x14:sparkline>
            <x14:sparkline>
              <xm:f>'SAM Master List'!O489:BL489</xm:f>
              <xm:sqref>BN489</xm:sqref>
            </x14:sparkline>
            <x14:sparkline>
              <xm:f>'SAM Master List'!O490:BL490</xm:f>
              <xm:sqref>BN490</xm:sqref>
            </x14:sparkline>
            <x14:sparkline>
              <xm:f>'SAM Master List'!O491:BL491</xm:f>
              <xm:sqref>BN491</xm:sqref>
            </x14:sparkline>
            <x14:sparkline>
              <xm:f>'SAM Master List'!O492:BL492</xm:f>
              <xm:sqref>BN492</xm:sqref>
            </x14:sparkline>
            <x14:sparkline>
              <xm:f>'SAM Master List'!O493:BL493</xm:f>
              <xm:sqref>BN493</xm:sqref>
            </x14:sparkline>
            <x14:sparkline>
              <xm:f>'SAM Master List'!O494:BL494</xm:f>
              <xm:sqref>BN494</xm:sqref>
            </x14:sparkline>
            <x14:sparkline>
              <xm:f>'SAM Master List'!O495:BL495</xm:f>
              <xm:sqref>BN495</xm:sqref>
            </x14:sparkline>
            <x14:sparkline>
              <xm:f>'SAM Master List'!O496:BL496</xm:f>
              <xm:sqref>BN496</xm:sqref>
            </x14:sparkline>
            <x14:sparkline>
              <xm:f>'SAM Master List'!O497:BL497</xm:f>
              <xm:sqref>BN497</xm:sqref>
            </x14:sparkline>
            <x14:sparkline>
              <xm:f>'SAM Master List'!O498:BL498</xm:f>
              <xm:sqref>BN498</xm:sqref>
            </x14:sparkline>
            <x14:sparkline>
              <xm:f>'SAM Master List'!O499:BL499</xm:f>
              <xm:sqref>BN499</xm:sqref>
            </x14:sparkline>
            <x14:sparkline>
              <xm:f>'SAM Master List'!O500:BL500</xm:f>
              <xm:sqref>BN500</xm:sqref>
            </x14:sparkline>
            <x14:sparkline>
              <xm:f>'SAM Master List'!O501:BL501</xm:f>
              <xm:sqref>BN501</xm:sqref>
            </x14:sparkline>
            <x14:sparkline>
              <xm:f>'SAM Master List'!O502:BL502</xm:f>
              <xm:sqref>BN502</xm:sqref>
            </x14:sparkline>
            <x14:sparkline>
              <xm:f>'SAM Master List'!O503:BL503</xm:f>
              <xm:sqref>BN503</xm:sqref>
            </x14:sparkline>
            <x14:sparkline>
              <xm:f>'SAM Master List'!O504:BL504</xm:f>
              <xm:sqref>BN504</xm:sqref>
            </x14:sparkline>
            <x14:sparkline>
              <xm:f>'SAM Master List'!O505:BL505</xm:f>
              <xm:sqref>BN505</xm:sqref>
            </x14:sparkline>
            <x14:sparkline>
              <xm:f>'SAM Master List'!O506:BL506</xm:f>
              <xm:sqref>BN506</xm:sqref>
            </x14:sparkline>
            <x14:sparkline>
              <xm:f>'SAM Master List'!O507:BL507</xm:f>
              <xm:sqref>BN507</xm:sqref>
            </x14:sparkline>
            <x14:sparkline>
              <xm:f>'SAM Master List'!O508:BL508</xm:f>
              <xm:sqref>BN508</xm:sqref>
            </x14:sparkline>
            <x14:sparkline>
              <xm:f>'SAM Master List'!O509:BL509</xm:f>
              <xm:sqref>BN509</xm:sqref>
            </x14:sparkline>
            <x14:sparkline>
              <xm:f>'SAM Master List'!O510:BL510</xm:f>
              <xm:sqref>BN510</xm:sqref>
            </x14:sparkline>
            <x14:sparkline>
              <xm:f>'SAM Master List'!O511:BL511</xm:f>
              <xm:sqref>BN511</xm:sqref>
            </x14:sparkline>
            <x14:sparkline>
              <xm:f>'SAM Master List'!O512:BL512</xm:f>
              <xm:sqref>BN512</xm:sqref>
            </x14:sparkline>
            <x14:sparkline>
              <xm:f>'SAM Master List'!O513:BL513</xm:f>
              <xm:sqref>BN513</xm:sqref>
            </x14:sparkline>
            <x14:sparkline>
              <xm:f>'SAM Master List'!O514:BL514</xm:f>
              <xm:sqref>BN514</xm:sqref>
            </x14:sparkline>
            <x14:sparkline>
              <xm:f>'SAM Master List'!O515:BL515</xm:f>
              <xm:sqref>BN515</xm:sqref>
            </x14:sparkline>
            <x14:sparkline>
              <xm:f>'SAM Master List'!O516:BL516</xm:f>
              <xm:sqref>BN516</xm:sqref>
            </x14:sparkline>
            <x14:sparkline>
              <xm:f>'SAM Master List'!O517:BL517</xm:f>
              <xm:sqref>BN517</xm:sqref>
            </x14:sparkline>
            <x14:sparkline>
              <xm:f>'SAM Master List'!O518:BL518</xm:f>
              <xm:sqref>BN518</xm:sqref>
            </x14:sparkline>
            <x14:sparkline>
              <xm:f>'SAM Master List'!O519:BL519</xm:f>
              <xm:sqref>BN519</xm:sqref>
            </x14:sparkline>
            <x14:sparkline>
              <xm:f>'SAM Master List'!O520:BL520</xm:f>
              <xm:sqref>BN520</xm:sqref>
            </x14:sparkline>
            <x14:sparkline>
              <xm:f>'SAM Master List'!O521:BL521</xm:f>
              <xm:sqref>BN521</xm:sqref>
            </x14:sparkline>
            <x14:sparkline>
              <xm:f>'SAM Master List'!O522:BL522</xm:f>
              <xm:sqref>BN522</xm:sqref>
            </x14:sparkline>
            <x14:sparkline>
              <xm:f>'SAM Master List'!O523:BL523</xm:f>
              <xm:sqref>BN523</xm:sqref>
            </x14:sparkline>
            <x14:sparkline>
              <xm:f>'SAM Master List'!O524:BL524</xm:f>
              <xm:sqref>BN524</xm:sqref>
            </x14:sparkline>
            <x14:sparkline>
              <xm:f>'SAM Master List'!O525:BL525</xm:f>
              <xm:sqref>BN525</xm:sqref>
            </x14:sparkline>
            <x14:sparkline>
              <xm:f>'SAM Master List'!O526:BL526</xm:f>
              <xm:sqref>BN526</xm:sqref>
            </x14:sparkline>
            <x14:sparkline>
              <xm:f>'SAM Master List'!O527:BL527</xm:f>
              <xm:sqref>BN527</xm:sqref>
            </x14:sparkline>
            <x14:sparkline>
              <xm:f>'SAM Master List'!O528:BL528</xm:f>
              <xm:sqref>BN528</xm:sqref>
            </x14:sparkline>
            <x14:sparkline>
              <xm:f>'SAM Master List'!O529:BL529</xm:f>
              <xm:sqref>BN529</xm:sqref>
            </x14:sparkline>
            <x14:sparkline>
              <xm:f>'SAM Master List'!O530:BL530</xm:f>
              <xm:sqref>BN530</xm:sqref>
            </x14:sparkline>
            <x14:sparkline>
              <xm:f>'SAM Master List'!O531:BL531</xm:f>
              <xm:sqref>BN531</xm:sqref>
            </x14:sparkline>
            <x14:sparkline>
              <xm:f>'SAM Master List'!O532:BL532</xm:f>
              <xm:sqref>BN532</xm:sqref>
            </x14:sparkline>
            <x14:sparkline>
              <xm:f>'SAM Master List'!O533:BL533</xm:f>
              <xm:sqref>BN533</xm:sqref>
            </x14:sparkline>
            <x14:sparkline>
              <xm:f>'SAM Master List'!O534:BL534</xm:f>
              <xm:sqref>BN534</xm:sqref>
            </x14:sparkline>
            <x14:sparkline>
              <xm:f>'SAM Master List'!O535:BL535</xm:f>
              <xm:sqref>BN535</xm:sqref>
            </x14:sparkline>
            <x14:sparkline>
              <xm:f>'SAM Master List'!O536:BL536</xm:f>
              <xm:sqref>BN536</xm:sqref>
            </x14:sparkline>
            <x14:sparkline>
              <xm:f>'SAM Master List'!O537:BL537</xm:f>
              <xm:sqref>BN537</xm:sqref>
            </x14:sparkline>
            <x14:sparkline>
              <xm:f>'SAM Master List'!O538:BL538</xm:f>
              <xm:sqref>BN538</xm:sqref>
            </x14:sparkline>
            <x14:sparkline>
              <xm:f>'SAM Master List'!O539:BL539</xm:f>
              <xm:sqref>BN539</xm:sqref>
            </x14:sparkline>
            <x14:sparkline>
              <xm:f>'SAM Master List'!O540:BL540</xm:f>
              <xm:sqref>BN540</xm:sqref>
            </x14:sparkline>
            <x14:sparkline>
              <xm:f>'SAM Master List'!O541:BL541</xm:f>
              <xm:sqref>BN541</xm:sqref>
            </x14:sparkline>
            <x14:sparkline>
              <xm:f>'SAM Master List'!O542:BL542</xm:f>
              <xm:sqref>BN542</xm:sqref>
            </x14:sparkline>
            <x14:sparkline>
              <xm:f>'SAM Master List'!O543:BL543</xm:f>
              <xm:sqref>BN543</xm:sqref>
            </x14:sparkline>
            <x14:sparkline>
              <xm:f>'SAM Master List'!O544:BL544</xm:f>
              <xm:sqref>BN544</xm:sqref>
            </x14:sparkline>
            <x14:sparkline>
              <xm:f>'SAM Master List'!O545:BL545</xm:f>
              <xm:sqref>BN545</xm:sqref>
            </x14:sparkline>
            <x14:sparkline>
              <xm:f>'SAM Master List'!O546:BL546</xm:f>
              <xm:sqref>BN546</xm:sqref>
            </x14:sparkline>
            <x14:sparkline>
              <xm:f>'SAM Master List'!O547:BL547</xm:f>
              <xm:sqref>BN547</xm:sqref>
            </x14:sparkline>
            <x14:sparkline>
              <xm:f>'SAM Master List'!O548:BL548</xm:f>
              <xm:sqref>BN548</xm:sqref>
            </x14:sparkline>
            <x14:sparkline>
              <xm:f>'SAM Master List'!O549:BL549</xm:f>
              <xm:sqref>BN549</xm:sqref>
            </x14:sparkline>
            <x14:sparkline>
              <xm:f>'SAM Master List'!O550:BL550</xm:f>
              <xm:sqref>BN550</xm:sqref>
            </x14:sparkline>
            <x14:sparkline>
              <xm:f>'SAM Master List'!O551:BL551</xm:f>
              <xm:sqref>BN551</xm:sqref>
            </x14:sparkline>
            <x14:sparkline>
              <xm:f>'SAM Master List'!O552:BL552</xm:f>
              <xm:sqref>BN552</xm:sqref>
            </x14:sparkline>
            <x14:sparkline>
              <xm:f>'SAM Master List'!O553:BL553</xm:f>
              <xm:sqref>BN553</xm:sqref>
            </x14:sparkline>
            <x14:sparkline>
              <xm:f>'SAM Master List'!O554:BL554</xm:f>
              <xm:sqref>BN554</xm:sqref>
            </x14:sparkline>
            <x14:sparkline>
              <xm:f>'SAM Master List'!O555:BL555</xm:f>
              <xm:sqref>BN555</xm:sqref>
            </x14:sparkline>
            <x14:sparkline>
              <xm:f>'SAM Master List'!O556:BL556</xm:f>
              <xm:sqref>BN556</xm:sqref>
            </x14:sparkline>
            <x14:sparkline>
              <xm:f>'SAM Master List'!O557:BL557</xm:f>
              <xm:sqref>BN557</xm:sqref>
            </x14:sparkline>
            <x14:sparkline>
              <xm:f>'SAM Master List'!O558:BL558</xm:f>
              <xm:sqref>BN558</xm:sqref>
            </x14:sparkline>
            <x14:sparkline>
              <xm:f>'SAM Master List'!O559:BL559</xm:f>
              <xm:sqref>BN559</xm:sqref>
            </x14:sparkline>
            <x14:sparkline>
              <xm:f>'SAM Master List'!O560:BL560</xm:f>
              <xm:sqref>BN560</xm:sqref>
            </x14:sparkline>
            <x14:sparkline>
              <xm:f>'SAM Master List'!O561:BL561</xm:f>
              <xm:sqref>BN561</xm:sqref>
            </x14:sparkline>
            <x14:sparkline>
              <xm:f>'SAM Master List'!O562:BL562</xm:f>
              <xm:sqref>BN562</xm:sqref>
            </x14:sparkline>
            <x14:sparkline>
              <xm:f>'SAM Master List'!O563:BL563</xm:f>
              <xm:sqref>BN563</xm:sqref>
            </x14:sparkline>
            <x14:sparkline>
              <xm:f>'SAM Master List'!O564:BL564</xm:f>
              <xm:sqref>BN564</xm:sqref>
            </x14:sparkline>
            <x14:sparkline>
              <xm:f>'SAM Master List'!O565:BL565</xm:f>
              <xm:sqref>BN565</xm:sqref>
            </x14:sparkline>
            <x14:sparkline>
              <xm:f>'SAM Master List'!O566:BL566</xm:f>
              <xm:sqref>BN566</xm:sqref>
            </x14:sparkline>
            <x14:sparkline>
              <xm:f>'SAM Master List'!O567:BL567</xm:f>
              <xm:sqref>BN567</xm:sqref>
            </x14:sparkline>
            <x14:sparkline>
              <xm:f>'SAM Master List'!O568:BL568</xm:f>
              <xm:sqref>BN568</xm:sqref>
            </x14:sparkline>
            <x14:sparkline>
              <xm:f>'SAM Master List'!O569:BL569</xm:f>
              <xm:sqref>BN569</xm:sqref>
            </x14:sparkline>
            <x14:sparkline>
              <xm:f>'SAM Master List'!O570:BL570</xm:f>
              <xm:sqref>BN570</xm:sqref>
            </x14:sparkline>
            <x14:sparkline>
              <xm:f>'SAM Master List'!O571:BL571</xm:f>
              <xm:sqref>BN571</xm:sqref>
            </x14:sparkline>
            <x14:sparkline>
              <xm:f>'SAM Master List'!O572:BL572</xm:f>
              <xm:sqref>BN572</xm:sqref>
            </x14:sparkline>
            <x14:sparkline>
              <xm:f>'SAM Master List'!O573:BL573</xm:f>
              <xm:sqref>BN573</xm:sqref>
            </x14:sparkline>
            <x14:sparkline>
              <xm:f>'SAM Master List'!O574:BL574</xm:f>
              <xm:sqref>BN574</xm:sqref>
            </x14:sparkline>
            <x14:sparkline>
              <xm:f>'SAM Master List'!O575:BL575</xm:f>
              <xm:sqref>BN575</xm:sqref>
            </x14:sparkline>
            <x14:sparkline>
              <xm:f>'SAM Master List'!O576:BL576</xm:f>
              <xm:sqref>BN576</xm:sqref>
            </x14:sparkline>
            <x14:sparkline>
              <xm:f>'SAM Master List'!O577:BL577</xm:f>
              <xm:sqref>BN577</xm:sqref>
            </x14:sparkline>
            <x14:sparkline>
              <xm:f>'SAM Master List'!O578:BL578</xm:f>
              <xm:sqref>BN578</xm:sqref>
            </x14:sparkline>
            <x14:sparkline>
              <xm:f>'SAM Master List'!O579:BL579</xm:f>
              <xm:sqref>BN579</xm:sqref>
            </x14:sparkline>
            <x14:sparkline>
              <xm:f>'SAM Master List'!O580:BL580</xm:f>
              <xm:sqref>BN580</xm:sqref>
            </x14:sparkline>
            <x14:sparkline>
              <xm:f>'SAM Master List'!O581:BL581</xm:f>
              <xm:sqref>BN581</xm:sqref>
            </x14:sparkline>
            <x14:sparkline>
              <xm:f>'SAM Master List'!O582:BL582</xm:f>
              <xm:sqref>BN582</xm:sqref>
            </x14:sparkline>
            <x14:sparkline>
              <xm:f>'SAM Master List'!O583:BL583</xm:f>
              <xm:sqref>BN583</xm:sqref>
            </x14:sparkline>
            <x14:sparkline>
              <xm:f>'SAM Master List'!O584:BL584</xm:f>
              <xm:sqref>BN584</xm:sqref>
            </x14:sparkline>
            <x14:sparkline>
              <xm:f>'SAM Master List'!O585:BL585</xm:f>
              <xm:sqref>BN585</xm:sqref>
            </x14:sparkline>
            <x14:sparkline>
              <xm:f>'SAM Master List'!O586:BL586</xm:f>
              <xm:sqref>BN586</xm:sqref>
            </x14:sparkline>
            <x14:sparkline>
              <xm:f>'SAM Master List'!O587:BL587</xm:f>
              <xm:sqref>BN587</xm:sqref>
            </x14:sparkline>
            <x14:sparkline>
              <xm:f>'SAM Master List'!O588:BL588</xm:f>
              <xm:sqref>BN588</xm:sqref>
            </x14:sparkline>
            <x14:sparkline>
              <xm:f>'SAM Master List'!O589:BL589</xm:f>
              <xm:sqref>BN589</xm:sqref>
            </x14:sparkline>
            <x14:sparkline>
              <xm:f>'SAM Master List'!O590:BL590</xm:f>
              <xm:sqref>BN590</xm:sqref>
            </x14:sparkline>
            <x14:sparkline>
              <xm:f>'SAM Master List'!O591:BL591</xm:f>
              <xm:sqref>BN591</xm:sqref>
            </x14:sparkline>
            <x14:sparkline>
              <xm:f>'SAM Master List'!O592:BL592</xm:f>
              <xm:sqref>BN592</xm:sqref>
            </x14:sparkline>
            <x14:sparkline>
              <xm:f>'SAM Master List'!O593:BL593</xm:f>
              <xm:sqref>BN593</xm:sqref>
            </x14:sparkline>
            <x14:sparkline>
              <xm:f>'SAM Master List'!O594:BL594</xm:f>
              <xm:sqref>BN594</xm:sqref>
            </x14:sparkline>
            <x14:sparkline>
              <xm:f>'SAM Master List'!O595:BL595</xm:f>
              <xm:sqref>BN595</xm:sqref>
            </x14:sparkline>
            <x14:sparkline>
              <xm:f>'SAM Master List'!O596:BL596</xm:f>
              <xm:sqref>BN596</xm:sqref>
            </x14:sparkline>
            <x14:sparkline>
              <xm:f>'SAM Master List'!O597:BL597</xm:f>
              <xm:sqref>BN597</xm:sqref>
            </x14:sparkline>
            <x14:sparkline>
              <xm:f>'SAM Master List'!O598:BL598</xm:f>
              <xm:sqref>BN598</xm:sqref>
            </x14:sparkline>
            <x14:sparkline>
              <xm:f>'SAM Master List'!O599:BL599</xm:f>
              <xm:sqref>BN599</xm:sqref>
            </x14:sparkline>
            <x14:sparkline>
              <xm:f>'SAM Master List'!O600:BL600</xm:f>
              <xm:sqref>BN600</xm:sqref>
            </x14:sparkline>
            <x14:sparkline>
              <xm:f>'SAM Master List'!O601:BL601</xm:f>
              <xm:sqref>BN601</xm:sqref>
            </x14:sparkline>
            <x14:sparkline>
              <xm:f>'SAM Master List'!O602:BL602</xm:f>
              <xm:sqref>BN602</xm:sqref>
            </x14:sparkline>
            <x14:sparkline>
              <xm:f>'SAM Master List'!O603:BL603</xm:f>
              <xm:sqref>BN603</xm:sqref>
            </x14:sparkline>
            <x14:sparkline>
              <xm:f>'SAM Master List'!O604:BL604</xm:f>
              <xm:sqref>BN604</xm:sqref>
            </x14:sparkline>
            <x14:sparkline>
              <xm:f>'SAM Master List'!O605:BL605</xm:f>
              <xm:sqref>BN605</xm:sqref>
            </x14:sparkline>
            <x14:sparkline>
              <xm:f>'SAM Master List'!O606:BL606</xm:f>
              <xm:sqref>BN606</xm:sqref>
            </x14:sparkline>
            <x14:sparkline>
              <xm:f>'SAM Master List'!O607:BL607</xm:f>
              <xm:sqref>BN607</xm:sqref>
            </x14:sparkline>
            <x14:sparkline>
              <xm:f>'SAM Master List'!O608:BL608</xm:f>
              <xm:sqref>BN608</xm:sqref>
            </x14:sparkline>
            <x14:sparkline>
              <xm:f>'SAM Master List'!O609:BL609</xm:f>
              <xm:sqref>BN609</xm:sqref>
            </x14:sparkline>
            <x14:sparkline>
              <xm:f>'SAM Master List'!O610:BL610</xm:f>
              <xm:sqref>BN610</xm:sqref>
            </x14:sparkline>
            <x14:sparkline>
              <xm:f>'SAM Master List'!O611:BL611</xm:f>
              <xm:sqref>BN611</xm:sqref>
            </x14:sparkline>
            <x14:sparkline>
              <xm:f>'SAM Master List'!O612:BL612</xm:f>
              <xm:sqref>BN612</xm:sqref>
            </x14:sparkline>
            <x14:sparkline>
              <xm:f>'SAM Master List'!O613:BL613</xm:f>
              <xm:sqref>BN613</xm:sqref>
            </x14:sparkline>
            <x14:sparkline>
              <xm:f>'SAM Master List'!O614:BL614</xm:f>
              <xm:sqref>BN614</xm:sqref>
            </x14:sparkline>
            <x14:sparkline>
              <xm:f>'SAM Master List'!O615:BL615</xm:f>
              <xm:sqref>BN615</xm:sqref>
            </x14:sparkline>
            <x14:sparkline>
              <xm:f>'SAM Master List'!O616:BL616</xm:f>
              <xm:sqref>BN616</xm:sqref>
            </x14:sparkline>
            <x14:sparkline>
              <xm:f>'SAM Master List'!O617:BL617</xm:f>
              <xm:sqref>BN617</xm:sqref>
            </x14:sparkline>
            <x14:sparkline>
              <xm:f>'SAM Master List'!O618:BL618</xm:f>
              <xm:sqref>BN618</xm:sqref>
            </x14:sparkline>
            <x14:sparkline>
              <xm:f>'SAM Master List'!O619:BL619</xm:f>
              <xm:sqref>BN619</xm:sqref>
            </x14:sparkline>
            <x14:sparkline>
              <xm:f>'SAM Master List'!O620:BL620</xm:f>
              <xm:sqref>BN620</xm:sqref>
            </x14:sparkline>
            <x14:sparkline>
              <xm:f>'SAM Master List'!O621:BL621</xm:f>
              <xm:sqref>BN621</xm:sqref>
            </x14:sparkline>
            <x14:sparkline>
              <xm:f>'SAM Master List'!O622:BL622</xm:f>
              <xm:sqref>BN622</xm:sqref>
            </x14:sparkline>
            <x14:sparkline>
              <xm:f>'SAM Master List'!O623:BL623</xm:f>
              <xm:sqref>BN623</xm:sqref>
            </x14:sparkline>
            <x14:sparkline>
              <xm:f>'SAM Master List'!O624:BL624</xm:f>
              <xm:sqref>BN624</xm:sqref>
            </x14:sparkline>
            <x14:sparkline>
              <xm:f>'SAM Master List'!O625:BL625</xm:f>
              <xm:sqref>BN625</xm:sqref>
            </x14:sparkline>
            <x14:sparkline>
              <xm:f>'SAM Master List'!O626:BL626</xm:f>
              <xm:sqref>BN626</xm:sqref>
            </x14:sparkline>
            <x14:sparkline>
              <xm:f>'SAM Master List'!O627:BL627</xm:f>
              <xm:sqref>BN627</xm:sqref>
            </x14:sparkline>
            <x14:sparkline>
              <xm:f>'SAM Master List'!O628:BL628</xm:f>
              <xm:sqref>BN628</xm:sqref>
            </x14:sparkline>
            <x14:sparkline>
              <xm:f>'SAM Master List'!O629:BL629</xm:f>
              <xm:sqref>BN629</xm:sqref>
            </x14:sparkline>
            <x14:sparkline>
              <xm:f>'SAM Master List'!O630:BL630</xm:f>
              <xm:sqref>BN630</xm:sqref>
            </x14:sparkline>
            <x14:sparkline>
              <xm:f>'SAM Master List'!O631:BL631</xm:f>
              <xm:sqref>BN631</xm:sqref>
            </x14:sparkline>
            <x14:sparkline>
              <xm:f>'SAM Master List'!O632:BL632</xm:f>
              <xm:sqref>BN632</xm:sqref>
            </x14:sparkline>
            <x14:sparkline>
              <xm:f>'SAM Master List'!O633:BL633</xm:f>
              <xm:sqref>BN633</xm:sqref>
            </x14:sparkline>
            <x14:sparkline>
              <xm:f>'SAM Master List'!O634:BL634</xm:f>
              <xm:sqref>BN634</xm:sqref>
            </x14:sparkline>
            <x14:sparkline>
              <xm:f>'SAM Master List'!O635:BL635</xm:f>
              <xm:sqref>BN635</xm:sqref>
            </x14:sparkline>
            <x14:sparkline>
              <xm:f>'SAM Master List'!O636:BL636</xm:f>
              <xm:sqref>BN636</xm:sqref>
            </x14:sparkline>
            <x14:sparkline>
              <xm:f>'SAM Master List'!O637:BL637</xm:f>
              <xm:sqref>BN637</xm:sqref>
            </x14:sparkline>
            <x14:sparkline>
              <xm:f>'SAM Master List'!O638:BL638</xm:f>
              <xm:sqref>BN638</xm:sqref>
            </x14:sparkline>
            <x14:sparkline>
              <xm:f>'SAM Master List'!O639:BL639</xm:f>
              <xm:sqref>BN639</xm:sqref>
            </x14:sparkline>
            <x14:sparkline>
              <xm:f>'SAM Master List'!O640:BL640</xm:f>
              <xm:sqref>BN640</xm:sqref>
            </x14:sparkline>
            <x14:sparkline>
              <xm:f>'SAM Master List'!O641:BL641</xm:f>
              <xm:sqref>BN641</xm:sqref>
            </x14:sparkline>
            <x14:sparkline>
              <xm:f>'SAM Master List'!O642:BL642</xm:f>
              <xm:sqref>BN642</xm:sqref>
            </x14:sparkline>
            <x14:sparkline>
              <xm:f>'SAM Master List'!O643:BL643</xm:f>
              <xm:sqref>BN643</xm:sqref>
            </x14:sparkline>
            <x14:sparkline>
              <xm:f>'SAM Master List'!O644:BL644</xm:f>
              <xm:sqref>BN644</xm:sqref>
            </x14:sparkline>
            <x14:sparkline>
              <xm:f>'SAM Master List'!O645:BL645</xm:f>
              <xm:sqref>BN645</xm:sqref>
            </x14:sparkline>
            <x14:sparkline>
              <xm:f>'SAM Master List'!O646:BL646</xm:f>
              <xm:sqref>BN646</xm:sqref>
            </x14:sparkline>
            <x14:sparkline>
              <xm:f>'SAM Master List'!O647:BL647</xm:f>
              <xm:sqref>BN647</xm:sqref>
            </x14:sparkline>
            <x14:sparkline>
              <xm:f>'SAM Master List'!O648:BL648</xm:f>
              <xm:sqref>BN648</xm:sqref>
            </x14:sparkline>
            <x14:sparkline>
              <xm:f>'SAM Master List'!O649:BL649</xm:f>
              <xm:sqref>BN649</xm:sqref>
            </x14:sparkline>
            <x14:sparkline>
              <xm:f>'SAM Master List'!O650:BL650</xm:f>
              <xm:sqref>BN650</xm:sqref>
            </x14:sparkline>
            <x14:sparkline>
              <xm:f>'SAM Master List'!O651:BL651</xm:f>
              <xm:sqref>BN651</xm:sqref>
            </x14:sparkline>
            <x14:sparkline>
              <xm:f>'SAM Master List'!O652:BL652</xm:f>
              <xm:sqref>BN652</xm:sqref>
            </x14:sparkline>
            <x14:sparkline>
              <xm:f>'SAM Master List'!O653:BL653</xm:f>
              <xm:sqref>BN653</xm:sqref>
            </x14:sparkline>
            <x14:sparkline>
              <xm:f>'SAM Master List'!O654:BL654</xm:f>
              <xm:sqref>BN654</xm:sqref>
            </x14:sparkline>
            <x14:sparkline>
              <xm:f>'SAM Master List'!O655:BL655</xm:f>
              <xm:sqref>BN655</xm:sqref>
            </x14:sparkline>
            <x14:sparkline>
              <xm:f>'SAM Master List'!O656:BL656</xm:f>
              <xm:sqref>BN656</xm:sqref>
            </x14:sparkline>
            <x14:sparkline>
              <xm:f>'SAM Master List'!O657:BL657</xm:f>
              <xm:sqref>BN657</xm:sqref>
            </x14:sparkline>
            <x14:sparkline>
              <xm:f>'SAM Master List'!O658:BL658</xm:f>
              <xm:sqref>BN658</xm:sqref>
            </x14:sparkline>
            <x14:sparkline>
              <xm:f>'SAM Master List'!O659:BL659</xm:f>
              <xm:sqref>BN659</xm:sqref>
            </x14:sparkline>
            <x14:sparkline>
              <xm:f>'SAM Master List'!O660:BL660</xm:f>
              <xm:sqref>BN660</xm:sqref>
            </x14:sparkline>
            <x14:sparkline>
              <xm:f>'SAM Master List'!O661:BL661</xm:f>
              <xm:sqref>BN661</xm:sqref>
            </x14:sparkline>
            <x14:sparkline>
              <xm:f>'SAM Master List'!O662:BL662</xm:f>
              <xm:sqref>BN662</xm:sqref>
            </x14:sparkline>
            <x14:sparkline>
              <xm:f>'SAM Master List'!O663:BL663</xm:f>
              <xm:sqref>BN663</xm:sqref>
            </x14:sparkline>
            <x14:sparkline>
              <xm:f>'SAM Master List'!O664:BL664</xm:f>
              <xm:sqref>BN664</xm:sqref>
            </x14:sparkline>
            <x14:sparkline>
              <xm:f>'SAM Master List'!O665:BL665</xm:f>
              <xm:sqref>BN665</xm:sqref>
            </x14:sparkline>
            <x14:sparkline>
              <xm:f>'SAM Master List'!O666:BL666</xm:f>
              <xm:sqref>BN666</xm:sqref>
            </x14:sparkline>
            <x14:sparkline>
              <xm:f>'SAM Master List'!O667:BL667</xm:f>
              <xm:sqref>BN667</xm:sqref>
            </x14:sparkline>
            <x14:sparkline>
              <xm:f>'SAM Master List'!O668:BL668</xm:f>
              <xm:sqref>BN668</xm:sqref>
            </x14:sparkline>
            <x14:sparkline>
              <xm:f>'SAM Master List'!O669:BL669</xm:f>
              <xm:sqref>BN669</xm:sqref>
            </x14:sparkline>
            <x14:sparkline>
              <xm:f>'SAM Master List'!O670:BL670</xm:f>
              <xm:sqref>BN670</xm:sqref>
            </x14:sparkline>
            <x14:sparkline>
              <xm:f>'SAM Master List'!O671:BL671</xm:f>
              <xm:sqref>BN671</xm:sqref>
            </x14:sparkline>
            <x14:sparkline>
              <xm:f>'SAM Master List'!O672:BL672</xm:f>
              <xm:sqref>BN672</xm:sqref>
            </x14:sparkline>
            <x14:sparkline>
              <xm:f>'SAM Master List'!O673:BL673</xm:f>
              <xm:sqref>BN673</xm:sqref>
            </x14:sparkline>
            <x14:sparkline>
              <xm:f>'SAM Master List'!O674:BL674</xm:f>
              <xm:sqref>BN674</xm:sqref>
            </x14:sparkline>
            <x14:sparkline>
              <xm:f>'SAM Master List'!O675:BL675</xm:f>
              <xm:sqref>BN675</xm:sqref>
            </x14:sparkline>
            <x14:sparkline>
              <xm:f>'SAM Master List'!O676:BL676</xm:f>
              <xm:sqref>BN676</xm:sqref>
            </x14:sparkline>
            <x14:sparkline>
              <xm:f>'SAM Master List'!O677:BL677</xm:f>
              <xm:sqref>BN677</xm:sqref>
            </x14:sparkline>
            <x14:sparkline>
              <xm:f>'SAM Master List'!O678:BL678</xm:f>
              <xm:sqref>BN678</xm:sqref>
            </x14:sparkline>
            <x14:sparkline>
              <xm:f>'SAM Master List'!O679:BL679</xm:f>
              <xm:sqref>BN679</xm:sqref>
            </x14:sparkline>
            <x14:sparkline>
              <xm:f>'SAM Master List'!O680:BL680</xm:f>
              <xm:sqref>BN680</xm:sqref>
            </x14:sparkline>
            <x14:sparkline>
              <xm:f>'SAM Master List'!O681:BL681</xm:f>
              <xm:sqref>BN681</xm:sqref>
            </x14:sparkline>
            <x14:sparkline>
              <xm:f>'SAM Master List'!O682:BL682</xm:f>
              <xm:sqref>BN682</xm:sqref>
            </x14:sparkline>
            <x14:sparkline>
              <xm:f>'SAM Master List'!O683:BL683</xm:f>
              <xm:sqref>BN683</xm:sqref>
            </x14:sparkline>
            <x14:sparkline>
              <xm:f>'SAM Master List'!O684:BL684</xm:f>
              <xm:sqref>BN684</xm:sqref>
            </x14:sparkline>
            <x14:sparkline>
              <xm:f>'SAM Master List'!O685:BL685</xm:f>
              <xm:sqref>BN685</xm:sqref>
            </x14:sparkline>
            <x14:sparkline>
              <xm:f>'SAM Master List'!O686:BL686</xm:f>
              <xm:sqref>BN686</xm:sqref>
            </x14:sparkline>
            <x14:sparkline>
              <xm:f>'SAM Master List'!O687:BL687</xm:f>
              <xm:sqref>BN687</xm:sqref>
            </x14:sparkline>
            <x14:sparkline>
              <xm:f>'SAM Master List'!O688:BL688</xm:f>
              <xm:sqref>BN688</xm:sqref>
            </x14:sparkline>
            <x14:sparkline>
              <xm:f>'SAM Master List'!O689:BL689</xm:f>
              <xm:sqref>BN689</xm:sqref>
            </x14:sparkline>
            <x14:sparkline>
              <xm:f>'SAM Master List'!O690:BL690</xm:f>
              <xm:sqref>BN690</xm:sqref>
            </x14:sparkline>
            <x14:sparkline>
              <xm:f>'SAM Master List'!O691:BL691</xm:f>
              <xm:sqref>BN691</xm:sqref>
            </x14:sparkline>
            <x14:sparkline>
              <xm:f>'SAM Master List'!O692:BL692</xm:f>
              <xm:sqref>BN692</xm:sqref>
            </x14:sparkline>
            <x14:sparkline>
              <xm:f>'SAM Master List'!O693:BL693</xm:f>
              <xm:sqref>BN693</xm:sqref>
            </x14:sparkline>
            <x14:sparkline>
              <xm:f>'SAM Master List'!O694:BL694</xm:f>
              <xm:sqref>BN694</xm:sqref>
            </x14:sparkline>
            <x14:sparkline>
              <xm:f>'SAM Master List'!O695:BL695</xm:f>
              <xm:sqref>BN695</xm:sqref>
            </x14:sparkline>
            <x14:sparkline>
              <xm:f>'SAM Master List'!O696:BL696</xm:f>
              <xm:sqref>BN696</xm:sqref>
            </x14:sparkline>
            <x14:sparkline>
              <xm:f>'SAM Master List'!O697:BL697</xm:f>
              <xm:sqref>BN697</xm:sqref>
            </x14:sparkline>
            <x14:sparkline>
              <xm:f>'SAM Master List'!O698:BL698</xm:f>
              <xm:sqref>BN698</xm:sqref>
            </x14:sparkline>
            <x14:sparkline>
              <xm:f>'SAM Master List'!O699:BL699</xm:f>
              <xm:sqref>BN699</xm:sqref>
            </x14:sparkline>
            <x14:sparkline>
              <xm:f>'SAM Master List'!O700:BL700</xm:f>
              <xm:sqref>BN700</xm:sqref>
            </x14:sparkline>
            <x14:sparkline>
              <xm:f>'SAM Master List'!O701:BL701</xm:f>
              <xm:sqref>BN701</xm:sqref>
            </x14:sparkline>
            <x14:sparkline>
              <xm:f>'SAM Master List'!O702:BL702</xm:f>
              <xm:sqref>BN702</xm:sqref>
            </x14:sparkline>
            <x14:sparkline>
              <xm:f>'SAM Master List'!O703:BL703</xm:f>
              <xm:sqref>BN703</xm:sqref>
            </x14:sparkline>
            <x14:sparkline>
              <xm:f>'SAM Master List'!O704:BL704</xm:f>
              <xm:sqref>BN704</xm:sqref>
            </x14:sparkline>
            <x14:sparkline>
              <xm:f>'SAM Master List'!O705:BL705</xm:f>
              <xm:sqref>BN705</xm:sqref>
            </x14:sparkline>
            <x14:sparkline>
              <xm:f>'SAM Master List'!O706:BL706</xm:f>
              <xm:sqref>BN706</xm:sqref>
            </x14:sparkline>
            <x14:sparkline>
              <xm:f>'SAM Master List'!O707:BL707</xm:f>
              <xm:sqref>BN707</xm:sqref>
            </x14:sparkline>
            <x14:sparkline>
              <xm:f>'SAM Master List'!O708:BL708</xm:f>
              <xm:sqref>BN708</xm:sqref>
            </x14:sparkline>
            <x14:sparkline>
              <xm:f>'SAM Master List'!O709:BL709</xm:f>
              <xm:sqref>BN709</xm:sqref>
            </x14:sparkline>
            <x14:sparkline>
              <xm:f>'SAM Master List'!O710:BL710</xm:f>
              <xm:sqref>BN710</xm:sqref>
            </x14:sparkline>
            <x14:sparkline>
              <xm:f>'SAM Master List'!O711:BL711</xm:f>
              <xm:sqref>BN711</xm:sqref>
            </x14:sparkline>
            <x14:sparkline>
              <xm:f>'SAM Master List'!O712:BL712</xm:f>
              <xm:sqref>BN712</xm:sqref>
            </x14:sparkline>
            <x14:sparkline>
              <xm:f>'SAM Master List'!O713:BL713</xm:f>
              <xm:sqref>BN713</xm:sqref>
            </x14:sparkline>
            <x14:sparkline>
              <xm:f>'SAM Master List'!O714:BL714</xm:f>
              <xm:sqref>BN714</xm:sqref>
            </x14:sparkline>
            <x14:sparkline>
              <xm:f>'SAM Master List'!O715:BL715</xm:f>
              <xm:sqref>BN715</xm:sqref>
            </x14:sparkline>
            <x14:sparkline>
              <xm:f>'SAM Master List'!O716:BL716</xm:f>
              <xm:sqref>BN716</xm:sqref>
            </x14:sparkline>
            <x14:sparkline>
              <xm:f>'SAM Master List'!O717:BL717</xm:f>
              <xm:sqref>BN717</xm:sqref>
            </x14:sparkline>
            <x14:sparkline>
              <xm:f>'SAM Master List'!O718:BL718</xm:f>
              <xm:sqref>BN718</xm:sqref>
            </x14:sparkline>
            <x14:sparkline>
              <xm:f>'SAM Master List'!O719:BL719</xm:f>
              <xm:sqref>BN719</xm:sqref>
            </x14:sparkline>
            <x14:sparkline>
              <xm:f>'SAM Master List'!O720:BL720</xm:f>
              <xm:sqref>BN720</xm:sqref>
            </x14:sparkline>
            <x14:sparkline>
              <xm:f>'SAM Master List'!O721:BL721</xm:f>
              <xm:sqref>BN721</xm:sqref>
            </x14:sparkline>
            <x14:sparkline>
              <xm:f>'SAM Master List'!O722:BL722</xm:f>
              <xm:sqref>BN722</xm:sqref>
            </x14:sparkline>
            <x14:sparkline>
              <xm:f>'SAM Master List'!O723:BL723</xm:f>
              <xm:sqref>BN723</xm:sqref>
            </x14:sparkline>
            <x14:sparkline>
              <xm:f>'SAM Master List'!O724:BL724</xm:f>
              <xm:sqref>BN724</xm:sqref>
            </x14:sparkline>
            <x14:sparkline>
              <xm:f>'SAM Master List'!O725:BL725</xm:f>
              <xm:sqref>BN725</xm:sqref>
            </x14:sparkline>
            <x14:sparkline>
              <xm:f>'SAM Master List'!O726:BL726</xm:f>
              <xm:sqref>BN726</xm:sqref>
            </x14:sparkline>
            <x14:sparkline>
              <xm:f>'SAM Master List'!O727:BL727</xm:f>
              <xm:sqref>BN727</xm:sqref>
            </x14:sparkline>
            <x14:sparkline>
              <xm:f>'SAM Master List'!O728:BL728</xm:f>
              <xm:sqref>BN728</xm:sqref>
            </x14:sparkline>
            <x14:sparkline>
              <xm:f>'SAM Master List'!O729:BL729</xm:f>
              <xm:sqref>BN729</xm:sqref>
            </x14:sparkline>
            <x14:sparkline>
              <xm:f>'SAM Master List'!O730:BL730</xm:f>
              <xm:sqref>BN730</xm:sqref>
            </x14:sparkline>
            <x14:sparkline>
              <xm:f>'SAM Master List'!O731:BL731</xm:f>
              <xm:sqref>BN731</xm:sqref>
            </x14:sparkline>
            <x14:sparkline>
              <xm:f>'SAM Master List'!O732:BL732</xm:f>
              <xm:sqref>BN732</xm:sqref>
            </x14:sparkline>
            <x14:sparkline>
              <xm:f>'SAM Master List'!O733:BL733</xm:f>
              <xm:sqref>BN733</xm:sqref>
            </x14:sparkline>
            <x14:sparkline>
              <xm:f>'SAM Master List'!O734:BL734</xm:f>
              <xm:sqref>BN734</xm:sqref>
            </x14:sparkline>
            <x14:sparkline>
              <xm:f>'SAM Master List'!O735:BL735</xm:f>
              <xm:sqref>BN735</xm:sqref>
            </x14:sparkline>
            <x14:sparkline>
              <xm:f>'SAM Master List'!O736:BL736</xm:f>
              <xm:sqref>BN736</xm:sqref>
            </x14:sparkline>
            <x14:sparkline>
              <xm:f>'SAM Master List'!O737:BL737</xm:f>
              <xm:sqref>BN737</xm:sqref>
            </x14:sparkline>
            <x14:sparkline>
              <xm:f>'SAM Master List'!O738:BL738</xm:f>
              <xm:sqref>BN738</xm:sqref>
            </x14:sparkline>
            <x14:sparkline>
              <xm:f>'SAM Master List'!O739:BL739</xm:f>
              <xm:sqref>BN739</xm:sqref>
            </x14:sparkline>
            <x14:sparkline>
              <xm:f>'SAM Master List'!O740:BL740</xm:f>
              <xm:sqref>BN740</xm:sqref>
            </x14:sparkline>
            <x14:sparkline>
              <xm:f>'SAM Master List'!O741:BL741</xm:f>
              <xm:sqref>BN741</xm:sqref>
            </x14:sparkline>
            <x14:sparkline>
              <xm:f>'SAM Master List'!O742:BL742</xm:f>
              <xm:sqref>BN742</xm:sqref>
            </x14:sparkline>
            <x14:sparkline>
              <xm:f>'SAM Master List'!O743:BL743</xm:f>
              <xm:sqref>BN743</xm:sqref>
            </x14:sparkline>
            <x14:sparkline>
              <xm:f>'SAM Master List'!O744:BL744</xm:f>
              <xm:sqref>BN744</xm:sqref>
            </x14:sparkline>
            <x14:sparkline>
              <xm:f>'SAM Master List'!O745:BL745</xm:f>
              <xm:sqref>BN745</xm:sqref>
            </x14:sparkline>
            <x14:sparkline>
              <xm:f>'SAM Master List'!O746:BL746</xm:f>
              <xm:sqref>BN746</xm:sqref>
            </x14:sparkline>
            <x14:sparkline>
              <xm:f>'SAM Master List'!O747:BL747</xm:f>
              <xm:sqref>BN747</xm:sqref>
            </x14:sparkline>
            <x14:sparkline>
              <xm:f>'SAM Master List'!O748:BL748</xm:f>
              <xm:sqref>BN748</xm:sqref>
            </x14:sparkline>
            <x14:sparkline>
              <xm:f>'SAM Master List'!O749:BL749</xm:f>
              <xm:sqref>BN749</xm:sqref>
            </x14:sparkline>
            <x14:sparkline>
              <xm:f>'SAM Master List'!O750:BL750</xm:f>
              <xm:sqref>BN750</xm:sqref>
            </x14:sparkline>
            <x14:sparkline>
              <xm:f>'SAM Master List'!O751:BL751</xm:f>
              <xm:sqref>BN751</xm:sqref>
            </x14:sparkline>
            <x14:sparkline>
              <xm:f>'SAM Master List'!O752:BL752</xm:f>
              <xm:sqref>BN752</xm:sqref>
            </x14:sparkline>
            <x14:sparkline>
              <xm:f>'SAM Master List'!O753:BL753</xm:f>
              <xm:sqref>BN753</xm:sqref>
            </x14:sparkline>
            <x14:sparkline>
              <xm:f>'SAM Master List'!O754:BL754</xm:f>
              <xm:sqref>BN754</xm:sqref>
            </x14:sparkline>
            <x14:sparkline>
              <xm:f>'SAM Master List'!O755:BL755</xm:f>
              <xm:sqref>BN755</xm:sqref>
            </x14:sparkline>
            <x14:sparkline>
              <xm:f>'SAM Master List'!O756:BL756</xm:f>
              <xm:sqref>BN756</xm:sqref>
            </x14:sparkline>
            <x14:sparkline>
              <xm:f>'SAM Master List'!O757:BL757</xm:f>
              <xm:sqref>BN757</xm:sqref>
            </x14:sparkline>
            <x14:sparkline>
              <xm:f>'SAM Master List'!O758:BL758</xm:f>
              <xm:sqref>BN758</xm:sqref>
            </x14:sparkline>
            <x14:sparkline>
              <xm:f>'SAM Master List'!O759:BL759</xm:f>
              <xm:sqref>BN759</xm:sqref>
            </x14:sparkline>
            <x14:sparkline>
              <xm:f>'SAM Master List'!O760:BL760</xm:f>
              <xm:sqref>BN760</xm:sqref>
            </x14:sparkline>
            <x14:sparkline>
              <xm:f>'SAM Master List'!O761:BL761</xm:f>
              <xm:sqref>BN761</xm:sqref>
            </x14:sparkline>
            <x14:sparkline>
              <xm:f>'SAM Master List'!O762:BL762</xm:f>
              <xm:sqref>BN762</xm:sqref>
            </x14:sparkline>
            <x14:sparkline>
              <xm:f>'SAM Master List'!O763:BL763</xm:f>
              <xm:sqref>BN763</xm:sqref>
            </x14:sparkline>
            <x14:sparkline>
              <xm:f>'SAM Master List'!O764:BL764</xm:f>
              <xm:sqref>BN764</xm:sqref>
            </x14:sparkline>
            <x14:sparkline>
              <xm:f>'SAM Master List'!O765:BL765</xm:f>
              <xm:sqref>BN765</xm:sqref>
            </x14:sparkline>
            <x14:sparkline>
              <xm:f>'SAM Master List'!O766:BL766</xm:f>
              <xm:sqref>BN766</xm:sqref>
            </x14:sparkline>
            <x14:sparkline>
              <xm:f>'SAM Master List'!O767:BL767</xm:f>
              <xm:sqref>BN767</xm:sqref>
            </x14:sparkline>
            <x14:sparkline>
              <xm:f>'SAM Master List'!O768:BL768</xm:f>
              <xm:sqref>BN768</xm:sqref>
            </x14:sparkline>
            <x14:sparkline>
              <xm:f>'SAM Master List'!O769:BL769</xm:f>
              <xm:sqref>BN769</xm:sqref>
            </x14:sparkline>
            <x14:sparkline>
              <xm:f>'SAM Master List'!O770:BL770</xm:f>
              <xm:sqref>BN770</xm:sqref>
            </x14:sparkline>
            <x14:sparkline>
              <xm:f>'SAM Master List'!O771:BL771</xm:f>
              <xm:sqref>BN771</xm:sqref>
            </x14:sparkline>
            <x14:sparkline>
              <xm:f>'SAM Master List'!O772:BL772</xm:f>
              <xm:sqref>BN772</xm:sqref>
            </x14:sparkline>
            <x14:sparkline>
              <xm:f>'SAM Master List'!O773:BL773</xm:f>
              <xm:sqref>BN773</xm:sqref>
            </x14:sparkline>
            <x14:sparkline>
              <xm:f>'SAM Master List'!O774:BL774</xm:f>
              <xm:sqref>BN774</xm:sqref>
            </x14:sparkline>
            <x14:sparkline>
              <xm:f>'SAM Master List'!O775:BL775</xm:f>
              <xm:sqref>BN775</xm:sqref>
            </x14:sparkline>
            <x14:sparkline>
              <xm:f>'SAM Master List'!O776:BL776</xm:f>
              <xm:sqref>BN776</xm:sqref>
            </x14:sparkline>
            <x14:sparkline>
              <xm:f>'SAM Master List'!O777:BL777</xm:f>
              <xm:sqref>BN777</xm:sqref>
            </x14:sparkline>
            <x14:sparkline>
              <xm:f>'SAM Master List'!O778:BL778</xm:f>
              <xm:sqref>BN778</xm:sqref>
            </x14:sparkline>
            <x14:sparkline>
              <xm:f>'SAM Master List'!O779:BL779</xm:f>
              <xm:sqref>BN779</xm:sqref>
            </x14:sparkline>
            <x14:sparkline>
              <xm:f>'SAM Master List'!O780:BL780</xm:f>
              <xm:sqref>BN780</xm:sqref>
            </x14:sparkline>
            <x14:sparkline>
              <xm:f>'SAM Master List'!O781:BL781</xm:f>
              <xm:sqref>BN781</xm:sqref>
            </x14:sparkline>
            <x14:sparkline>
              <xm:f>'SAM Master List'!O782:BL782</xm:f>
              <xm:sqref>BN782</xm:sqref>
            </x14:sparkline>
            <x14:sparkline>
              <xm:f>'SAM Master List'!O783:BL783</xm:f>
              <xm:sqref>BN783</xm:sqref>
            </x14:sparkline>
            <x14:sparkline>
              <xm:f>'SAM Master List'!O784:BL784</xm:f>
              <xm:sqref>BN784</xm:sqref>
            </x14:sparkline>
            <x14:sparkline>
              <xm:f>'SAM Master List'!O785:BL785</xm:f>
              <xm:sqref>BN785</xm:sqref>
            </x14:sparkline>
            <x14:sparkline>
              <xm:f>'SAM Master List'!O786:BL786</xm:f>
              <xm:sqref>BN786</xm:sqref>
            </x14:sparkline>
            <x14:sparkline>
              <xm:f>'SAM Master List'!O787:BL787</xm:f>
              <xm:sqref>BN787</xm:sqref>
            </x14:sparkline>
            <x14:sparkline>
              <xm:f>'SAM Master List'!O788:BL788</xm:f>
              <xm:sqref>BN788</xm:sqref>
            </x14:sparkline>
            <x14:sparkline>
              <xm:f>'SAM Master List'!O789:BL789</xm:f>
              <xm:sqref>BN789</xm:sqref>
            </x14:sparkline>
            <x14:sparkline>
              <xm:f>'SAM Master List'!O790:BL790</xm:f>
              <xm:sqref>BN790</xm:sqref>
            </x14:sparkline>
            <x14:sparkline>
              <xm:f>'SAM Master List'!O791:BL791</xm:f>
              <xm:sqref>BN791</xm:sqref>
            </x14:sparkline>
            <x14:sparkline>
              <xm:f>'SAM Master List'!O792:BL792</xm:f>
              <xm:sqref>BN792</xm:sqref>
            </x14:sparkline>
            <x14:sparkline>
              <xm:f>'SAM Master List'!O793:BL793</xm:f>
              <xm:sqref>BN793</xm:sqref>
            </x14:sparkline>
            <x14:sparkline>
              <xm:f>'SAM Master List'!O794:BL794</xm:f>
              <xm:sqref>BN794</xm:sqref>
            </x14:sparkline>
            <x14:sparkline>
              <xm:f>'SAM Master List'!O795:BL795</xm:f>
              <xm:sqref>BN795</xm:sqref>
            </x14:sparkline>
            <x14:sparkline>
              <xm:f>'SAM Master List'!O796:BL796</xm:f>
              <xm:sqref>BN796</xm:sqref>
            </x14:sparkline>
            <x14:sparkline>
              <xm:f>'SAM Master List'!O797:BL797</xm:f>
              <xm:sqref>BN797</xm:sqref>
            </x14:sparkline>
            <x14:sparkline>
              <xm:f>'SAM Master List'!O798:BL798</xm:f>
              <xm:sqref>BN798</xm:sqref>
            </x14:sparkline>
            <x14:sparkline>
              <xm:f>'SAM Master List'!O799:BL799</xm:f>
              <xm:sqref>BN799</xm:sqref>
            </x14:sparkline>
            <x14:sparkline>
              <xm:f>'SAM Master List'!O800:BL800</xm:f>
              <xm:sqref>BN800</xm:sqref>
            </x14:sparkline>
            <x14:sparkline>
              <xm:f>'SAM Master List'!O801:BL801</xm:f>
              <xm:sqref>BN801</xm:sqref>
            </x14:sparkline>
            <x14:sparkline>
              <xm:f>'SAM Master List'!O802:BL802</xm:f>
              <xm:sqref>BN802</xm:sqref>
            </x14:sparkline>
            <x14:sparkline>
              <xm:f>'SAM Master List'!O803:BL803</xm:f>
              <xm:sqref>BN803</xm:sqref>
            </x14:sparkline>
            <x14:sparkline>
              <xm:f>'SAM Master List'!O804:BL804</xm:f>
              <xm:sqref>BN804</xm:sqref>
            </x14:sparkline>
            <x14:sparkline>
              <xm:f>'SAM Master List'!O805:BL805</xm:f>
              <xm:sqref>BN805</xm:sqref>
            </x14:sparkline>
            <x14:sparkline>
              <xm:f>'SAM Master List'!O806:BL806</xm:f>
              <xm:sqref>BN806</xm:sqref>
            </x14:sparkline>
            <x14:sparkline>
              <xm:f>'SAM Master List'!O807:BL807</xm:f>
              <xm:sqref>BN807</xm:sqref>
            </x14:sparkline>
            <x14:sparkline>
              <xm:f>'SAM Master List'!O808:BL808</xm:f>
              <xm:sqref>BN808</xm:sqref>
            </x14:sparkline>
            <x14:sparkline>
              <xm:f>'SAM Master List'!O809:BL809</xm:f>
              <xm:sqref>BN809</xm:sqref>
            </x14:sparkline>
            <x14:sparkline>
              <xm:f>'SAM Master List'!O810:BL810</xm:f>
              <xm:sqref>BN810</xm:sqref>
            </x14:sparkline>
            <x14:sparkline>
              <xm:f>'SAM Master List'!O811:BL811</xm:f>
              <xm:sqref>BN811</xm:sqref>
            </x14:sparkline>
            <x14:sparkline>
              <xm:f>'SAM Master List'!O812:BL812</xm:f>
              <xm:sqref>BN812</xm:sqref>
            </x14:sparkline>
            <x14:sparkline>
              <xm:f>'SAM Master List'!O813:BL813</xm:f>
              <xm:sqref>BN813</xm:sqref>
            </x14:sparkline>
            <x14:sparkline>
              <xm:f>'SAM Master List'!O814:BL814</xm:f>
              <xm:sqref>BN814</xm:sqref>
            </x14:sparkline>
            <x14:sparkline>
              <xm:f>'SAM Master List'!O815:BL815</xm:f>
              <xm:sqref>BN815</xm:sqref>
            </x14:sparkline>
            <x14:sparkline>
              <xm:f>'SAM Master List'!O816:BL816</xm:f>
              <xm:sqref>BN816</xm:sqref>
            </x14:sparkline>
            <x14:sparkline>
              <xm:f>'SAM Master List'!O817:BL817</xm:f>
              <xm:sqref>BN817</xm:sqref>
            </x14:sparkline>
            <x14:sparkline>
              <xm:f>'SAM Master List'!O818:BL818</xm:f>
              <xm:sqref>BN818</xm:sqref>
            </x14:sparkline>
            <x14:sparkline>
              <xm:f>'SAM Master List'!O819:BL819</xm:f>
              <xm:sqref>BN819</xm:sqref>
            </x14:sparkline>
            <x14:sparkline>
              <xm:f>'SAM Master List'!O820:BL820</xm:f>
              <xm:sqref>BN820</xm:sqref>
            </x14:sparkline>
            <x14:sparkline>
              <xm:f>'SAM Master List'!O821:BL821</xm:f>
              <xm:sqref>BN821</xm:sqref>
            </x14:sparkline>
            <x14:sparkline>
              <xm:f>'SAM Master List'!O822:BL822</xm:f>
              <xm:sqref>BN822</xm:sqref>
            </x14:sparkline>
            <x14:sparkline>
              <xm:f>'SAM Master List'!O823:BL823</xm:f>
              <xm:sqref>BN823</xm:sqref>
            </x14:sparkline>
            <x14:sparkline>
              <xm:f>'SAM Master List'!O824:BL824</xm:f>
              <xm:sqref>BN824</xm:sqref>
            </x14:sparkline>
            <x14:sparkline>
              <xm:f>'SAM Master List'!O825:BL825</xm:f>
              <xm:sqref>BN825</xm:sqref>
            </x14:sparkline>
            <x14:sparkline>
              <xm:f>'SAM Master List'!O826:BL826</xm:f>
              <xm:sqref>BN826</xm:sqref>
            </x14:sparkline>
            <x14:sparkline>
              <xm:f>'SAM Master List'!O827:BL827</xm:f>
              <xm:sqref>BN827</xm:sqref>
            </x14:sparkline>
            <x14:sparkline>
              <xm:f>'SAM Master List'!O828:BL828</xm:f>
              <xm:sqref>BN828</xm:sqref>
            </x14:sparkline>
            <x14:sparkline>
              <xm:f>'SAM Master List'!O829:BL829</xm:f>
              <xm:sqref>BN829</xm:sqref>
            </x14:sparkline>
            <x14:sparkline>
              <xm:f>'SAM Master List'!O830:BL830</xm:f>
              <xm:sqref>BN830</xm:sqref>
            </x14:sparkline>
            <x14:sparkline>
              <xm:f>'SAM Master List'!O831:BL831</xm:f>
              <xm:sqref>BN831</xm:sqref>
            </x14:sparkline>
            <x14:sparkline>
              <xm:f>'SAM Master List'!O832:BL832</xm:f>
              <xm:sqref>BN832</xm:sqref>
            </x14:sparkline>
            <x14:sparkline>
              <xm:f>'SAM Master List'!O833:BL833</xm:f>
              <xm:sqref>BN833</xm:sqref>
            </x14:sparkline>
            <x14:sparkline>
              <xm:f>'SAM Master List'!O834:BL834</xm:f>
              <xm:sqref>BN834</xm:sqref>
            </x14:sparkline>
            <x14:sparkline>
              <xm:f>'SAM Master List'!O835:BL835</xm:f>
              <xm:sqref>BN835</xm:sqref>
            </x14:sparkline>
            <x14:sparkline>
              <xm:f>'SAM Master List'!O836:BL836</xm:f>
              <xm:sqref>BN836</xm:sqref>
            </x14:sparkline>
            <x14:sparkline>
              <xm:f>'SAM Master List'!O837:BL837</xm:f>
              <xm:sqref>BN837</xm:sqref>
            </x14:sparkline>
            <x14:sparkline>
              <xm:f>'SAM Master List'!O838:BL838</xm:f>
              <xm:sqref>BN838</xm:sqref>
            </x14:sparkline>
            <x14:sparkline>
              <xm:f>'SAM Master List'!O839:BL839</xm:f>
              <xm:sqref>BN839</xm:sqref>
            </x14:sparkline>
            <x14:sparkline>
              <xm:f>'SAM Master List'!O840:BL840</xm:f>
              <xm:sqref>BN840</xm:sqref>
            </x14:sparkline>
            <x14:sparkline>
              <xm:f>'SAM Master List'!O841:BL841</xm:f>
              <xm:sqref>BN841</xm:sqref>
            </x14:sparkline>
            <x14:sparkline>
              <xm:f>'SAM Master List'!O842:BL842</xm:f>
              <xm:sqref>BN842</xm:sqref>
            </x14:sparkline>
            <x14:sparkline>
              <xm:f>'SAM Master List'!O843:BL843</xm:f>
              <xm:sqref>BN843</xm:sqref>
            </x14:sparkline>
            <x14:sparkline>
              <xm:f>'SAM Master List'!O844:BL844</xm:f>
              <xm:sqref>BN844</xm:sqref>
            </x14:sparkline>
            <x14:sparkline>
              <xm:f>'SAM Master List'!O845:BL845</xm:f>
              <xm:sqref>BN845</xm:sqref>
            </x14:sparkline>
            <x14:sparkline>
              <xm:f>'SAM Master List'!O846:BL846</xm:f>
              <xm:sqref>BN846</xm:sqref>
            </x14:sparkline>
            <x14:sparkline>
              <xm:f>'SAM Master List'!O847:BL847</xm:f>
              <xm:sqref>BN847</xm:sqref>
            </x14:sparkline>
            <x14:sparkline>
              <xm:f>'SAM Master List'!O848:BL848</xm:f>
              <xm:sqref>BN848</xm:sqref>
            </x14:sparkline>
            <x14:sparkline>
              <xm:f>'SAM Master List'!O849:BL849</xm:f>
              <xm:sqref>BN849</xm:sqref>
            </x14:sparkline>
            <x14:sparkline>
              <xm:f>'SAM Master List'!O850:BL850</xm:f>
              <xm:sqref>BN850</xm:sqref>
            </x14:sparkline>
            <x14:sparkline>
              <xm:f>'SAM Master List'!O851:BL851</xm:f>
              <xm:sqref>BN851</xm:sqref>
            </x14:sparkline>
            <x14:sparkline>
              <xm:f>'SAM Master List'!O852:BL852</xm:f>
              <xm:sqref>BN852</xm:sqref>
            </x14:sparkline>
            <x14:sparkline>
              <xm:f>'SAM Master List'!O853:BL853</xm:f>
              <xm:sqref>BN853</xm:sqref>
            </x14:sparkline>
            <x14:sparkline>
              <xm:f>'SAM Master List'!O854:BL854</xm:f>
              <xm:sqref>BN854</xm:sqref>
            </x14:sparkline>
            <x14:sparkline>
              <xm:f>'SAM Master List'!O855:BL855</xm:f>
              <xm:sqref>BN855</xm:sqref>
            </x14:sparkline>
            <x14:sparkline>
              <xm:f>'SAM Master List'!O856:BL856</xm:f>
              <xm:sqref>BN856</xm:sqref>
            </x14:sparkline>
            <x14:sparkline>
              <xm:f>'SAM Master List'!O857:BL857</xm:f>
              <xm:sqref>BN857</xm:sqref>
            </x14:sparkline>
            <x14:sparkline>
              <xm:f>'SAM Master List'!O858:BL858</xm:f>
              <xm:sqref>BN858</xm:sqref>
            </x14:sparkline>
            <x14:sparkline>
              <xm:f>'SAM Master List'!O859:BL859</xm:f>
              <xm:sqref>BN859</xm:sqref>
            </x14:sparkline>
            <x14:sparkline>
              <xm:f>'SAM Master List'!O860:BL860</xm:f>
              <xm:sqref>BN860</xm:sqref>
            </x14:sparkline>
            <x14:sparkline>
              <xm:f>'SAM Master List'!O861:BL861</xm:f>
              <xm:sqref>BN861</xm:sqref>
            </x14:sparkline>
            <x14:sparkline>
              <xm:f>'SAM Master List'!O862:BL862</xm:f>
              <xm:sqref>BN862</xm:sqref>
            </x14:sparkline>
            <x14:sparkline>
              <xm:f>'SAM Master List'!O863:BL863</xm:f>
              <xm:sqref>BN863</xm:sqref>
            </x14:sparkline>
            <x14:sparkline>
              <xm:f>'SAM Master List'!O864:BL864</xm:f>
              <xm:sqref>BN864</xm:sqref>
            </x14:sparkline>
            <x14:sparkline>
              <xm:f>'SAM Master List'!O865:BL865</xm:f>
              <xm:sqref>BN865</xm:sqref>
            </x14:sparkline>
            <x14:sparkline>
              <xm:f>'SAM Master List'!O866:BL866</xm:f>
              <xm:sqref>BN866</xm:sqref>
            </x14:sparkline>
            <x14:sparkline>
              <xm:f>'SAM Master List'!O867:BL867</xm:f>
              <xm:sqref>BN867</xm:sqref>
            </x14:sparkline>
            <x14:sparkline>
              <xm:f>'SAM Master List'!O868:BL868</xm:f>
              <xm:sqref>BN868</xm:sqref>
            </x14:sparkline>
            <x14:sparkline>
              <xm:f>'SAM Master List'!O869:BL869</xm:f>
              <xm:sqref>BN869</xm:sqref>
            </x14:sparkline>
            <x14:sparkline>
              <xm:f>'SAM Master List'!O870:BL870</xm:f>
              <xm:sqref>BN870</xm:sqref>
            </x14:sparkline>
            <x14:sparkline>
              <xm:f>'SAM Master List'!O871:BL871</xm:f>
              <xm:sqref>BN871</xm:sqref>
            </x14:sparkline>
            <x14:sparkline>
              <xm:f>'SAM Master List'!O872:BL872</xm:f>
              <xm:sqref>BN872</xm:sqref>
            </x14:sparkline>
            <x14:sparkline>
              <xm:f>'SAM Master List'!O873:BL873</xm:f>
              <xm:sqref>BN873</xm:sqref>
            </x14:sparkline>
            <x14:sparkline>
              <xm:f>'SAM Master List'!O874:BL874</xm:f>
              <xm:sqref>BN874</xm:sqref>
            </x14:sparkline>
            <x14:sparkline>
              <xm:f>'SAM Master List'!O875:BL875</xm:f>
              <xm:sqref>BN875</xm:sqref>
            </x14:sparkline>
            <x14:sparkline>
              <xm:f>'SAM Master List'!O876:BL876</xm:f>
              <xm:sqref>BN876</xm:sqref>
            </x14:sparkline>
            <x14:sparkline>
              <xm:f>'SAM Master List'!O877:BL877</xm:f>
              <xm:sqref>BN877</xm:sqref>
            </x14:sparkline>
            <x14:sparkline>
              <xm:f>'SAM Master List'!O878:BL878</xm:f>
              <xm:sqref>BN878</xm:sqref>
            </x14:sparkline>
            <x14:sparkline>
              <xm:f>'SAM Master List'!O879:BL879</xm:f>
              <xm:sqref>BN879</xm:sqref>
            </x14:sparkline>
            <x14:sparkline>
              <xm:f>'SAM Master List'!O880:BL880</xm:f>
              <xm:sqref>BN880</xm:sqref>
            </x14:sparkline>
            <x14:sparkline>
              <xm:f>'SAM Master List'!O881:BL881</xm:f>
              <xm:sqref>BN881</xm:sqref>
            </x14:sparkline>
            <x14:sparkline>
              <xm:f>'SAM Master List'!O882:BL882</xm:f>
              <xm:sqref>BN882</xm:sqref>
            </x14:sparkline>
            <x14:sparkline>
              <xm:f>'SAM Master List'!O883:BL883</xm:f>
              <xm:sqref>BN883</xm:sqref>
            </x14:sparkline>
            <x14:sparkline>
              <xm:f>'SAM Master List'!O884:BL884</xm:f>
              <xm:sqref>BN884</xm:sqref>
            </x14:sparkline>
            <x14:sparkline>
              <xm:f>'SAM Master List'!O885:BL885</xm:f>
              <xm:sqref>BN885</xm:sqref>
            </x14:sparkline>
            <x14:sparkline>
              <xm:f>'SAM Master List'!O886:BL886</xm:f>
              <xm:sqref>BN886</xm:sqref>
            </x14:sparkline>
            <x14:sparkline>
              <xm:f>'SAM Master List'!O887:BL887</xm:f>
              <xm:sqref>BN887</xm:sqref>
            </x14:sparkline>
            <x14:sparkline>
              <xm:f>'SAM Master List'!O888:BL888</xm:f>
              <xm:sqref>BN888</xm:sqref>
            </x14:sparkline>
            <x14:sparkline>
              <xm:f>'SAM Master List'!O889:BL889</xm:f>
              <xm:sqref>BN889</xm:sqref>
            </x14:sparkline>
            <x14:sparkline>
              <xm:f>'SAM Master List'!O890:BL890</xm:f>
              <xm:sqref>BN890</xm:sqref>
            </x14:sparkline>
            <x14:sparkline>
              <xm:f>'SAM Master List'!O891:BL891</xm:f>
              <xm:sqref>BN891</xm:sqref>
            </x14:sparkline>
            <x14:sparkline>
              <xm:f>'SAM Master List'!O892:BL892</xm:f>
              <xm:sqref>BN892</xm:sqref>
            </x14:sparkline>
            <x14:sparkline>
              <xm:f>'SAM Master List'!O893:BL893</xm:f>
              <xm:sqref>BN893</xm:sqref>
            </x14:sparkline>
            <x14:sparkline>
              <xm:f>'SAM Master List'!O894:BL894</xm:f>
              <xm:sqref>BN894</xm:sqref>
            </x14:sparkline>
            <x14:sparkline>
              <xm:f>'SAM Master List'!O895:BL895</xm:f>
              <xm:sqref>BN895</xm:sqref>
            </x14:sparkline>
            <x14:sparkline>
              <xm:f>'SAM Master List'!O896:BL896</xm:f>
              <xm:sqref>BN896</xm:sqref>
            </x14:sparkline>
            <x14:sparkline>
              <xm:f>'SAM Master List'!O897:BL897</xm:f>
              <xm:sqref>BN897</xm:sqref>
            </x14:sparkline>
            <x14:sparkline>
              <xm:f>'SAM Master List'!O898:BL898</xm:f>
              <xm:sqref>BN898</xm:sqref>
            </x14:sparkline>
            <x14:sparkline>
              <xm:f>'SAM Master List'!O899:BL899</xm:f>
              <xm:sqref>BN899</xm:sqref>
            </x14:sparkline>
            <x14:sparkline>
              <xm:f>'SAM Master List'!O900:BL900</xm:f>
              <xm:sqref>BN900</xm:sqref>
            </x14:sparkline>
            <x14:sparkline>
              <xm:f>'SAM Master List'!O901:BL901</xm:f>
              <xm:sqref>BN901</xm:sqref>
            </x14:sparkline>
            <x14:sparkline>
              <xm:f>'SAM Master List'!O902:BL902</xm:f>
              <xm:sqref>BN902</xm:sqref>
            </x14:sparkline>
            <x14:sparkline>
              <xm:f>'SAM Master List'!O903:BL903</xm:f>
              <xm:sqref>BN903</xm:sqref>
            </x14:sparkline>
            <x14:sparkline>
              <xm:f>'SAM Master List'!O904:BL904</xm:f>
              <xm:sqref>BN904</xm:sqref>
            </x14:sparkline>
            <x14:sparkline>
              <xm:f>'SAM Master List'!O905:BL905</xm:f>
              <xm:sqref>BN905</xm:sqref>
            </x14:sparkline>
            <x14:sparkline>
              <xm:f>'SAM Master List'!O906:BL906</xm:f>
              <xm:sqref>BN906</xm:sqref>
            </x14:sparkline>
            <x14:sparkline>
              <xm:f>'SAM Master List'!O907:BL907</xm:f>
              <xm:sqref>BN907</xm:sqref>
            </x14:sparkline>
            <x14:sparkline>
              <xm:f>'SAM Master List'!O908:BL908</xm:f>
              <xm:sqref>BN908</xm:sqref>
            </x14:sparkline>
            <x14:sparkline>
              <xm:f>'SAM Master List'!O909:BL909</xm:f>
              <xm:sqref>BN909</xm:sqref>
            </x14:sparkline>
            <x14:sparkline>
              <xm:f>'SAM Master List'!O910:BL910</xm:f>
              <xm:sqref>BN910</xm:sqref>
            </x14:sparkline>
            <x14:sparkline>
              <xm:f>'SAM Master List'!O911:BL911</xm:f>
              <xm:sqref>BN911</xm:sqref>
            </x14:sparkline>
            <x14:sparkline>
              <xm:f>'SAM Master List'!O912:BL912</xm:f>
              <xm:sqref>BN912</xm:sqref>
            </x14:sparkline>
            <x14:sparkline>
              <xm:f>'SAM Master List'!O913:BL913</xm:f>
              <xm:sqref>BN913</xm:sqref>
            </x14:sparkline>
            <x14:sparkline>
              <xm:f>'SAM Master List'!O914:BL914</xm:f>
              <xm:sqref>BN914</xm:sqref>
            </x14:sparkline>
            <x14:sparkline>
              <xm:f>'SAM Master List'!O915:BL915</xm:f>
              <xm:sqref>BN915</xm:sqref>
            </x14:sparkline>
            <x14:sparkline>
              <xm:f>'SAM Master List'!O916:BL916</xm:f>
              <xm:sqref>BN916</xm:sqref>
            </x14:sparkline>
            <x14:sparkline>
              <xm:f>'SAM Master List'!O917:BL917</xm:f>
              <xm:sqref>BN917</xm:sqref>
            </x14:sparkline>
            <x14:sparkline>
              <xm:f>'SAM Master List'!O918:BL918</xm:f>
              <xm:sqref>BN918</xm:sqref>
            </x14:sparkline>
            <x14:sparkline>
              <xm:f>'SAM Master List'!O919:BL919</xm:f>
              <xm:sqref>BN919</xm:sqref>
            </x14:sparkline>
            <x14:sparkline>
              <xm:f>'SAM Master List'!O920:BL920</xm:f>
              <xm:sqref>BN920</xm:sqref>
            </x14:sparkline>
            <x14:sparkline>
              <xm:f>'SAM Master List'!O921:BL921</xm:f>
              <xm:sqref>BN921</xm:sqref>
            </x14:sparkline>
            <x14:sparkline>
              <xm:f>'SAM Master List'!O922:BL922</xm:f>
              <xm:sqref>BN922</xm:sqref>
            </x14:sparkline>
            <x14:sparkline>
              <xm:f>'SAM Master List'!O923:BL923</xm:f>
              <xm:sqref>BN923</xm:sqref>
            </x14:sparkline>
            <x14:sparkline>
              <xm:f>'SAM Master List'!O924:BL924</xm:f>
              <xm:sqref>BN924</xm:sqref>
            </x14:sparkline>
            <x14:sparkline>
              <xm:f>'SAM Master List'!O925:BL925</xm:f>
              <xm:sqref>BN925</xm:sqref>
            </x14:sparkline>
            <x14:sparkline>
              <xm:f>'SAM Master List'!O926:BL926</xm:f>
              <xm:sqref>BN926</xm:sqref>
            </x14:sparkline>
            <x14:sparkline>
              <xm:f>'SAM Master List'!O927:BL927</xm:f>
              <xm:sqref>BN927</xm:sqref>
            </x14:sparkline>
            <x14:sparkline>
              <xm:f>'SAM Master List'!O928:BL928</xm:f>
              <xm:sqref>BN928</xm:sqref>
            </x14:sparkline>
            <x14:sparkline>
              <xm:f>'SAM Master List'!O929:BL929</xm:f>
              <xm:sqref>BN929</xm:sqref>
            </x14:sparkline>
            <x14:sparkline>
              <xm:f>'SAM Master List'!O930:BL930</xm:f>
              <xm:sqref>BN930</xm:sqref>
            </x14:sparkline>
            <x14:sparkline>
              <xm:f>'SAM Master List'!O931:BL931</xm:f>
              <xm:sqref>BN931</xm:sqref>
            </x14:sparkline>
            <x14:sparkline>
              <xm:f>'SAM Master List'!O932:BL932</xm:f>
              <xm:sqref>BN932</xm:sqref>
            </x14:sparkline>
            <x14:sparkline>
              <xm:f>'SAM Master List'!O933:BL933</xm:f>
              <xm:sqref>BN933</xm:sqref>
            </x14:sparkline>
            <x14:sparkline>
              <xm:f>'SAM Master List'!O934:BL934</xm:f>
              <xm:sqref>BN934</xm:sqref>
            </x14:sparkline>
            <x14:sparkline>
              <xm:f>'SAM Master List'!O935:BL935</xm:f>
              <xm:sqref>BN935</xm:sqref>
            </x14:sparkline>
            <x14:sparkline>
              <xm:f>'SAM Master List'!O936:BL936</xm:f>
              <xm:sqref>BN936</xm:sqref>
            </x14:sparkline>
            <x14:sparkline>
              <xm:f>'SAM Master List'!O937:BL937</xm:f>
              <xm:sqref>BN937</xm:sqref>
            </x14:sparkline>
            <x14:sparkline>
              <xm:f>'SAM Master List'!O938:BL938</xm:f>
              <xm:sqref>BN938</xm:sqref>
            </x14:sparkline>
            <x14:sparkline>
              <xm:f>'SAM Master List'!O939:BL939</xm:f>
              <xm:sqref>BN939</xm:sqref>
            </x14:sparkline>
            <x14:sparkline>
              <xm:f>'SAM Master List'!O940:BL940</xm:f>
              <xm:sqref>BN940</xm:sqref>
            </x14:sparkline>
            <x14:sparkline>
              <xm:f>'SAM Master List'!O941:BL941</xm:f>
              <xm:sqref>BN941</xm:sqref>
            </x14:sparkline>
            <x14:sparkline>
              <xm:f>'SAM Master List'!O942:BL942</xm:f>
              <xm:sqref>BN942</xm:sqref>
            </x14:sparkline>
            <x14:sparkline>
              <xm:f>'SAM Master List'!O943:BL943</xm:f>
              <xm:sqref>BN943</xm:sqref>
            </x14:sparkline>
            <x14:sparkline>
              <xm:f>'SAM Master List'!O944:BL944</xm:f>
              <xm:sqref>BN944</xm:sqref>
            </x14:sparkline>
            <x14:sparkline>
              <xm:f>'SAM Master List'!O945:BL945</xm:f>
              <xm:sqref>BN945</xm:sqref>
            </x14:sparkline>
            <x14:sparkline>
              <xm:f>'SAM Master List'!O946:BL946</xm:f>
              <xm:sqref>BN946</xm:sqref>
            </x14:sparkline>
            <x14:sparkline>
              <xm:f>'SAM Master List'!O947:BL947</xm:f>
              <xm:sqref>BN947</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'SAM Master List'!O953:BL953</xm:f>
              <xm:sqref>BN953</xm:sqref>
            </x14:sparkline>
            <x14:sparkline>
              <xm:f>'SAM Master List'!O954:BL954</xm:f>
              <xm:sqref>BN954</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'SAM Master List'!O955:BL955</xm:f>
              <xm:sqref>BN955</xm:sqref>
            </x14:sparkline>
            <x14:sparkline>
              <xm:f>'SAM Master List'!O956:BL956</xm:f>
              <xm:sqref>BN956</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'SAM Master List'!O948:BL948</xm:f>
              <xm:sqref>BN948</xm:sqref>
            </x14:sparkline>
            <x14:sparkline>
              <xm:f>'SAM Master List'!O949:BL949</xm:f>
              <xm:sqref>BN949</xm:sqref>
            </x14:sparkline>
            <x14:sparkline>
              <xm:f>'SAM Master List'!O950:BL950</xm:f>
              <xm:sqref>BN950</xm:sqref>
            </x14:sparkline>
            <x14:sparkline>
              <xm:f>'SAM Master List'!O951:BL951</xm:f>
              <xm:sqref>BN951</xm:sqref>
            </x14:sparkline>
            <x14:sparkline>
              <xm:f>'SAM Master List'!O965:BL965</xm:f>
              <xm:sqref>BN965</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'SAM Master List'!O957:BL957</xm:f>
              <xm:sqref>BN957</xm:sqref>
            </x14:sparkline>
            <x14:sparkline>
              <xm:f>'SAM Master List'!O958:BL958</xm:f>
              <xm:sqref>BN958</xm:sqref>
            </x14:sparkline>
            <x14:sparkline>
              <xm:f>'SAM Master List'!O959:BL959</xm:f>
              <xm:sqref>BN959</xm:sqref>
            </x14:sparkline>
            <x14:sparkline>
              <xm:f>'SAM Master List'!O962:BL962</xm:f>
              <xm:sqref>BN962</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'SAM Master List'!O963:BL963</xm:f>
              <xm:sqref>BN963</xm:sqref>
            </x14:sparkline>
            <x14:sparkline>
              <xm:f>'SAM Master List'!O964:BL964</xm:f>
              <xm:sqref>BN964</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23"/>
  <sheetViews>
    <sheetView showGridLines="0" workbookViewId="0">
      <selection activeCell="B3" sqref="B3"/>
    </sheetView>
  </sheetViews>
  <sheetFormatPr defaultRowHeight="15" x14ac:dyDescent="0.25"/>
  <cols>
    <col min="1" max="1" width="14.7109375" customWidth="1"/>
    <col min="2" max="2" width="24" customWidth="1"/>
    <col min="3" max="3" width="15.140625" bestFit="1" customWidth="1"/>
  </cols>
  <sheetData>
    <row r="1" spans="1:2" ht="15.75" x14ac:dyDescent="0.25">
      <c r="A1" s="225" t="s">
        <v>1895</v>
      </c>
      <c r="B1" s="225"/>
    </row>
    <row r="2" spans="1:2" x14ac:dyDescent="0.25">
      <c r="A2" s="1" t="s">
        <v>1844</v>
      </c>
      <c r="B2" t="s">
        <v>1846</v>
      </c>
    </row>
    <row r="3" spans="1:2" x14ac:dyDescent="0.25">
      <c r="A3" s="172" t="s">
        <v>17</v>
      </c>
      <c r="B3" s="3">
        <v>221</v>
      </c>
    </row>
    <row r="4" spans="1:2" x14ac:dyDescent="0.25">
      <c r="A4" s="172" t="s">
        <v>1239</v>
      </c>
      <c r="B4" s="3">
        <v>14</v>
      </c>
    </row>
    <row r="5" spans="1:2" x14ac:dyDescent="0.25">
      <c r="A5" s="172" t="s">
        <v>1188</v>
      </c>
      <c r="B5" s="3">
        <v>5</v>
      </c>
    </row>
    <row r="6" spans="1:2" x14ac:dyDescent="0.25">
      <c r="A6" s="172" t="s">
        <v>1144</v>
      </c>
      <c r="B6" s="3">
        <v>24</v>
      </c>
    </row>
    <row r="7" spans="1:2" x14ac:dyDescent="0.25">
      <c r="A7" s="172" t="s">
        <v>1131</v>
      </c>
      <c r="B7" s="3">
        <v>7</v>
      </c>
    </row>
    <row r="8" spans="1:2" x14ac:dyDescent="0.25">
      <c r="A8" s="172" t="s">
        <v>1109</v>
      </c>
      <c r="B8" s="3">
        <v>10</v>
      </c>
    </row>
    <row r="9" spans="1:2" x14ac:dyDescent="0.25">
      <c r="A9" s="172" t="s">
        <v>47</v>
      </c>
      <c r="B9" s="3">
        <v>10</v>
      </c>
    </row>
    <row r="10" spans="1:2" x14ac:dyDescent="0.25">
      <c r="A10" s="172" t="s">
        <v>1010</v>
      </c>
      <c r="B10" s="3">
        <v>12</v>
      </c>
    </row>
    <row r="11" spans="1:2" x14ac:dyDescent="0.25">
      <c r="A11" s="172" t="s">
        <v>44</v>
      </c>
      <c r="B11" s="3">
        <v>12</v>
      </c>
    </row>
    <row r="12" spans="1:2" x14ac:dyDescent="0.25">
      <c r="A12" s="172" t="s">
        <v>961</v>
      </c>
      <c r="B12" s="3">
        <v>24</v>
      </c>
    </row>
    <row r="13" spans="1:2" x14ac:dyDescent="0.25">
      <c r="A13" s="172" t="s">
        <v>1326</v>
      </c>
      <c r="B13" s="3">
        <v>7</v>
      </c>
    </row>
    <row r="14" spans="1:2" x14ac:dyDescent="0.25">
      <c r="A14" s="172" t="s">
        <v>1311</v>
      </c>
      <c r="B14" s="3">
        <v>7</v>
      </c>
    </row>
    <row r="15" spans="1:2" x14ac:dyDescent="0.25">
      <c r="A15" s="172" t="s">
        <v>1297</v>
      </c>
      <c r="B15" s="3">
        <v>9</v>
      </c>
    </row>
    <row r="16" spans="1:2" x14ac:dyDescent="0.25">
      <c r="A16" s="172" t="s">
        <v>1270</v>
      </c>
      <c r="B16" s="3">
        <v>14</v>
      </c>
    </row>
    <row r="17" spans="1:2" x14ac:dyDescent="0.25">
      <c r="A17" s="172" t="s">
        <v>6</v>
      </c>
      <c r="B17" s="3">
        <v>183</v>
      </c>
    </row>
    <row r="18" spans="1:2" x14ac:dyDescent="0.25">
      <c r="A18" s="172" t="s">
        <v>1381</v>
      </c>
      <c r="B18" s="3">
        <v>10</v>
      </c>
    </row>
    <row r="19" spans="1:2" x14ac:dyDescent="0.25">
      <c r="A19" s="172" t="s">
        <v>1348</v>
      </c>
      <c r="B19" s="3">
        <v>17</v>
      </c>
    </row>
    <row r="20" spans="1:2" x14ac:dyDescent="0.25">
      <c r="A20" s="172" t="s">
        <v>2</v>
      </c>
      <c r="B20" s="3">
        <v>340</v>
      </c>
    </row>
    <row r="21" spans="1:2" x14ac:dyDescent="0.25">
      <c r="A21" s="172" t="s">
        <v>1931</v>
      </c>
      <c r="B21" s="3">
        <v>1</v>
      </c>
    </row>
    <row r="22" spans="1:2" x14ac:dyDescent="0.25">
      <c r="A22" s="172" t="s">
        <v>2170</v>
      </c>
      <c r="B22" s="3">
        <v>2</v>
      </c>
    </row>
    <row r="23" spans="1:2" x14ac:dyDescent="0.25">
      <c r="A23" s="172" t="s">
        <v>1845</v>
      </c>
      <c r="B23" s="3">
        <v>929</v>
      </c>
    </row>
  </sheetData>
  <mergeCells count="1">
    <mergeCell ref="A1:B1"/>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J44"/>
  <sheetViews>
    <sheetView topLeftCell="A16" zoomScale="80" zoomScaleNormal="80" workbookViewId="0">
      <selection activeCell="J46" sqref="J46"/>
    </sheetView>
  </sheetViews>
  <sheetFormatPr defaultRowHeight="15" x14ac:dyDescent="0.25"/>
  <cols>
    <col min="1" max="1" width="13.7109375" bestFit="1" customWidth="1"/>
    <col min="2" max="3" width="9" bestFit="1" customWidth="1"/>
    <col min="4" max="4" width="12.42578125" bestFit="1" customWidth="1"/>
    <col min="5" max="5" width="10" bestFit="1" customWidth="1"/>
    <col min="6" max="6" width="21.7109375" bestFit="1" customWidth="1"/>
    <col min="7" max="7" width="19.85546875" bestFit="1" customWidth="1"/>
    <col min="8" max="8" width="6.7109375" bestFit="1" customWidth="1"/>
    <col min="9" max="9" width="7.140625" bestFit="1" customWidth="1"/>
    <col min="10" max="10" width="9.5703125" bestFit="1" customWidth="1"/>
    <col min="11" max="11" width="10.5703125" bestFit="1" customWidth="1"/>
    <col min="12" max="12" width="9.140625" bestFit="1" customWidth="1"/>
    <col min="13" max="13" width="12.140625" bestFit="1" customWidth="1"/>
    <col min="14" max="14" width="9.140625" bestFit="1" customWidth="1"/>
    <col min="15" max="15" width="8.85546875" bestFit="1" customWidth="1"/>
    <col min="16" max="16" width="7.85546875" bestFit="1" customWidth="1"/>
    <col min="17" max="17" width="8.140625" bestFit="1" customWidth="1"/>
    <col min="18" max="19" width="8.85546875" bestFit="1" customWidth="1"/>
    <col min="20" max="20" width="10.7109375" bestFit="1" customWidth="1"/>
    <col min="21" max="21" width="6.140625" bestFit="1" customWidth="1"/>
    <col min="22" max="23" width="10.5703125" bestFit="1" customWidth="1"/>
    <col min="30" max="30" width="11.42578125" customWidth="1"/>
  </cols>
  <sheetData>
    <row r="1" spans="1:29" ht="45" x14ac:dyDescent="0.25">
      <c r="A1" s="13" t="s">
        <v>1839</v>
      </c>
      <c r="B1" s="14" t="s">
        <v>1876</v>
      </c>
      <c r="C1" s="14" t="s">
        <v>1888</v>
      </c>
      <c r="D1" s="13" t="s">
        <v>1838</v>
      </c>
      <c r="E1" s="13" t="s">
        <v>1837</v>
      </c>
      <c r="F1" s="13" t="s">
        <v>1836</v>
      </c>
      <c r="G1" s="13" t="s">
        <v>1835</v>
      </c>
      <c r="H1" s="15" t="s">
        <v>1863</v>
      </c>
      <c r="I1" s="15" t="s">
        <v>1862</v>
      </c>
      <c r="J1" s="15" t="s">
        <v>1861</v>
      </c>
      <c r="K1" s="15" t="s">
        <v>1852</v>
      </c>
      <c r="L1" s="15" t="s">
        <v>1853</v>
      </c>
      <c r="M1" s="15" t="s">
        <v>1854</v>
      </c>
      <c r="N1" s="15" t="s">
        <v>1855</v>
      </c>
      <c r="O1" s="15" t="s">
        <v>1856</v>
      </c>
      <c r="P1" s="15" t="s">
        <v>1857</v>
      </c>
      <c r="Q1" s="15" t="s">
        <v>1858</v>
      </c>
      <c r="R1" s="15" t="s">
        <v>1859</v>
      </c>
      <c r="S1" s="15" t="s">
        <v>1860</v>
      </c>
      <c r="T1" s="15"/>
      <c r="U1" s="15"/>
      <c r="V1" s="15"/>
      <c r="W1" s="15" t="s">
        <v>1897</v>
      </c>
      <c r="X1" s="7" t="s">
        <v>1891</v>
      </c>
      <c r="Y1" s="7" t="s">
        <v>1892</v>
      </c>
      <c r="Z1" s="7" t="s">
        <v>1893</v>
      </c>
      <c r="AA1" s="7" t="s">
        <v>1894</v>
      </c>
    </row>
    <row r="2" spans="1:29" x14ac:dyDescent="0.25">
      <c r="A2" s="5" t="s">
        <v>1880</v>
      </c>
      <c r="B2" s="6"/>
      <c r="C2" s="6"/>
      <c r="D2" s="5" t="s">
        <v>1882</v>
      </c>
      <c r="E2" s="5">
        <v>105514351</v>
      </c>
      <c r="F2" s="5" t="s">
        <v>1881</v>
      </c>
      <c r="G2" s="5" t="s">
        <v>1886</v>
      </c>
      <c r="H2" s="5"/>
      <c r="I2" s="5"/>
      <c r="J2" s="5"/>
      <c r="K2" s="5"/>
      <c r="L2" s="5"/>
      <c r="M2" s="11">
        <v>20561.060000000001</v>
      </c>
      <c r="N2" s="11"/>
      <c r="O2" s="11"/>
      <c r="P2" s="11"/>
      <c r="Q2" s="11"/>
      <c r="R2" s="11"/>
      <c r="S2" s="11"/>
      <c r="T2" s="11"/>
      <c r="U2" s="11"/>
      <c r="V2" s="11"/>
      <c r="W2" s="16">
        <v>42066</v>
      </c>
      <c r="X2" s="9"/>
      <c r="Y2" s="9"/>
      <c r="Z2" s="9"/>
      <c r="AA2" s="9"/>
    </row>
    <row r="3" spans="1:29" x14ac:dyDescent="0.25">
      <c r="A3" s="5" t="s">
        <v>247</v>
      </c>
      <c r="B3" s="6"/>
      <c r="C3" s="6"/>
      <c r="D3" s="5" t="s">
        <v>2</v>
      </c>
      <c r="E3" s="5">
        <v>106814475</v>
      </c>
      <c r="F3" s="5" t="s">
        <v>1</v>
      </c>
      <c r="G3" s="5" t="s">
        <v>246</v>
      </c>
      <c r="H3" s="5"/>
      <c r="I3" s="5"/>
      <c r="J3" s="12">
        <v>750.02</v>
      </c>
      <c r="K3" s="12"/>
      <c r="L3" s="12"/>
      <c r="M3" s="12"/>
      <c r="N3" s="12"/>
      <c r="O3" s="12"/>
      <c r="P3" s="12"/>
      <c r="Q3" s="11"/>
      <c r="R3" s="11"/>
      <c r="S3" s="11"/>
      <c r="T3" s="11"/>
      <c r="U3" s="11"/>
      <c r="V3" s="11"/>
      <c r="W3" s="17">
        <v>42036</v>
      </c>
      <c r="X3" s="9"/>
      <c r="Y3" s="10">
        <v>750.02</v>
      </c>
      <c r="Z3" s="9">
        <v>2790.97</v>
      </c>
      <c r="AA3" s="10">
        <v>1587.6222222222223</v>
      </c>
    </row>
    <row r="4" spans="1:29" x14ac:dyDescent="0.25">
      <c r="A4" s="53" t="s">
        <v>1868</v>
      </c>
      <c r="B4" s="6"/>
      <c r="C4" s="6"/>
      <c r="D4" s="47"/>
      <c r="E4" s="47">
        <v>106814475</v>
      </c>
      <c r="F4" s="47" t="s">
        <v>1</v>
      </c>
      <c r="G4" s="47" t="s">
        <v>1874</v>
      </c>
      <c r="H4" s="38"/>
      <c r="I4" s="38"/>
      <c r="J4" s="50"/>
      <c r="K4" s="50"/>
      <c r="L4" s="50"/>
      <c r="M4" s="50"/>
      <c r="N4" s="50">
        <v>256.64</v>
      </c>
      <c r="O4" s="50">
        <v>16.75</v>
      </c>
      <c r="P4" s="50">
        <v>16.75</v>
      </c>
      <c r="Q4" s="51"/>
      <c r="R4" s="51"/>
      <c r="S4" s="51"/>
      <c r="T4" s="68"/>
      <c r="U4" s="68"/>
      <c r="V4" s="68"/>
      <c r="W4" s="8"/>
      <c r="X4" s="9"/>
      <c r="Y4" s="9"/>
      <c r="Z4" s="9"/>
      <c r="AA4" s="9"/>
    </row>
    <row r="5" spans="1:29" x14ac:dyDescent="0.25">
      <c r="A5" s="53" t="s">
        <v>1869</v>
      </c>
      <c r="B5" s="6"/>
      <c r="C5" s="6"/>
      <c r="D5" s="53"/>
      <c r="E5" s="53">
        <v>106814475</v>
      </c>
      <c r="F5" s="53" t="s">
        <v>1</v>
      </c>
      <c r="G5" s="53" t="s">
        <v>1875</v>
      </c>
      <c r="H5" s="38"/>
      <c r="I5" s="38"/>
      <c r="J5" s="56"/>
      <c r="K5" s="56"/>
      <c r="L5" s="56"/>
      <c r="M5" s="56"/>
      <c r="N5" s="56">
        <v>35.880000000000003</v>
      </c>
      <c r="O5" s="56">
        <v>33.409999999999997</v>
      </c>
      <c r="P5" s="56">
        <v>8.75</v>
      </c>
      <c r="Q5" s="56"/>
      <c r="R5" s="56"/>
      <c r="S5" s="56"/>
      <c r="T5" s="68"/>
      <c r="U5" s="68"/>
      <c r="V5" s="68"/>
      <c r="W5" s="8"/>
      <c r="X5" s="9"/>
      <c r="Y5" s="9"/>
      <c r="Z5" s="9"/>
      <c r="AA5" s="9"/>
    </row>
    <row r="6" spans="1:29" x14ac:dyDescent="0.25">
      <c r="A6" s="47" t="s">
        <v>1219</v>
      </c>
      <c r="B6" s="48"/>
      <c r="C6" s="48"/>
      <c r="D6" s="47" t="s">
        <v>1188</v>
      </c>
      <c r="E6" s="47">
        <v>106813883</v>
      </c>
      <c r="F6" s="47" t="s">
        <v>43</v>
      </c>
      <c r="G6" s="47" t="s">
        <v>1218</v>
      </c>
      <c r="H6" s="38"/>
      <c r="I6" s="38"/>
      <c r="J6" s="50">
        <v>9.11</v>
      </c>
      <c r="K6" s="50">
        <v>8.75</v>
      </c>
      <c r="L6" s="50">
        <v>8.75</v>
      </c>
      <c r="M6" s="50">
        <v>8.75</v>
      </c>
      <c r="N6" s="50">
        <v>8.75</v>
      </c>
      <c r="O6" s="50">
        <v>8.85</v>
      </c>
      <c r="P6" s="50">
        <v>8.75</v>
      </c>
      <c r="Q6" s="51">
        <v>8.75</v>
      </c>
      <c r="R6" s="51">
        <v>8.75</v>
      </c>
      <c r="S6" s="51">
        <v>17.5</v>
      </c>
      <c r="T6" s="51"/>
      <c r="U6" s="51"/>
      <c r="V6" s="51"/>
      <c r="W6" s="8"/>
      <c r="X6" s="9"/>
      <c r="Y6" s="10">
        <v>9.11</v>
      </c>
      <c r="Z6" s="9">
        <v>9.66</v>
      </c>
      <c r="AA6" s="10">
        <v>9.3812500000000014</v>
      </c>
    </row>
    <row r="7" spans="1:29" x14ac:dyDescent="0.25">
      <c r="A7" s="47" t="s">
        <v>1906</v>
      </c>
      <c r="B7" s="48"/>
      <c r="C7" s="48"/>
      <c r="D7" s="53" t="s">
        <v>1131</v>
      </c>
      <c r="E7" s="53">
        <v>106813885</v>
      </c>
      <c r="F7" s="53" t="s">
        <v>1130</v>
      </c>
      <c r="G7" s="53" t="s">
        <v>1908</v>
      </c>
      <c r="H7" s="53"/>
      <c r="I7" s="53"/>
      <c r="J7" s="56"/>
      <c r="K7" s="56"/>
      <c r="L7" s="56"/>
      <c r="M7" s="56"/>
      <c r="N7" s="59"/>
      <c r="O7" s="59"/>
      <c r="P7" s="59"/>
      <c r="Q7" s="59"/>
      <c r="R7" s="56">
        <v>501.33</v>
      </c>
      <c r="S7" s="56">
        <v>772.61</v>
      </c>
      <c r="T7" s="51">
        <v>668.12</v>
      </c>
      <c r="U7" s="51"/>
      <c r="V7" s="51"/>
      <c r="W7" s="8"/>
      <c r="X7" s="9"/>
      <c r="Y7" s="9"/>
      <c r="Z7" s="9"/>
      <c r="AA7" s="9"/>
    </row>
    <row r="8" spans="1:29" x14ac:dyDescent="0.25">
      <c r="A8" s="47" t="s">
        <v>1901</v>
      </c>
      <c r="B8" s="48"/>
      <c r="C8" s="48"/>
      <c r="D8" s="47" t="s">
        <v>1904</v>
      </c>
      <c r="E8" s="47">
        <v>105518634</v>
      </c>
      <c r="F8" s="47" t="s">
        <v>1887</v>
      </c>
      <c r="G8" s="47" t="s">
        <v>1903</v>
      </c>
      <c r="H8" s="41"/>
      <c r="I8" s="41"/>
      <c r="J8" s="41"/>
      <c r="K8" s="41"/>
      <c r="L8" s="41"/>
      <c r="M8" s="42"/>
      <c r="N8" s="42"/>
      <c r="O8" s="42"/>
      <c r="P8" s="42"/>
      <c r="Q8" s="43">
        <v>8.75</v>
      </c>
      <c r="R8" s="43"/>
      <c r="S8" s="40"/>
      <c r="T8" s="40"/>
      <c r="U8" s="40"/>
    </row>
    <row r="9" spans="1:29" x14ac:dyDescent="0.25">
      <c r="A9" s="47" t="s">
        <v>1914</v>
      </c>
      <c r="B9" s="48"/>
      <c r="C9" s="48"/>
      <c r="D9" s="47"/>
      <c r="E9" s="47">
        <v>105514538</v>
      </c>
      <c r="F9" s="47" t="s">
        <v>1915</v>
      </c>
      <c r="G9" s="47" t="s">
        <v>1916</v>
      </c>
      <c r="H9" s="47"/>
      <c r="I9" s="47"/>
      <c r="J9" s="51"/>
      <c r="K9" s="51"/>
      <c r="L9" s="51"/>
      <c r="M9" s="51"/>
      <c r="N9" s="57"/>
      <c r="O9" s="57"/>
      <c r="P9" s="57"/>
      <c r="Q9" s="57"/>
      <c r="R9" s="51"/>
      <c r="S9" s="51"/>
      <c r="T9" s="51">
        <v>23.12</v>
      </c>
      <c r="U9" s="51">
        <v>23.12</v>
      </c>
      <c r="V9" s="68"/>
      <c r="W9" s="8"/>
      <c r="X9" s="9"/>
      <c r="Y9" s="9"/>
      <c r="Z9" s="9"/>
      <c r="AA9" s="9"/>
    </row>
    <row r="10" spans="1:29" x14ac:dyDescent="0.25">
      <c r="A10" s="47" t="s">
        <v>1692</v>
      </c>
      <c r="B10" s="48"/>
      <c r="C10" s="48"/>
      <c r="D10" s="47" t="s">
        <v>17</v>
      </c>
      <c r="E10" s="47">
        <v>105515018</v>
      </c>
      <c r="F10" s="47" t="s">
        <v>16</v>
      </c>
      <c r="G10" s="47" t="s">
        <v>1691</v>
      </c>
      <c r="H10" s="38"/>
      <c r="I10" s="38"/>
      <c r="J10" s="50">
        <v>43.34</v>
      </c>
      <c r="K10" s="50">
        <v>50.49</v>
      </c>
      <c r="L10" s="50">
        <v>46.16</v>
      </c>
      <c r="M10" s="50">
        <v>46.98</v>
      </c>
      <c r="N10" s="50">
        <v>53.56</v>
      </c>
      <c r="O10" s="50">
        <v>52.23</v>
      </c>
      <c r="P10" s="50">
        <v>52.89</v>
      </c>
      <c r="Q10" s="51">
        <v>73.78</v>
      </c>
      <c r="R10" s="51">
        <v>70.989999999999995</v>
      </c>
      <c r="S10" s="51">
        <v>70.400000000000006</v>
      </c>
      <c r="T10" s="51">
        <v>8.75</v>
      </c>
      <c r="U10" s="51"/>
      <c r="V10" s="51"/>
      <c r="W10" s="8"/>
      <c r="X10" s="9"/>
      <c r="Y10" s="10">
        <v>8.75</v>
      </c>
      <c r="Z10" s="9">
        <v>99.75</v>
      </c>
      <c r="AA10" s="10">
        <v>50.928913043478254</v>
      </c>
      <c r="AB10" s="9" t="str">
        <f t="shared" ref="AB10:AB32" si="0">IF(AND(U10&gt;=Y10,U10&lt;=Z10),"YES","NO")</f>
        <v>NO</v>
      </c>
      <c r="AC10" s="9" t="str">
        <f t="shared" ref="AC10:AC32" si="1">IF(U10&lt;Y10,"Latest consumption is lower than expected",IF(U10&gt;Z10,"Latest consumption is higher than expected",""))</f>
        <v>Latest consumption is lower than expected</v>
      </c>
    </row>
    <row r="11" spans="1:29" x14ac:dyDescent="0.25">
      <c r="A11" s="47" t="s">
        <v>1237</v>
      </c>
      <c r="B11" s="48"/>
      <c r="C11" s="48"/>
      <c r="D11" s="47" t="s">
        <v>1188</v>
      </c>
      <c r="E11" s="47">
        <v>106813883</v>
      </c>
      <c r="F11" s="47" t="s">
        <v>43</v>
      </c>
      <c r="G11" s="47" t="s">
        <v>1236</v>
      </c>
      <c r="H11" s="38"/>
      <c r="I11" s="38"/>
      <c r="J11" s="50">
        <v>14.21</v>
      </c>
      <c r="K11" s="50">
        <v>15.52</v>
      </c>
      <c r="L11" s="50">
        <v>13.97</v>
      </c>
      <c r="M11" s="50">
        <v>14.03</v>
      </c>
      <c r="N11" s="50">
        <v>14.26</v>
      </c>
      <c r="O11" s="50">
        <v>13.63</v>
      </c>
      <c r="P11" s="50">
        <v>16.47</v>
      </c>
      <c r="Q11" s="51">
        <v>16.68</v>
      </c>
      <c r="R11" s="51">
        <v>16.439999999999998</v>
      </c>
      <c r="S11" s="51">
        <v>17.04</v>
      </c>
      <c r="T11" s="51">
        <v>10.59</v>
      </c>
      <c r="U11" s="51"/>
      <c r="V11" s="51"/>
      <c r="W11" s="8"/>
      <c r="X11" s="9"/>
      <c r="Y11" s="10">
        <v>10.59</v>
      </c>
      <c r="Z11" s="9">
        <v>23.160000000000004</v>
      </c>
      <c r="AA11" s="10">
        <v>17.772777777777776</v>
      </c>
      <c r="AB11" s="9" t="str">
        <f t="shared" si="0"/>
        <v>NO</v>
      </c>
      <c r="AC11" s="9" t="str">
        <f t="shared" si="1"/>
        <v>Latest consumption is lower than expected</v>
      </c>
    </row>
    <row r="12" spans="1:29" x14ac:dyDescent="0.25">
      <c r="A12" s="47" t="s">
        <v>1235</v>
      </c>
      <c r="B12" s="48"/>
      <c r="C12" s="48"/>
      <c r="D12" s="47" t="s">
        <v>1188</v>
      </c>
      <c r="E12" s="47">
        <v>106813883</v>
      </c>
      <c r="F12" s="47" t="s">
        <v>43</v>
      </c>
      <c r="G12" s="47" t="s">
        <v>1234</v>
      </c>
      <c r="H12" s="38"/>
      <c r="I12" s="38"/>
      <c r="J12" s="50">
        <v>9.73</v>
      </c>
      <c r="K12" s="50">
        <v>10.07</v>
      </c>
      <c r="L12" s="50">
        <v>10.06</v>
      </c>
      <c r="M12" s="50">
        <v>9.9499999999999993</v>
      </c>
      <c r="N12" s="50">
        <v>9.6199999999999992</v>
      </c>
      <c r="O12" s="50">
        <v>9.0500000000000007</v>
      </c>
      <c r="P12" s="50">
        <v>12.18</v>
      </c>
      <c r="Q12" s="51">
        <v>12.370000000000001</v>
      </c>
      <c r="R12" s="51">
        <v>12.370000000000001</v>
      </c>
      <c r="S12" s="51">
        <v>13.3</v>
      </c>
      <c r="T12" s="51">
        <v>10.59</v>
      </c>
      <c r="U12" s="51"/>
      <c r="V12" s="51"/>
      <c r="W12" s="8"/>
      <c r="X12" s="9"/>
      <c r="Y12" s="10">
        <v>10.59</v>
      </c>
      <c r="Z12" s="9">
        <v>15.18</v>
      </c>
      <c r="AA12" s="10">
        <v>12.81666666666667</v>
      </c>
      <c r="AB12" s="9" t="str">
        <f t="shared" si="0"/>
        <v>NO</v>
      </c>
      <c r="AC12" s="9" t="str">
        <f t="shared" si="1"/>
        <v>Latest consumption is lower than expected</v>
      </c>
    </row>
    <row r="13" spans="1:29" x14ac:dyDescent="0.25">
      <c r="A13" s="47" t="s">
        <v>1231</v>
      </c>
      <c r="B13" s="48"/>
      <c r="C13" s="48"/>
      <c r="D13" s="47" t="s">
        <v>1188</v>
      </c>
      <c r="E13" s="47">
        <v>106813883</v>
      </c>
      <c r="F13" s="47" t="s">
        <v>43</v>
      </c>
      <c r="G13" s="47" t="s">
        <v>1230</v>
      </c>
      <c r="H13" s="38"/>
      <c r="I13" s="38"/>
      <c r="J13" s="50">
        <v>8.75</v>
      </c>
      <c r="K13" s="50">
        <v>8.75</v>
      </c>
      <c r="L13" s="50">
        <v>8.75</v>
      </c>
      <c r="M13" s="50">
        <v>8.84</v>
      </c>
      <c r="N13" s="50">
        <v>9.52</v>
      </c>
      <c r="O13" s="50">
        <v>8.94</v>
      </c>
      <c r="P13" s="50">
        <v>12.18</v>
      </c>
      <c r="Q13" s="51">
        <v>11.99</v>
      </c>
      <c r="R13" s="51">
        <v>11.99</v>
      </c>
      <c r="S13" s="51">
        <v>13.01</v>
      </c>
      <c r="T13" s="51">
        <v>10.59</v>
      </c>
      <c r="U13" s="51"/>
      <c r="V13" s="51"/>
      <c r="W13" s="8"/>
      <c r="X13" s="9"/>
      <c r="Y13" s="10">
        <v>10.59</v>
      </c>
      <c r="Z13" s="9">
        <v>13.01</v>
      </c>
      <c r="AA13" s="10">
        <v>12.06388888888889</v>
      </c>
      <c r="AB13" s="9" t="str">
        <f t="shared" si="0"/>
        <v>NO</v>
      </c>
      <c r="AC13" s="9" t="str">
        <f t="shared" si="1"/>
        <v>Latest consumption is lower than expected</v>
      </c>
    </row>
    <row r="14" spans="1:29" x14ac:dyDescent="0.25">
      <c r="A14" s="47" t="s">
        <v>1229</v>
      </c>
      <c r="B14" s="48"/>
      <c r="C14" s="48"/>
      <c r="D14" s="47" t="s">
        <v>1188</v>
      </c>
      <c r="E14" s="47">
        <v>106813883</v>
      </c>
      <c r="F14" s="47" t="s">
        <v>43</v>
      </c>
      <c r="G14" s="47" t="s">
        <v>1228</v>
      </c>
      <c r="H14" s="38"/>
      <c r="I14" s="38"/>
      <c r="J14" s="50">
        <v>12.86</v>
      </c>
      <c r="K14" s="50">
        <v>12.8</v>
      </c>
      <c r="L14" s="50">
        <v>11.92</v>
      </c>
      <c r="M14" s="50">
        <v>11.62</v>
      </c>
      <c r="N14" s="50">
        <v>11.75</v>
      </c>
      <c r="O14" s="50">
        <v>11.96</v>
      </c>
      <c r="P14" s="50">
        <v>12.18</v>
      </c>
      <c r="Q14" s="51">
        <v>12.74</v>
      </c>
      <c r="R14" s="51">
        <v>12.56</v>
      </c>
      <c r="S14" s="51">
        <v>13.57</v>
      </c>
      <c r="T14" s="51">
        <v>10.59</v>
      </c>
      <c r="U14" s="51"/>
      <c r="V14" s="51"/>
      <c r="W14" s="8"/>
      <c r="X14" s="9"/>
      <c r="Y14" s="10">
        <v>10.59</v>
      </c>
      <c r="Z14" s="9">
        <v>16.100000000000001</v>
      </c>
      <c r="AA14" s="10">
        <v>13.976666666666667</v>
      </c>
      <c r="AB14" s="9" t="str">
        <f t="shared" si="0"/>
        <v>NO</v>
      </c>
      <c r="AC14" s="9" t="str">
        <f t="shared" si="1"/>
        <v>Latest consumption is lower than expected</v>
      </c>
    </row>
    <row r="15" spans="1:29" x14ac:dyDescent="0.25">
      <c r="A15" s="47" t="s">
        <v>1227</v>
      </c>
      <c r="B15" s="48"/>
      <c r="C15" s="48"/>
      <c r="D15" s="47" t="s">
        <v>1188</v>
      </c>
      <c r="E15" s="47">
        <v>106813883</v>
      </c>
      <c r="F15" s="47" t="s">
        <v>43</v>
      </c>
      <c r="G15" s="47" t="s">
        <v>1226</v>
      </c>
      <c r="H15" s="38"/>
      <c r="I15" s="38"/>
      <c r="J15" s="50">
        <v>9.73</v>
      </c>
      <c r="K15" s="50">
        <v>9.8000000000000007</v>
      </c>
      <c r="L15" s="50">
        <v>9.1300000000000008</v>
      </c>
      <c r="M15" s="50">
        <v>9.2100000000000009</v>
      </c>
      <c r="N15" s="50">
        <v>9.0399999999999991</v>
      </c>
      <c r="O15" s="50">
        <v>9.0500000000000007</v>
      </c>
      <c r="P15" s="50">
        <v>12.18</v>
      </c>
      <c r="Q15" s="51">
        <v>12.55</v>
      </c>
      <c r="R15" s="51">
        <v>11.99</v>
      </c>
      <c r="S15" s="51">
        <v>13.200000000000001</v>
      </c>
      <c r="T15" s="51">
        <v>10.59</v>
      </c>
      <c r="U15" s="51"/>
      <c r="V15" s="51"/>
      <c r="W15" s="8"/>
      <c r="X15" s="9"/>
      <c r="Y15" s="10">
        <v>10.59</v>
      </c>
      <c r="Z15" s="9">
        <v>13.67</v>
      </c>
      <c r="AA15" s="10">
        <v>12.620000000000001</v>
      </c>
      <c r="AB15" s="9" t="str">
        <f t="shared" si="0"/>
        <v>NO</v>
      </c>
      <c r="AC15" s="9" t="str">
        <f t="shared" si="1"/>
        <v>Latest consumption is lower than expected</v>
      </c>
    </row>
    <row r="16" spans="1:29" x14ac:dyDescent="0.25">
      <c r="A16" s="47" t="s">
        <v>1225</v>
      </c>
      <c r="B16" s="48"/>
      <c r="C16" s="48"/>
      <c r="D16" s="47" t="s">
        <v>1188</v>
      </c>
      <c r="E16" s="47">
        <v>106813883</v>
      </c>
      <c r="F16" s="47" t="s">
        <v>43</v>
      </c>
      <c r="G16" s="47" t="s">
        <v>1224</v>
      </c>
      <c r="H16" s="38"/>
      <c r="I16" s="38"/>
      <c r="J16" s="50">
        <v>10.72</v>
      </c>
      <c r="K16" s="50">
        <v>11.21</v>
      </c>
      <c r="L16" s="50">
        <v>10.61</v>
      </c>
      <c r="M16" s="50">
        <v>10.69</v>
      </c>
      <c r="N16" s="50">
        <v>10.78</v>
      </c>
      <c r="O16" s="50">
        <v>10.61</v>
      </c>
      <c r="P16" s="50">
        <v>13.67</v>
      </c>
      <c r="Q16" s="51">
        <v>13.870000000000001</v>
      </c>
      <c r="R16" s="51">
        <v>13.6</v>
      </c>
      <c r="S16" s="51">
        <v>14.24</v>
      </c>
      <c r="T16" s="51">
        <v>10.59</v>
      </c>
      <c r="U16" s="51"/>
      <c r="V16" s="51"/>
      <c r="W16" s="8"/>
      <c r="X16" s="9"/>
      <c r="Y16" s="10">
        <v>10.59</v>
      </c>
      <c r="Z16" s="9">
        <v>14.450000000000001</v>
      </c>
      <c r="AA16" s="10">
        <v>13.66388888888889</v>
      </c>
      <c r="AB16" s="9" t="str">
        <f t="shared" si="0"/>
        <v>NO</v>
      </c>
      <c r="AC16" s="9" t="str">
        <f t="shared" si="1"/>
        <v>Latest consumption is lower than expected</v>
      </c>
    </row>
    <row r="17" spans="1:29" x14ac:dyDescent="0.25">
      <c r="A17" s="47" t="s">
        <v>1223</v>
      </c>
      <c r="B17" s="48"/>
      <c r="C17" s="48"/>
      <c r="D17" s="47" t="s">
        <v>1188</v>
      </c>
      <c r="E17" s="47">
        <v>106813883</v>
      </c>
      <c r="F17" s="47" t="s">
        <v>43</v>
      </c>
      <c r="G17" s="47" t="s">
        <v>1222</v>
      </c>
      <c r="H17" s="38"/>
      <c r="I17" s="38"/>
      <c r="J17" s="50">
        <v>24.3</v>
      </c>
      <c r="K17" s="50">
        <v>24.21</v>
      </c>
      <c r="L17" s="50">
        <v>19.760000000000002</v>
      </c>
      <c r="M17" s="50">
        <v>19.96</v>
      </c>
      <c r="N17" s="50">
        <v>20.73</v>
      </c>
      <c r="O17" s="50">
        <v>19.38</v>
      </c>
      <c r="P17" s="50">
        <v>21.43</v>
      </c>
      <c r="Q17" s="51">
        <v>22.310000000000002</v>
      </c>
      <c r="R17" s="51">
        <v>21.840000000000003</v>
      </c>
      <c r="S17" s="51">
        <v>23.119999999999997</v>
      </c>
      <c r="T17" s="51">
        <v>10.59</v>
      </c>
      <c r="U17" s="51"/>
      <c r="V17" s="51"/>
      <c r="W17" s="8"/>
      <c r="X17" s="9"/>
      <c r="Y17" s="10">
        <v>10.59</v>
      </c>
      <c r="Z17" s="9">
        <v>27.54</v>
      </c>
      <c r="AA17" s="10">
        <v>23.725000000000001</v>
      </c>
      <c r="AB17" s="9" t="str">
        <f t="shared" si="0"/>
        <v>NO</v>
      </c>
      <c r="AC17" s="9" t="str">
        <f t="shared" si="1"/>
        <v>Latest consumption is lower than expected</v>
      </c>
    </row>
    <row r="18" spans="1:29" x14ac:dyDescent="0.25">
      <c r="A18" s="47" t="s">
        <v>1221</v>
      </c>
      <c r="B18" s="48"/>
      <c r="C18" s="48"/>
      <c r="D18" s="47" t="s">
        <v>1188</v>
      </c>
      <c r="E18" s="47">
        <v>106813883</v>
      </c>
      <c r="F18" s="47" t="s">
        <v>43</v>
      </c>
      <c r="G18" s="47" t="s">
        <v>1220</v>
      </c>
      <c r="H18" s="38"/>
      <c r="I18" s="38"/>
      <c r="J18" s="50">
        <v>8.84</v>
      </c>
      <c r="K18" s="50">
        <v>8.75</v>
      </c>
      <c r="L18" s="50">
        <v>8.84</v>
      </c>
      <c r="M18" s="50">
        <v>9.1300000000000008</v>
      </c>
      <c r="N18" s="50">
        <v>9.0399999999999991</v>
      </c>
      <c r="O18" s="50">
        <v>9.15</v>
      </c>
      <c r="P18" s="50">
        <v>12.290000000000001</v>
      </c>
      <c r="Q18" s="51">
        <v>12.65</v>
      </c>
      <c r="R18" s="51">
        <v>11.99</v>
      </c>
      <c r="S18" s="51">
        <v>13.3</v>
      </c>
      <c r="T18" s="51">
        <v>10.59</v>
      </c>
      <c r="U18" s="51"/>
      <c r="V18" s="51"/>
      <c r="W18" s="8"/>
      <c r="X18" s="9"/>
      <c r="Y18" s="10">
        <v>10.59</v>
      </c>
      <c r="Z18" s="9">
        <v>17.439999999999998</v>
      </c>
      <c r="AA18" s="10">
        <v>12.984999999999999</v>
      </c>
      <c r="AB18" s="9" t="str">
        <f t="shared" si="0"/>
        <v>NO</v>
      </c>
      <c r="AC18" s="9" t="str">
        <f t="shared" si="1"/>
        <v>Latest consumption is lower than expected</v>
      </c>
    </row>
    <row r="19" spans="1:29" x14ac:dyDescent="0.25">
      <c r="A19" s="47" t="s">
        <v>1215</v>
      </c>
      <c r="B19" s="48"/>
      <c r="C19" s="48"/>
      <c r="D19" s="47" t="s">
        <v>1188</v>
      </c>
      <c r="E19" s="47">
        <v>106813883</v>
      </c>
      <c r="F19" s="47" t="s">
        <v>43</v>
      </c>
      <c r="G19" s="47" t="s">
        <v>1214</v>
      </c>
      <c r="H19" s="38"/>
      <c r="I19" s="38"/>
      <c r="J19" s="50">
        <v>18.22</v>
      </c>
      <c r="K19" s="50">
        <v>21.23</v>
      </c>
      <c r="L19" s="50">
        <v>17.8</v>
      </c>
      <c r="M19" s="50">
        <v>14.76</v>
      </c>
      <c r="N19" s="50">
        <v>16.38</v>
      </c>
      <c r="O19" s="50">
        <v>15.96</v>
      </c>
      <c r="P19" s="50">
        <v>19.850000000000001</v>
      </c>
      <c r="Q19" s="51">
        <v>19.02</v>
      </c>
      <c r="R19" s="51">
        <v>18.060000000000002</v>
      </c>
      <c r="S19" s="51">
        <v>15.07</v>
      </c>
      <c r="T19" s="51">
        <v>10.59</v>
      </c>
      <c r="U19" s="51"/>
      <c r="V19" s="51"/>
      <c r="W19" s="8"/>
      <c r="X19" s="9"/>
      <c r="Y19" s="10">
        <v>10.59</v>
      </c>
      <c r="Z19" s="9">
        <v>24.47</v>
      </c>
      <c r="AA19" s="10">
        <v>19.303333333333331</v>
      </c>
      <c r="AB19" s="9" t="str">
        <f t="shared" si="0"/>
        <v>NO</v>
      </c>
      <c r="AC19" s="9" t="str">
        <f t="shared" si="1"/>
        <v>Latest consumption is lower than expected</v>
      </c>
    </row>
    <row r="20" spans="1:29" x14ac:dyDescent="0.25">
      <c r="A20" s="47" t="s">
        <v>1213</v>
      </c>
      <c r="B20" s="48"/>
      <c r="C20" s="48"/>
      <c r="D20" s="47" t="s">
        <v>1188</v>
      </c>
      <c r="E20" s="47">
        <v>106813883</v>
      </c>
      <c r="F20" s="47" t="s">
        <v>43</v>
      </c>
      <c r="G20" s="47" t="s">
        <v>1212</v>
      </c>
      <c r="H20" s="38"/>
      <c r="I20" s="38"/>
      <c r="J20" s="50">
        <v>30.91</v>
      </c>
      <c r="K20" s="50">
        <v>31.78</v>
      </c>
      <c r="L20" s="50">
        <v>25.16</v>
      </c>
      <c r="M20" s="50">
        <v>25.7</v>
      </c>
      <c r="N20" s="50">
        <v>25.85</v>
      </c>
      <c r="O20" s="50">
        <v>23.96</v>
      </c>
      <c r="P20" s="50">
        <v>26.009999999999998</v>
      </c>
      <c r="Q20" s="51">
        <v>28.880000000000003</v>
      </c>
      <c r="R20" s="51">
        <v>24.79</v>
      </c>
      <c r="S20" s="51">
        <v>27.049999999999997</v>
      </c>
      <c r="T20" s="51">
        <v>10.59</v>
      </c>
      <c r="U20" s="51"/>
      <c r="V20" s="51"/>
      <c r="W20" s="8"/>
      <c r="X20" s="9"/>
      <c r="Y20" s="10">
        <v>10.59</v>
      </c>
      <c r="Z20" s="9">
        <v>37.39</v>
      </c>
      <c r="AA20" s="10">
        <v>28.206666666666667</v>
      </c>
      <c r="AB20" s="9" t="str">
        <f t="shared" si="0"/>
        <v>NO</v>
      </c>
      <c r="AC20" s="9" t="str">
        <f t="shared" si="1"/>
        <v>Latest consumption is lower than expected</v>
      </c>
    </row>
    <row r="21" spans="1:29" x14ac:dyDescent="0.25">
      <c r="A21" s="47" t="s">
        <v>1211</v>
      </c>
      <c r="B21" s="48"/>
      <c r="C21" s="48"/>
      <c r="D21" s="47" t="s">
        <v>1188</v>
      </c>
      <c r="E21" s="47">
        <v>106813883</v>
      </c>
      <c r="F21" s="47" t="s">
        <v>43</v>
      </c>
      <c r="G21" s="47" t="s">
        <v>1210</v>
      </c>
      <c r="H21" s="38"/>
      <c r="I21" s="38"/>
      <c r="J21" s="50">
        <v>49.6</v>
      </c>
      <c r="K21" s="50">
        <v>104.44</v>
      </c>
      <c r="L21" s="50">
        <v>53.99</v>
      </c>
      <c r="M21" s="50">
        <v>51.25</v>
      </c>
      <c r="N21" s="50">
        <v>28.64</v>
      </c>
      <c r="O21" s="50">
        <v>30.98</v>
      </c>
      <c r="P21" s="50">
        <v>53.34</v>
      </c>
      <c r="Q21" s="51">
        <v>57.21</v>
      </c>
      <c r="R21" s="51">
        <v>62.49</v>
      </c>
      <c r="S21" s="51">
        <v>57.53</v>
      </c>
      <c r="T21" s="51">
        <v>26.77</v>
      </c>
      <c r="U21" s="51"/>
      <c r="V21" s="51"/>
      <c r="W21" s="8"/>
      <c r="X21" s="9"/>
      <c r="Y21" s="10">
        <v>26.77</v>
      </c>
      <c r="Z21" s="9">
        <v>107.67999999999999</v>
      </c>
      <c r="AA21" s="10">
        <v>51.481666666666662</v>
      </c>
      <c r="AB21" s="9" t="str">
        <f t="shared" si="0"/>
        <v>NO</v>
      </c>
      <c r="AC21" s="9" t="str">
        <f t="shared" si="1"/>
        <v>Latest consumption is lower than expected</v>
      </c>
    </row>
    <row r="22" spans="1:29" x14ac:dyDescent="0.25">
      <c r="A22" s="47" t="s">
        <v>1209</v>
      </c>
      <c r="B22" s="48"/>
      <c r="C22" s="48"/>
      <c r="D22" s="47" t="s">
        <v>1188</v>
      </c>
      <c r="E22" s="47">
        <v>106813883</v>
      </c>
      <c r="F22" s="47" t="s">
        <v>43</v>
      </c>
      <c r="G22" s="47" t="s">
        <v>1208</v>
      </c>
      <c r="H22" s="38"/>
      <c r="I22" s="38"/>
      <c r="J22" s="50">
        <v>9.82</v>
      </c>
      <c r="K22" s="50">
        <v>10.07</v>
      </c>
      <c r="L22" s="50">
        <v>9.77</v>
      </c>
      <c r="M22" s="50">
        <v>9.68</v>
      </c>
      <c r="N22" s="50">
        <v>10.1</v>
      </c>
      <c r="O22" s="50">
        <v>9.6300000000000008</v>
      </c>
      <c r="P22" s="50">
        <v>12.790000000000001</v>
      </c>
      <c r="Q22" s="51">
        <v>12.93</v>
      </c>
      <c r="R22" s="51">
        <v>12.85</v>
      </c>
      <c r="S22" s="51">
        <v>13.39</v>
      </c>
      <c r="T22" s="51">
        <v>10.59</v>
      </c>
      <c r="U22" s="51"/>
      <c r="V22" s="51"/>
      <c r="W22" s="8"/>
      <c r="X22" s="9"/>
      <c r="Y22" s="10">
        <v>10.59</v>
      </c>
      <c r="Z22" s="9">
        <v>26.979999999999997</v>
      </c>
      <c r="AA22" s="10">
        <v>15.092222222222221</v>
      </c>
      <c r="AB22" s="9" t="str">
        <f t="shared" si="0"/>
        <v>NO</v>
      </c>
      <c r="AC22" s="9" t="str">
        <f t="shared" si="1"/>
        <v>Latest consumption is lower than expected</v>
      </c>
    </row>
    <row r="23" spans="1:29" x14ac:dyDescent="0.25">
      <c r="A23" s="47" t="s">
        <v>1207</v>
      </c>
      <c r="B23" s="48"/>
      <c r="C23" s="48"/>
      <c r="D23" s="47" t="s">
        <v>1188</v>
      </c>
      <c r="E23" s="47">
        <v>106813883</v>
      </c>
      <c r="F23" s="47" t="s">
        <v>43</v>
      </c>
      <c r="G23" s="47" t="s">
        <v>1206</v>
      </c>
      <c r="H23" s="38"/>
      <c r="I23" s="38"/>
      <c r="J23" s="50">
        <v>10.72</v>
      </c>
      <c r="K23" s="50">
        <v>10.59</v>
      </c>
      <c r="L23" s="50">
        <v>9.77</v>
      </c>
      <c r="M23" s="50">
        <v>9.49</v>
      </c>
      <c r="N23" s="50">
        <v>12.99</v>
      </c>
      <c r="O23" s="50">
        <v>11.19</v>
      </c>
      <c r="P23" s="50">
        <v>14.67</v>
      </c>
      <c r="Q23" s="51">
        <v>13.3</v>
      </c>
      <c r="R23" s="51">
        <v>12.85</v>
      </c>
      <c r="S23" s="51">
        <v>14.98</v>
      </c>
      <c r="T23" s="51">
        <v>10.59</v>
      </c>
      <c r="U23" s="51"/>
      <c r="V23" s="51"/>
      <c r="W23" s="8"/>
      <c r="X23" s="9"/>
      <c r="Y23" s="10">
        <v>10.59</v>
      </c>
      <c r="Z23" s="9">
        <v>16.23</v>
      </c>
      <c r="AA23" s="10">
        <v>13.734999999999998</v>
      </c>
      <c r="AB23" s="9" t="str">
        <f t="shared" si="0"/>
        <v>NO</v>
      </c>
      <c r="AC23" s="9" t="str">
        <f t="shared" si="1"/>
        <v>Latest consumption is lower than expected</v>
      </c>
    </row>
    <row r="24" spans="1:29" x14ac:dyDescent="0.25">
      <c r="A24" s="47" t="s">
        <v>1203</v>
      </c>
      <c r="B24" s="48"/>
      <c r="C24" s="48"/>
      <c r="D24" s="47" t="s">
        <v>1188</v>
      </c>
      <c r="E24" s="47">
        <v>106813883</v>
      </c>
      <c r="F24" s="47" t="s">
        <v>43</v>
      </c>
      <c r="G24" s="47" t="s">
        <v>1202</v>
      </c>
      <c r="H24" s="38"/>
      <c r="I24" s="38"/>
      <c r="J24" s="50">
        <v>33.33</v>
      </c>
      <c r="K24" s="50">
        <v>40.82</v>
      </c>
      <c r="L24" s="50">
        <v>28.16</v>
      </c>
      <c r="M24" s="50">
        <v>30.23</v>
      </c>
      <c r="N24" s="50">
        <v>31.45</v>
      </c>
      <c r="O24" s="50">
        <v>28.06</v>
      </c>
      <c r="P24" s="50">
        <v>30.590000000000003</v>
      </c>
      <c r="Q24" s="51">
        <v>25.22</v>
      </c>
      <c r="R24" s="51">
        <v>25.259999999999998</v>
      </c>
      <c r="S24" s="51">
        <v>30.130000000000003</v>
      </c>
      <c r="T24" s="51">
        <v>10.59</v>
      </c>
      <c r="U24" s="51"/>
      <c r="V24" s="51"/>
      <c r="W24" s="8"/>
      <c r="X24" s="9"/>
      <c r="Y24" s="10">
        <v>10.59</v>
      </c>
      <c r="Z24" s="9">
        <v>44.06</v>
      </c>
      <c r="AA24" s="10">
        <v>31.108333333333334</v>
      </c>
      <c r="AB24" s="9" t="str">
        <f t="shared" si="0"/>
        <v>NO</v>
      </c>
      <c r="AC24" s="9" t="str">
        <f t="shared" si="1"/>
        <v>Latest consumption is lower than expected</v>
      </c>
    </row>
    <row r="25" spans="1:29" x14ac:dyDescent="0.25">
      <c r="A25" s="47" t="s">
        <v>1201</v>
      </c>
      <c r="B25" s="48"/>
      <c r="C25" s="48"/>
      <c r="D25" s="47" t="s">
        <v>1188</v>
      </c>
      <c r="E25" s="47">
        <v>106813883</v>
      </c>
      <c r="F25" s="47" t="s">
        <v>43</v>
      </c>
      <c r="G25" s="47" t="s">
        <v>1200</v>
      </c>
      <c r="H25" s="38"/>
      <c r="I25" s="38"/>
      <c r="J25" s="50">
        <v>31.72</v>
      </c>
      <c r="K25" s="50">
        <v>37.31</v>
      </c>
      <c r="L25" s="50">
        <v>30.3</v>
      </c>
      <c r="M25" s="50">
        <v>30.87</v>
      </c>
      <c r="N25" s="50">
        <v>32.119999999999997</v>
      </c>
      <c r="O25" s="50">
        <v>28.83</v>
      </c>
      <c r="P25" s="50">
        <v>31.57</v>
      </c>
      <c r="Q25" s="51">
        <v>31.79</v>
      </c>
      <c r="R25" s="51">
        <v>31.130000000000003</v>
      </c>
      <c r="S25" s="51">
        <v>33.869999999999997</v>
      </c>
      <c r="T25" s="51">
        <v>10.59</v>
      </c>
      <c r="U25" s="51"/>
      <c r="V25" s="51"/>
      <c r="W25" s="8"/>
      <c r="X25" s="9"/>
      <c r="Y25" s="10">
        <v>10.59</v>
      </c>
      <c r="Z25" s="9">
        <v>40.550000000000004</v>
      </c>
      <c r="AA25" s="10">
        <v>31.901111111111121</v>
      </c>
      <c r="AB25" s="9" t="str">
        <f t="shared" si="0"/>
        <v>NO</v>
      </c>
      <c r="AC25" s="9" t="str">
        <f t="shared" si="1"/>
        <v>Latest consumption is lower than expected</v>
      </c>
    </row>
    <row r="26" spans="1:29" x14ac:dyDescent="0.25">
      <c r="A26" s="47" t="s">
        <v>1199</v>
      </c>
      <c r="B26" s="48"/>
      <c r="C26" s="48"/>
      <c r="D26" s="47" t="s">
        <v>1188</v>
      </c>
      <c r="E26" s="47">
        <v>106813883</v>
      </c>
      <c r="F26" s="47" t="s">
        <v>43</v>
      </c>
      <c r="G26" s="47" t="s">
        <v>1198</v>
      </c>
      <c r="H26" s="38"/>
      <c r="I26" s="38"/>
      <c r="J26" s="50">
        <v>66.739999999999995</v>
      </c>
      <c r="K26" s="50">
        <v>71.069999999999993</v>
      </c>
      <c r="L26" s="50">
        <v>51.76</v>
      </c>
      <c r="M26" s="50">
        <v>52.72</v>
      </c>
      <c r="N26" s="50">
        <v>55.11</v>
      </c>
      <c r="O26" s="50">
        <v>49.01</v>
      </c>
      <c r="P26" s="50">
        <v>51.45</v>
      </c>
      <c r="Q26" s="51">
        <v>52.24</v>
      </c>
      <c r="R26" s="51">
        <v>50.660000000000004</v>
      </c>
      <c r="S26" s="51">
        <v>55.56</v>
      </c>
      <c r="T26" s="51">
        <v>10.59</v>
      </c>
      <c r="U26" s="51"/>
      <c r="V26" s="51"/>
      <c r="W26" s="8"/>
      <c r="X26" s="9"/>
      <c r="Y26" s="10">
        <v>10.59</v>
      </c>
      <c r="Z26" s="9">
        <v>74.309999999999988</v>
      </c>
      <c r="AA26" s="10">
        <v>55.606111111111112</v>
      </c>
      <c r="AB26" s="9" t="str">
        <f t="shared" si="0"/>
        <v>NO</v>
      </c>
      <c r="AC26" s="9" t="str">
        <f t="shared" si="1"/>
        <v>Latest consumption is lower than expected</v>
      </c>
    </row>
    <row r="27" spans="1:29" x14ac:dyDescent="0.25">
      <c r="A27" s="47" t="s">
        <v>1197</v>
      </c>
      <c r="B27" s="48"/>
      <c r="C27" s="48"/>
      <c r="D27" s="47" t="s">
        <v>1188</v>
      </c>
      <c r="E27" s="47">
        <v>106813883</v>
      </c>
      <c r="F27" s="47" t="s">
        <v>43</v>
      </c>
      <c r="G27" s="47" t="s">
        <v>1196</v>
      </c>
      <c r="H27" s="38"/>
      <c r="I27" s="38"/>
      <c r="J27" s="50">
        <v>21.97</v>
      </c>
      <c r="K27" s="50">
        <v>24.92</v>
      </c>
      <c r="L27" s="50">
        <v>21.06</v>
      </c>
      <c r="M27" s="50">
        <v>21.25</v>
      </c>
      <c r="N27" s="50">
        <v>21.98</v>
      </c>
      <c r="O27" s="50">
        <v>20.149999999999999</v>
      </c>
      <c r="P27" s="50">
        <v>22.92</v>
      </c>
      <c r="Q27" s="51">
        <v>23.15</v>
      </c>
      <c r="R27" s="51">
        <v>22.689999999999998</v>
      </c>
      <c r="S27" s="51">
        <v>24.43</v>
      </c>
      <c r="T27" s="51">
        <v>10.59</v>
      </c>
      <c r="U27" s="51"/>
      <c r="V27" s="51"/>
      <c r="W27" s="8"/>
      <c r="X27" s="9"/>
      <c r="Y27" s="10">
        <v>10.59</v>
      </c>
      <c r="Z27" s="9">
        <v>28.160000000000004</v>
      </c>
      <c r="AA27" s="10">
        <v>22.353888888888889</v>
      </c>
      <c r="AB27" s="9" t="str">
        <f t="shared" si="0"/>
        <v>NO</v>
      </c>
      <c r="AC27" s="9" t="str">
        <f t="shared" si="1"/>
        <v>Latest consumption is lower than expected</v>
      </c>
    </row>
    <row r="28" spans="1:29" x14ac:dyDescent="0.25">
      <c r="A28" s="47" t="s">
        <v>1191</v>
      </c>
      <c r="B28" s="48"/>
      <c r="C28" s="48"/>
      <c r="D28" s="47" t="s">
        <v>1188</v>
      </c>
      <c r="E28" s="47">
        <v>106813883</v>
      </c>
      <c r="F28" s="47" t="s">
        <v>43</v>
      </c>
      <c r="G28" s="47" t="s">
        <v>1190</v>
      </c>
      <c r="H28" s="38"/>
      <c r="I28" s="38"/>
      <c r="J28" s="50">
        <v>14.91</v>
      </c>
      <c r="K28" s="50">
        <v>16.399999999999999</v>
      </c>
      <c r="L28" s="50">
        <v>14.63</v>
      </c>
      <c r="M28" s="50">
        <v>14.76</v>
      </c>
      <c r="N28" s="50">
        <v>15.02</v>
      </c>
      <c r="O28" s="50">
        <v>14.31</v>
      </c>
      <c r="P28" s="50">
        <v>17.259999999999998</v>
      </c>
      <c r="Q28" s="51">
        <v>17.52</v>
      </c>
      <c r="R28" s="51">
        <v>17.200000000000003</v>
      </c>
      <c r="S28" s="51">
        <v>18.439999999999998</v>
      </c>
      <c r="T28" s="51">
        <v>10.59</v>
      </c>
      <c r="U28" s="51"/>
      <c r="V28" s="51"/>
      <c r="W28" s="8"/>
      <c r="X28" s="9"/>
      <c r="Y28" s="10">
        <v>10.59</v>
      </c>
      <c r="Z28" s="9">
        <v>19.64</v>
      </c>
      <c r="AA28" s="10">
        <v>17.287222222222219</v>
      </c>
      <c r="AB28" s="9" t="str">
        <f t="shared" si="0"/>
        <v>NO</v>
      </c>
      <c r="AC28" s="9" t="str">
        <f t="shared" si="1"/>
        <v>Latest consumption is lower than expected</v>
      </c>
    </row>
    <row r="29" spans="1:29" x14ac:dyDescent="0.25">
      <c r="A29" s="47" t="s">
        <v>1189</v>
      </c>
      <c r="B29" s="48"/>
      <c r="C29" s="48"/>
      <c r="D29" s="47" t="s">
        <v>1188</v>
      </c>
      <c r="E29" s="47">
        <v>106813883</v>
      </c>
      <c r="F29" s="47" t="s">
        <v>43</v>
      </c>
      <c r="G29" s="47" t="s">
        <v>1187</v>
      </c>
      <c r="H29" s="38"/>
      <c r="I29" s="38"/>
      <c r="J29" s="50">
        <v>19.559999999999999</v>
      </c>
      <c r="K29" s="50">
        <v>22.37</v>
      </c>
      <c r="L29" s="50">
        <v>18.829999999999998</v>
      </c>
      <c r="M29" s="50">
        <v>18.760000000000002</v>
      </c>
      <c r="N29" s="50">
        <v>19.86</v>
      </c>
      <c r="O29" s="50">
        <v>18.690000000000001</v>
      </c>
      <c r="P29" s="50">
        <v>21.130000000000003</v>
      </c>
      <c r="Q29" s="51">
        <v>21.660000000000004</v>
      </c>
      <c r="R29" s="51">
        <v>21.090000000000003</v>
      </c>
      <c r="S29" s="51">
        <v>21.340000000000003</v>
      </c>
      <c r="T29" s="51">
        <v>10.59</v>
      </c>
      <c r="U29" s="51"/>
      <c r="V29" s="51"/>
      <c r="W29" s="8"/>
      <c r="X29" s="9"/>
      <c r="Y29" s="10">
        <v>10.59</v>
      </c>
      <c r="Z29" s="9">
        <v>25.61</v>
      </c>
      <c r="AA29" s="10">
        <v>20.953888888888891</v>
      </c>
      <c r="AB29" s="9" t="str">
        <f t="shared" si="0"/>
        <v>NO</v>
      </c>
      <c r="AC29" s="9" t="str">
        <f t="shared" si="1"/>
        <v>Latest consumption is lower than expected</v>
      </c>
    </row>
    <row r="30" spans="1:29" x14ac:dyDescent="0.25">
      <c r="A30" s="47" t="s">
        <v>767</v>
      </c>
      <c r="B30" s="48"/>
      <c r="C30" s="48"/>
      <c r="D30" s="47" t="s">
        <v>6</v>
      </c>
      <c r="E30" s="47">
        <v>106814476</v>
      </c>
      <c r="F30" s="47" t="s">
        <v>5</v>
      </c>
      <c r="G30" s="47" t="s">
        <v>360</v>
      </c>
      <c r="H30" s="38"/>
      <c r="I30" s="38"/>
      <c r="J30" s="50">
        <v>736.15</v>
      </c>
      <c r="K30" s="50">
        <v>1357.93</v>
      </c>
      <c r="L30" s="50">
        <v>722.05</v>
      </c>
      <c r="M30" s="50">
        <v>743.83</v>
      </c>
      <c r="N30" s="50">
        <v>418.79</v>
      </c>
      <c r="O30" s="50">
        <v>193.58</v>
      </c>
      <c r="P30" s="50">
        <v>83.87</v>
      </c>
      <c r="Q30" s="51">
        <v>49.46</v>
      </c>
      <c r="R30" s="51">
        <v>10.19</v>
      </c>
      <c r="S30" s="51">
        <v>9.5500000000000007</v>
      </c>
      <c r="T30" s="51">
        <v>9.5500000000000007</v>
      </c>
      <c r="U30" s="51"/>
      <c r="V30" s="51"/>
      <c r="W30" s="8"/>
      <c r="X30" s="9"/>
      <c r="Y30" s="10">
        <v>9.5500000000000007</v>
      </c>
      <c r="Z30" s="9">
        <v>1357.93</v>
      </c>
      <c r="AA30" s="10">
        <v>284.74368421052634</v>
      </c>
      <c r="AB30" s="9" t="str">
        <f t="shared" si="0"/>
        <v>NO</v>
      </c>
      <c r="AC30" s="9" t="str">
        <f t="shared" si="1"/>
        <v>Latest consumption is lower than expected</v>
      </c>
    </row>
    <row r="31" spans="1:29" x14ac:dyDescent="0.25">
      <c r="A31" s="47" t="s">
        <v>337</v>
      </c>
      <c r="B31" s="48"/>
      <c r="C31" s="48"/>
      <c r="D31" s="47" t="s">
        <v>2</v>
      </c>
      <c r="E31" s="47">
        <v>106814475</v>
      </c>
      <c r="F31" s="47" t="s">
        <v>1</v>
      </c>
      <c r="G31" s="47" t="s">
        <v>336</v>
      </c>
      <c r="H31" s="38"/>
      <c r="I31" s="38"/>
      <c r="J31" s="50">
        <v>8.75</v>
      </c>
      <c r="K31" s="50">
        <v>8.75</v>
      </c>
      <c r="L31" s="50">
        <v>8.75</v>
      </c>
      <c r="M31" s="50">
        <v>8.75</v>
      </c>
      <c r="N31" s="50">
        <v>8.75</v>
      </c>
      <c r="O31" s="50">
        <v>8.75</v>
      </c>
      <c r="P31" s="50">
        <v>11.99</v>
      </c>
      <c r="Q31" s="51">
        <v>11.99</v>
      </c>
      <c r="R31" s="51">
        <v>11.99</v>
      </c>
      <c r="S31" s="51">
        <v>21.17</v>
      </c>
      <c r="T31" s="51"/>
      <c r="U31" s="51"/>
      <c r="V31" s="51"/>
      <c r="W31" s="8"/>
      <c r="X31" s="9"/>
      <c r="Y31" s="10">
        <v>11.99</v>
      </c>
      <c r="Z31" s="9">
        <v>23.98</v>
      </c>
      <c r="AA31" s="10">
        <v>13.104210526315793</v>
      </c>
      <c r="AB31" s="9" t="str">
        <f t="shared" si="0"/>
        <v>NO</v>
      </c>
      <c r="AC31" s="9" t="str">
        <f t="shared" si="1"/>
        <v>Latest consumption is lower than expected</v>
      </c>
    </row>
    <row r="32" spans="1:29" x14ac:dyDescent="0.25">
      <c r="A32" s="47" t="s">
        <v>189</v>
      </c>
      <c r="B32" s="48"/>
      <c r="C32" s="48"/>
      <c r="D32" s="47" t="s">
        <v>2</v>
      </c>
      <c r="E32" s="47">
        <v>106814475</v>
      </c>
      <c r="F32" s="47" t="s">
        <v>1</v>
      </c>
      <c r="G32" s="47" t="s">
        <v>188</v>
      </c>
      <c r="H32" s="38"/>
      <c r="I32" s="38"/>
      <c r="J32" s="50">
        <v>8.75</v>
      </c>
      <c r="K32" s="50">
        <v>8.75</v>
      </c>
      <c r="L32" s="50">
        <v>8.75</v>
      </c>
      <c r="M32" s="50">
        <v>8.75</v>
      </c>
      <c r="N32" s="50">
        <v>9.43</v>
      </c>
      <c r="O32" s="50">
        <v>8.75</v>
      </c>
      <c r="P32" s="50">
        <v>11.99</v>
      </c>
      <c r="Q32" s="51">
        <v>11.99</v>
      </c>
      <c r="R32" s="51"/>
      <c r="S32" s="51"/>
      <c r="T32" s="51"/>
      <c r="U32" s="51"/>
      <c r="V32" s="51"/>
      <c r="W32" s="8"/>
      <c r="X32" s="9"/>
      <c r="Y32" s="10">
        <v>11.99</v>
      </c>
      <c r="Z32" s="9">
        <v>23.98</v>
      </c>
      <c r="AA32" s="10">
        <v>12.775294117647059</v>
      </c>
      <c r="AB32" s="9" t="str">
        <f t="shared" si="0"/>
        <v>NO</v>
      </c>
      <c r="AC32" s="9" t="str">
        <f t="shared" si="1"/>
        <v>Latest consumption is lower than expected</v>
      </c>
    </row>
    <row r="33" spans="1:36" x14ac:dyDescent="0.25">
      <c r="A33" s="47" t="s">
        <v>915</v>
      </c>
      <c r="B33" s="48"/>
      <c r="C33" s="48"/>
      <c r="D33" s="47" t="s">
        <v>6</v>
      </c>
      <c r="E33" s="47">
        <v>106814476</v>
      </c>
      <c r="F33" s="47" t="s">
        <v>5</v>
      </c>
      <c r="G33" s="47" t="s">
        <v>454</v>
      </c>
      <c r="H33" s="38"/>
      <c r="I33" s="38"/>
      <c r="J33" s="50">
        <v>12.47</v>
      </c>
      <c r="K33" s="50">
        <v>13.48</v>
      </c>
      <c r="L33" s="50">
        <v>11.99</v>
      </c>
      <c r="M33" s="50">
        <v>11.32</v>
      </c>
      <c r="N33" s="50">
        <v>9.5500000000000007</v>
      </c>
      <c r="O33" s="50">
        <v>11.07</v>
      </c>
      <c r="P33" s="50">
        <v>9.5500000000000007</v>
      </c>
      <c r="Q33" s="51">
        <v>10.19</v>
      </c>
      <c r="R33" s="51">
        <v>9.5500000000000007</v>
      </c>
      <c r="S33" s="51">
        <v>9.5500000000000007</v>
      </c>
      <c r="T33" s="51">
        <v>9.5500000000000007</v>
      </c>
      <c r="U33" s="51">
        <v>9.5500000000000007</v>
      </c>
      <c r="V33" s="51"/>
      <c r="W33" s="51"/>
      <c r="X33" s="8"/>
      <c r="Y33" s="9"/>
      <c r="Z33" s="10">
        <v>9.5500000000000007</v>
      </c>
      <c r="AA33" s="9">
        <v>23.73</v>
      </c>
      <c r="AB33" s="10">
        <f>AVERAGE(Z33:AA33)</f>
        <v>16.64</v>
      </c>
      <c r="AC33" s="64" t="str">
        <f>IF(AND(W33&gt;=Z33,V33&lt;=AA33),"YES","NO")</f>
        <v>NO</v>
      </c>
      <c r="AD33" s="9" t="str">
        <f>IF(W33&lt;Z33,"Latest cost is lower than expected",IF(W33&gt;AA33,"Latest cost is higher than expected",""))</f>
        <v>Latest cost is lower than expected</v>
      </c>
    </row>
    <row r="34" spans="1:36" x14ac:dyDescent="0.25">
      <c r="A34" s="47" t="s">
        <v>1877</v>
      </c>
      <c r="B34" s="48"/>
      <c r="C34" s="48"/>
      <c r="D34" s="47" t="s">
        <v>1882</v>
      </c>
      <c r="E34" s="47">
        <v>105514351</v>
      </c>
      <c r="F34" s="47" t="s">
        <v>1881</v>
      </c>
      <c r="G34" s="47" t="s">
        <v>1883</v>
      </c>
      <c r="H34" s="38"/>
      <c r="I34" s="38"/>
      <c r="J34" s="38"/>
      <c r="K34" s="38"/>
      <c r="L34" s="38"/>
      <c r="M34" s="39">
        <v>17.920000000000002</v>
      </c>
      <c r="N34" s="39">
        <v>18.79</v>
      </c>
      <c r="O34" s="39">
        <v>17.52</v>
      </c>
      <c r="P34" s="39">
        <v>19.649999999999999</v>
      </c>
      <c r="Q34" s="39">
        <v>20.810000000000002</v>
      </c>
      <c r="R34" s="39">
        <v>20.9</v>
      </c>
      <c r="S34" s="40"/>
      <c r="T34" s="40">
        <v>28.92</v>
      </c>
      <c r="U34" s="40"/>
      <c r="V34" s="40"/>
      <c r="W34" s="40"/>
      <c r="X34" s="9"/>
      <c r="Y34" s="9">
        <v>15.99</v>
      </c>
      <c r="Z34" s="9">
        <v>28.92</v>
      </c>
      <c r="AA34" s="9">
        <f>AVERAGE(Y34:Z34)</f>
        <v>22.455000000000002</v>
      </c>
      <c r="AB34" s="64" t="str">
        <f>IF(AND(V34&gt;=Y34,V34&lt;=Z34),"YES","NO")</f>
        <v>NO</v>
      </c>
      <c r="AC34" s="9" t="str">
        <f>IF(V34&lt;Y34,"Latest cost is lower than expected",IF(V34&gt;Z34,"Latest cost is higher than expected",""))</f>
        <v>Latest cost is lower than expected</v>
      </c>
    </row>
    <row r="35" spans="1:36" x14ac:dyDescent="0.25">
      <c r="A35" s="47" t="s">
        <v>1878</v>
      </c>
      <c r="B35" s="48"/>
      <c r="C35" s="48"/>
      <c r="D35" s="47" t="s">
        <v>1882</v>
      </c>
      <c r="E35" s="47">
        <v>105514351</v>
      </c>
      <c r="F35" s="47" t="s">
        <v>1881</v>
      </c>
      <c r="G35" s="47" t="s">
        <v>1884</v>
      </c>
      <c r="H35" s="38"/>
      <c r="I35" s="38"/>
      <c r="J35" s="38"/>
      <c r="K35" s="38"/>
      <c r="L35" s="38"/>
      <c r="M35" s="39">
        <v>28.57</v>
      </c>
      <c r="N35" s="39">
        <v>30.29</v>
      </c>
      <c r="O35" s="39">
        <v>25.81</v>
      </c>
      <c r="P35" s="39">
        <v>20.64</v>
      </c>
      <c r="Q35" s="39">
        <v>21.939999999999998</v>
      </c>
      <c r="R35" s="39">
        <v>21.939999999999998</v>
      </c>
      <c r="S35" s="40"/>
      <c r="T35" s="40">
        <v>20.93</v>
      </c>
      <c r="U35" s="40"/>
      <c r="V35" s="40"/>
      <c r="W35" s="40"/>
      <c r="X35" s="9"/>
      <c r="Y35" s="9">
        <v>17.700000000000003</v>
      </c>
      <c r="Z35" s="9">
        <v>36.630000000000003</v>
      </c>
      <c r="AA35" s="9">
        <f>AVERAGE(Y35:Z35)</f>
        <v>27.165000000000003</v>
      </c>
      <c r="AB35" s="64" t="str">
        <f>IF(AND(V35&gt;=Y35,V35&lt;=Z35),"YES","NO")</f>
        <v>NO</v>
      </c>
      <c r="AC35" s="9" t="str">
        <f>IF(V35&lt;Y35,"Latest cost is lower than expected",IF(V35&gt;Z35,"Latest cost is higher than expected",""))</f>
        <v>Latest cost is lower than expected</v>
      </c>
    </row>
    <row r="36" spans="1:36" x14ac:dyDescent="0.25">
      <c r="A36" s="47" t="s">
        <v>1879</v>
      </c>
      <c r="B36" s="48"/>
      <c r="C36" s="48"/>
      <c r="D36" s="47" t="s">
        <v>1882</v>
      </c>
      <c r="E36" s="47">
        <v>105514351</v>
      </c>
      <c r="F36" s="47" t="s">
        <v>1881</v>
      </c>
      <c r="G36" s="47" t="s">
        <v>1885</v>
      </c>
      <c r="H36" s="38"/>
      <c r="I36" s="38"/>
      <c r="J36" s="38"/>
      <c r="K36" s="38"/>
      <c r="L36" s="38"/>
      <c r="M36" s="39">
        <v>16.62</v>
      </c>
      <c r="N36" s="39">
        <v>17.34</v>
      </c>
      <c r="O36" s="39">
        <v>16.16</v>
      </c>
      <c r="P36" s="39">
        <v>18.560000000000002</v>
      </c>
      <c r="Q36" s="39">
        <v>19.590000000000003</v>
      </c>
      <c r="R36" s="39">
        <v>19.57</v>
      </c>
      <c r="S36" s="40"/>
      <c r="T36" s="40">
        <v>19.12</v>
      </c>
      <c r="U36" s="40"/>
      <c r="V36" s="40"/>
      <c r="W36" s="40"/>
      <c r="X36" s="9"/>
      <c r="Y36" s="9">
        <v>15.39</v>
      </c>
      <c r="Z36" s="9">
        <v>35.979999999999997</v>
      </c>
      <c r="AA36" s="9">
        <f>AVERAGE(Y36:Z36)</f>
        <v>25.684999999999999</v>
      </c>
      <c r="AB36" s="64" t="str">
        <f>IF(AND(V36&gt;=Y36,V36&lt;=Z36),"YES","NO")</f>
        <v>NO</v>
      </c>
      <c r="AC36" s="9" t="str">
        <f>IF(V36&lt;Y36,"Latest cost is lower than expected",IF(V36&gt;Z36,"Latest cost is higher than expected",""))</f>
        <v>Latest cost is lower than expected</v>
      </c>
    </row>
    <row r="37" spans="1:36" x14ac:dyDescent="0.25">
      <c r="A37" s="47" t="s">
        <v>1914</v>
      </c>
      <c r="B37" s="48"/>
      <c r="C37" s="48"/>
      <c r="D37" s="47"/>
      <c r="E37" s="47">
        <v>105514538</v>
      </c>
      <c r="F37" s="47" t="s">
        <v>1915</v>
      </c>
      <c r="G37" s="47" t="s">
        <v>1916</v>
      </c>
      <c r="H37" s="47"/>
      <c r="I37" s="47"/>
      <c r="J37" s="51"/>
      <c r="K37" s="51"/>
      <c r="L37" s="51"/>
      <c r="M37" s="51"/>
      <c r="N37" s="57"/>
      <c r="O37" s="57"/>
      <c r="P37" s="57"/>
      <c r="Q37" s="57"/>
      <c r="R37" s="51"/>
      <c r="S37" s="51"/>
      <c r="T37" s="51"/>
      <c r="U37" s="51">
        <v>23.12</v>
      </c>
      <c r="V37" s="51">
        <v>41.91</v>
      </c>
      <c r="W37" s="51">
        <v>82.69</v>
      </c>
      <c r="X37" s="51"/>
      <c r="Y37" s="51"/>
      <c r="Z37" s="8"/>
      <c r="AA37" s="9"/>
      <c r="AB37" s="62">
        <v>41.91</v>
      </c>
      <c r="AC37" s="62">
        <v>82.69</v>
      </c>
      <c r="AD37" s="62">
        <f>AVERAGE(AB37:AC37)</f>
        <v>62.3</v>
      </c>
      <c r="AE37" s="64" t="e">
        <f>IF(AND(INDEX($A$37:$Y$37,MATCH('SAM Master List'!#REF!,'SAM Master List'!$A$5:$A$967,0),MATCH('SAM Master List'!$BR$1,'SAM Master List'!$A$4:$AD$4,0))&gt;=AB37,INDEX($A$37:$Y$37,MATCH('SAM Master List'!#REF!,'SAM Master List'!$A$5:$A$967,0),MATCH('SAM Master List'!$BR$1,'SAM Master List'!$A$4:$AD$4,0))&lt;=AC37),"YES","NO")</f>
        <v>#REF!</v>
      </c>
      <c r="AF37" s="9" t="e">
        <f>IF(INDEX($A$37:$Y$37,MATCH('SAM Master List'!#REF!,'SAM Master List'!$A$5:$A$967,0),MATCH('SAM Master List'!$BR$1,'SAM Master List'!$A$4:$AD$4,0))&lt;AB37,"Latest cost is lower than expected",IF(INDEX($A$37:$Y$37,MATCH('SAM Master List'!#REF!,'SAM Master List'!$A$5:$A$967,0),MATCH('SAM Master List'!$BR$1,'SAM Master List'!$A$4:$AD$4,0))&gt;AC37,"Latest cost is higher than expected",""))</f>
        <v>#REF!</v>
      </c>
    </row>
    <row r="38" spans="1:36" x14ac:dyDescent="0.25">
      <c r="A38" s="54" t="s">
        <v>1932</v>
      </c>
      <c r="B38" s="60"/>
      <c r="C38" s="60"/>
      <c r="D38" s="54"/>
      <c r="E38" s="54">
        <v>106814194</v>
      </c>
      <c r="F38" s="54" t="s">
        <v>1310</v>
      </c>
      <c r="G38" s="54" t="s">
        <v>1933</v>
      </c>
      <c r="H38" s="54"/>
      <c r="I38" s="54"/>
      <c r="J38" s="54"/>
      <c r="K38" s="68"/>
      <c r="L38" s="68"/>
      <c r="M38" s="68"/>
      <c r="N38" s="68"/>
      <c r="O38" s="68"/>
      <c r="P38" s="68"/>
      <c r="Q38" s="68"/>
      <c r="R38" s="68"/>
      <c r="S38" s="68"/>
      <c r="T38" s="68"/>
      <c r="U38" s="68"/>
      <c r="V38" s="68"/>
      <c r="W38" s="68"/>
      <c r="X38" s="68"/>
      <c r="Y38" s="68">
        <v>2.37</v>
      </c>
      <c r="Z38" s="8"/>
      <c r="AA38" s="9"/>
      <c r="AB38" s="62"/>
      <c r="AC38" s="62"/>
      <c r="AD38" s="62"/>
      <c r="AE38" s="64"/>
      <c r="AF38" s="9"/>
    </row>
    <row r="39" spans="1:36" x14ac:dyDescent="0.25">
      <c r="A39" s="47" t="s">
        <v>1909</v>
      </c>
      <c r="B39" s="48"/>
      <c r="C39" s="80"/>
      <c r="D39" s="47"/>
      <c r="E39" s="47">
        <v>105065914</v>
      </c>
      <c r="F39" s="47" t="s">
        <v>1910</v>
      </c>
      <c r="G39" s="47" t="s">
        <v>1911</v>
      </c>
      <c r="H39" s="47"/>
      <c r="I39" s="47"/>
      <c r="J39" s="51"/>
      <c r="K39" s="51"/>
      <c r="L39" s="51"/>
      <c r="M39" s="51"/>
      <c r="N39" s="57"/>
      <c r="O39" s="57"/>
      <c r="P39" s="57"/>
      <c r="Q39" s="57"/>
      <c r="R39" s="51"/>
      <c r="S39" s="51"/>
      <c r="T39" s="51">
        <v>8.75</v>
      </c>
      <c r="U39" s="51">
        <v>8.75</v>
      </c>
      <c r="V39" s="51">
        <v>8.75</v>
      </c>
      <c r="W39" s="51"/>
      <c r="X39" s="51"/>
      <c r="Y39" s="51"/>
      <c r="Z39" s="81">
        <v>42396</v>
      </c>
      <c r="AA39" s="9"/>
      <c r="AB39" s="62">
        <v>8.75</v>
      </c>
      <c r="AC39" s="62">
        <v>8.75</v>
      </c>
      <c r="AD39" s="62">
        <f>AVERAGE(AB39:AC39)</f>
        <v>8.75</v>
      </c>
      <c r="AE39" s="64" t="e">
        <f>IF(AND(INDEX($A$39:$Y$39,MATCH(#REF!,#REF!,0),MATCH('SAM Master List'!$BR$1,'SAM Master List'!$A$4:$AD$4,0))&gt;=AB39,INDEX($A$39:$Y$39,MATCH(#REF!,#REF!,0),MATCH('SAM Master List'!$BR$1,'SAM Master List'!$A$4:$AD$4,0))&lt;=AC39),"YES","NO")</f>
        <v>#REF!</v>
      </c>
      <c r="AF39" s="9" t="e">
        <f>IF(INDEX($A$39:$Y$39,MATCH(#REF!,#REF!,0),MATCH('SAM Master List'!$BR$1,'SAM Master List'!$A$4:$AD$4,0))&lt;AB39,"Latest cost is lower than expected",IF(INDEX($A$39:$Y$39,MATCH(#REF!,#REF!,0),MATCH('SAM Master List'!$BR$1,'SAM Master List'!$A$4:$AD$4,0))&gt;AC39,"Latest cost is higher than expected",""))</f>
        <v>#REF!</v>
      </c>
    </row>
    <row r="40" spans="1:36" x14ac:dyDescent="0.25">
      <c r="A40" s="52" t="s">
        <v>1866</v>
      </c>
      <c r="B40" s="48"/>
      <c r="C40" s="80"/>
      <c r="D40" s="84" t="s">
        <v>961</v>
      </c>
      <c r="E40" s="84">
        <v>106814190</v>
      </c>
      <c r="F40" s="47" t="s">
        <v>960</v>
      </c>
      <c r="G40" s="47" t="s">
        <v>246</v>
      </c>
      <c r="H40" s="38"/>
      <c r="I40" s="38"/>
      <c r="J40" s="50"/>
      <c r="K40" s="50">
        <v>793.24</v>
      </c>
      <c r="L40" s="50">
        <v>1294</v>
      </c>
      <c r="M40" s="50">
        <v>1450.77</v>
      </c>
      <c r="N40" s="50">
        <v>909.01</v>
      </c>
      <c r="O40" s="50">
        <v>832.56</v>
      </c>
      <c r="P40" s="50">
        <v>1159.8399999999999</v>
      </c>
      <c r="Q40" s="51">
        <v>1350.96</v>
      </c>
      <c r="R40" s="51">
        <v>1405.8700000000001</v>
      </c>
      <c r="S40" s="51">
        <v>1402.5</v>
      </c>
      <c r="T40" s="51">
        <v>1004.41</v>
      </c>
      <c r="U40" s="51">
        <v>785.59</v>
      </c>
      <c r="V40" s="51">
        <v>915.76</v>
      </c>
      <c r="W40" s="51">
        <v>1054.07</v>
      </c>
      <c r="X40" s="51">
        <v>924.79</v>
      </c>
      <c r="Y40" s="51">
        <v>881.76</v>
      </c>
      <c r="Z40" s="51"/>
      <c r="AA40" s="8"/>
      <c r="AB40" s="9"/>
      <c r="AC40" s="62">
        <v>785.59</v>
      </c>
      <c r="AD40" s="62">
        <v>1454.01</v>
      </c>
      <c r="AE40" s="62">
        <f>AVERAGE(AC40:AD40)</f>
        <v>1119.8</v>
      </c>
      <c r="AF40" s="64" t="e">
        <f>IF(AND(INDEX($A$40:$Z$40,MATCH(#REF!,#REF!,0),MATCH('SAM Master List'!$BR$1,'SAM Master List'!$A$4:$AE$4,0))&gt;=AC40,INDEX($A$40:$Z$40,MATCH(#REF!,#REF!,0),MATCH('SAM Master List'!$BR$1,'SAM Master List'!$A$4:$AE$4,0))&lt;=AD40),"YES","NO")</f>
        <v>#REF!</v>
      </c>
      <c r="AG40" s="9" t="e">
        <f>IF(INDEX($A$40:$Z$40,MATCH(#REF!,#REF!,0),MATCH('SAM Master List'!$BR$1,'SAM Master List'!$A$4:$AE$4,0))&lt;AC40,"Latest cost is lower than expected",IF(INDEX($A$40:$Z$40,MATCH(#REF!,#REF!,0),MATCH('SAM Master List'!$BR$1,'SAM Master List'!$A$4:$AE$4,0))&gt;AD40,"Latest cost is higher than expected",""))</f>
        <v>#REF!</v>
      </c>
    </row>
    <row r="41" spans="1:36" x14ac:dyDescent="0.25">
      <c r="A41" s="52" t="s">
        <v>4994</v>
      </c>
      <c r="B41" s="48"/>
      <c r="C41" s="80"/>
      <c r="D41" s="98" t="s">
        <v>2186</v>
      </c>
      <c r="E41" s="84" t="s">
        <v>2</v>
      </c>
      <c r="F41" s="84">
        <v>106814475</v>
      </c>
      <c r="G41" s="87">
        <v>4313963</v>
      </c>
      <c r="H41" s="87">
        <v>6137210</v>
      </c>
      <c r="I41" s="47" t="s">
        <v>1</v>
      </c>
      <c r="J41" s="47" t="s">
        <v>60</v>
      </c>
      <c r="K41" s="38"/>
      <c r="L41" s="38"/>
      <c r="M41" s="50">
        <v>164.53</v>
      </c>
      <c r="N41" s="50">
        <v>189.95</v>
      </c>
      <c r="O41" s="50">
        <v>150.36000000000001</v>
      </c>
      <c r="P41" s="50">
        <v>153.44999999999999</v>
      </c>
      <c r="Q41" s="50">
        <v>161.66</v>
      </c>
      <c r="R41" s="50">
        <v>140.88</v>
      </c>
      <c r="S41" s="50">
        <v>162.48000000000002</v>
      </c>
      <c r="T41" s="51">
        <v>156.33000000000001</v>
      </c>
      <c r="U41" s="51">
        <v>128.65</v>
      </c>
      <c r="V41" s="51">
        <v>135.85000000000002</v>
      </c>
      <c r="W41" s="51">
        <v>115.58999999999999</v>
      </c>
      <c r="X41" s="51">
        <v>112.33</v>
      </c>
      <c r="Y41" s="51">
        <v>100.72</v>
      </c>
      <c r="Z41" s="51">
        <v>107.35</v>
      </c>
      <c r="AA41" s="51">
        <v>90.28</v>
      </c>
      <c r="AB41" s="51"/>
      <c r="AC41" s="51"/>
      <c r="AD41" s="8"/>
      <c r="AE41" s="9"/>
      <c r="AF41" s="62">
        <v>90.28</v>
      </c>
      <c r="AG41" s="62">
        <v>422.79</v>
      </c>
      <c r="AH41" s="62">
        <f>AVERAGE(AF41:AG41)</f>
        <v>256.53500000000003</v>
      </c>
      <c r="AI41" s="64" t="e">
        <f>IF(AND(INDEX($A$5:$AD$935,MATCH(#REF!,$A$5:$A$935,0),MATCH($AJ$1,$A$4:$AD$4,0))&gt;=AF41,INDEX($A$5:$AD$935,MATCH(#REF!,$A$5:$A$935,0),MATCH($AJ$1,$A$4:$AD$4,0))&lt;=AG41),"YES","NO")</f>
        <v>#REF!</v>
      </c>
      <c r="AJ41" s="9" t="e">
        <f>IF(INDEX($A$5:$AD$935,MATCH(#REF!,$A$5:$A$935,0),MATCH($AJ$1,$A$4:$AD$4,0))&lt;AF41,"Latest cost is lower than expected",IF(INDEX($A$5:$AD$935,MATCH(#REF!,$A$5:$A$935,0),MATCH($AJ$1,$A$4:$AD$4,0))&gt;AG41,"Latest cost is higher than expected",""))</f>
        <v>#REF!</v>
      </c>
    </row>
    <row r="42" spans="1:36" x14ac:dyDescent="0.25">
      <c r="A42" s="52" t="s">
        <v>634</v>
      </c>
      <c r="B42" s="48"/>
      <c r="C42" s="80"/>
      <c r="D42" s="98" t="s">
        <v>2186</v>
      </c>
      <c r="E42" s="84" t="s">
        <v>2</v>
      </c>
      <c r="F42" s="84">
        <v>106814475</v>
      </c>
      <c r="G42" s="87">
        <v>4408595</v>
      </c>
      <c r="H42" s="87">
        <v>6207831</v>
      </c>
      <c r="I42" s="47" t="s">
        <v>1</v>
      </c>
      <c r="J42" s="47" t="s">
        <v>633</v>
      </c>
      <c r="K42" s="38"/>
      <c r="L42" s="38"/>
      <c r="M42" s="50">
        <v>4744.4399999999996</v>
      </c>
      <c r="N42" s="50">
        <v>5193.2700000000004</v>
      </c>
      <c r="O42" s="50">
        <v>4557.0600000000004</v>
      </c>
      <c r="P42" s="50">
        <v>4912.51</v>
      </c>
      <c r="Q42" s="50">
        <v>6102.89</v>
      </c>
      <c r="R42" s="50">
        <v>6299.39</v>
      </c>
      <c r="S42" s="50">
        <v>5517.74</v>
      </c>
      <c r="T42" s="51">
        <v>1772.47</v>
      </c>
      <c r="U42" s="51">
        <v>1728.78</v>
      </c>
      <c r="V42" s="51">
        <v>1615.34</v>
      </c>
      <c r="W42" s="51">
        <v>1596.8700000000001</v>
      </c>
      <c r="X42" s="51">
        <v>1586.64</v>
      </c>
      <c r="Y42" s="51">
        <v>1689.1</v>
      </c>
      <c r="Z42" s="51">
        <v>1977.83</v>
      </c>
      <c r="AA42" s="51">
        <v>2630.41</v>
      </c>
      <c r="AB42" s="51">
        <v>1488.86</v>
      </c>
      <c r="AC42" s="51"/>
      <c r="AD42" s="8"/>
      <c r="AE42" s="9"/>
      <c r="AF42" s="62">
        <v>1488.86</v>
      </c>
      <c r="AG42" s="62">
        <v>8651.6999999999989</v>
      </c>
      <c r="AH42" s="62">
        <f>AVERAGE(AF42:AG42)</f>
        <v>5070.28</v>
      </c>
      <c r="AI42" s="64" t="e">
        <f>IF(AND(INDEX($A$42:$AC$42,MATCH(#REF!,#REF!,0),MATCH('SAM Master List'!$BR$1,'SAM Master List'!$A$4:$AE$4,0))&gt;=AF42,INDEX($A$42:$AC$42,MATCH(#REF!,#REF!,0),MATCH('SAM Master List'!$BR$1,'SAM Master List'!$A$4:$AE$4,0))&lt;=AG42),"YES","NO")</f>
        <v>#REF!</v>
      </c>
      <c r="AJ42" s="9" t="e">
        <f>IF(INDEX($A$42:$AC$42,MATCH(#REF!,#REF!,0),MATCH('SAM Master List'!$BR$1,'SAM Master List'!$A$4:$AE$4,0))&lt;AF42,"Latest cost is lower than expected",IF(INDEX($A$42:$AC$42,MATCH(#REF!,#REF!,0),MATCH('SAM Master List'!$BR$1,'SAM Master List'!$A$4:$AE$4,0))&gt;AG42,"Latest cost is higher than expected",""))</f>
        <v>#REF!</v>
      </c>
    </row>
    <row r="44" spans="1:36" x14ac:dyDescent="0.25">
      <c r="A44" t="s">
        <v>5003</v>
      </c>
      <c r="E44">
        <v>106814194</v>
      </c>
      <c r="F44" t="s">
        <v>1310</v>
      </c>
      <c r="G44" t="s">
        <v>5004</v>
      </c>
    </row>
  </sheetData>
  <conditionalFormatting sqref="M2:P2 T4:V5 Q6:V6 R7:V7 V9">
    <cfRule type="notContainsBlanks" dxfId="119" priority="109">
      <formula>LEN(TRIM(M2))&gt;0</formula>
    </cfRule>
    <cfRule type="containsBlanks" dxfId="118" priority="110">
      <formula>LEN(TRIM(M2))=0</formula>
    </cfRule>
  </conditionalFormatting>
  <conditionalFormatting sqref="Q2">
    <cfRule type="notContainsBlanks" dxfId="117" priority="107">
      <formula>LEN(TRIM(Q2))&gt;0</formula>
    </cfRule>
    <cfRule type="containsBlanks" dxfId="116" priority="108">
      <formula>LEN(TRIM(Q2))=0</formula>
    </cfRule>
  </conditionalFormatting>
  <conditionalFormatting sqref="J3">
    <cfRule type="notContainsBlanks" dxfId="115" priority="99">
      <formula>LEN(TRIM(J3))&gt;0</formula>
    </cfRule>
    <cfRule type="containsBlanks" dxfId="114" priority="100">
      <formula>LEN(TRIM(J3))=0</formula>
    </cfRule>
  </conditionalFormatting>
  <conditionalFormatting sqref="L3">
    <cfRule type="notContainsBlanks" dxfId="113" priority="105">
      <formula>LEN(TRIM(L3))&gt;0</formula>
    </cfRule>
    <cfRule type="containsBlanks" dxfId="112" priority="106">
      <formula>LEN(TRIM(L3))=0</formula>
    </cfRule>
  </conditionalFormatting>
  <conditionalFormatting sqref="M3:P3">
    <cfRule type="notContainsBlanks" dxfId="111" priority="103">
      <formula>LEN(TRIM(M3))&gt;0</formula>
    </cfRule>
    <cfRule type="containsBlanks" dxfId="110" priority="104">
      <formula>LEN(TRIM(M3))=0</formula>
    </cfRule>
  </conditionalFormatting>
  <conditionalFormatting sqref="K3">
    <cfRule type="notContainsBlanks" dxfId="109" priority="101">
      <formula>LEN(TRIM(K3))&gt;0</formula>
    </cfRule>
    <cfRule type="containsBlanks" dxfId="108" priority="102">
      <formula>LEN(TRIM(K3))=0</formula>
    </cfRule>
  </conditionalFormatting>
  <conditionalFormatting sqref="N4:P5">
    <cfRule type="notContainsBlanks" dxfId="107" priority="97">
      <formula>LEN(TRIM(N4))&gt;0</formula>
    </cfRule>
    <cfRule type="containsBlanks" dxfId="106" priority="98">
      <formula>LEN(TRIM(N4))=0</formula>
    </cfRule>
  </conditionalFormatting>
  <conditionalFormatting sqref="Q4:S5">
    <cfRule type="notContainsBlanks" dxfId="105" priority="95">
      <formula>LEN(TRIM(Q4))&gt;0</formula>
    </cfRule>
    <cfRule type="containsBlanks" dxfId="104" priority="96">
      <formula>LEN(TRIM(Q4))=0</formula>
    </cfRule>
  </conditionalFormatting>
  <conditionalFormatting sqref="J6:P6">
    <cfRule type="notContainsBlanks" dxfId="103" priority="93">
      <formula>LEN(TRIM(J6))&gt;0</formula>
    </cfRule>
    <cfRule type="containsBlanks" dxfId="102" priority="94">
      <formula>LEN(TRIM(J6))=0</formula>
    </cfRule>
  </conditionalFormatting>
  <conditionalFormatting sqref="Q8:R8">
    <cfRule type="notContainsBlanks" dxfId="101" priority="87">
      <formula>LEN(TRIM(Q8))&gt;0</formula>
    </cfRule>
    <cfRule type="containsBlanks" dxfId="100" priority="88">
      <formula>LEN(TRIM(Q8))=0</formula>
    </cfRule>
  </conditionalFormatting>
  <conditionalFormatting sqref="S8:U8">
    <cfRule type="notContainsBlanks" dxfId="99" priority="85">
      <formula>LEN(TRIM(S8))&gt;0</formula>
    </cfRule>
    <cfRule type="containsBlanks" dxfId="98" priority="86">
      <formula>LEN(TRIM(S8))=0</formula>
    </cfRule>
  </conditionalFormatting>
  <conditionalFormatting sqref="T9:U9">
    <cfRule type="notContainsBlanks" dxfId="97" priority="83">
      <formula>LEN(TRIM(T9))&gt;0</formula>
    </cfRule>
    <cfRule type="containsBlanks" dxfId="96" priority="84">
      <formula>LEN(TRIM(T9))=0</formula>
    </cfRule>
  </conditionalFormatting>
  <conditionalFormatting sqref="J10:P10">
    <cfRule type="notContainsBlanks" dxfId="95" priority="81">
      <formula>LEN(TRIM(J10))&gt;0</formula>
    </cfRule>
    <cfRule type="containsBlanks" dxfId="94" priority="82">
      <formula>LEN(TRIM(J10))=0</formula>
    </cfRule>
  </conditionalFormatting>
  <conditionalFormatting sqref="Q10:V10">
    <cfRule type="notContainsBlanks" dxfId="93" priority="79">
      <formula>LEN(TRIM(Q10))&gt;0</formula>
    </cfRule>
    <cfRule type="containsBlanks" dxfId="92" priority="80">
      <formula>LEN(TRIM(Q10))=0</formula>
    </cfRule>
  </conditionalFormatting>
  <conditionalFormatting sqref="AB10:AC10">
    <cfRule type="cellIs" dxfId="91" priority="78" operator="equal">
      <formula>"NO"</formula>
    </cfRule>
  </conditionalFormatting>
  <conditionalFormatting sqref="J11:P12">
    <cfRule type="notContainsBlanks" dxfId="90" priority="76">
      <formula>LEN(TRIM(J11))&gt;0</formula>
    </cfRule>
    <cfRule type="containsBlanks" dxfId="89" priority="77">
      <formula>LEN(TRIM(J11))=0</formula>
    </cfRule>
  </conditionalFormatting>
  <conditionalFormatting sqref="Q11:V12">
    <cfRule type="notContainsBlanks" dxfId="88" priority="74">
      <formula>LEN(TRIM(Q11))&gt;0</formula>
    </cfRule>
    <cfRule type="containsBlanks" dxfId="87" priority="75">
      <formula>LEN(TRIM(Q11))=0</formula>
    </cfRule>
  </conditionalFormatting>
  <conditionalFormatting sqref="AB11:AC12">
    <cfRule type="cellIs" dxfId="86" priority="73" operator="equal">
      <formula>"NO"</formula>
    </cfRule>
  </conditionalFormatting>
  <conditionalFormatting sqref="J13:P18">
    <cfRule type="notContainsBlanks" dxfId="85" priority="71">
      <formula>LEN(TRIM(J13))&gt;0</formula>
    </cfRule>
    <cfRule type="containsBlanks" dxfId="84" priority="72">
      <formula>LEN(TRIM(J13))=0</formula>
    </cfRule>
  </conditionalFormatting>
  <conditionalFormatting sqref="Q13:V18">
    <cfRule type="notContainsBlanks" dxfId="83" priority="69">
      <formula>LEN(TRIM(Q13))&gt;0</formula>
    </cfRule>
    <cfRule type="containsBlanks" dxfId="82" priority="70">
      <formula>LEN(TRIM(Q13))=0</formula>
    </cfRule>
  </conditionalFormatting>
  <conditionalFormatting sqref="AB13:AC18">
    <cfRule type="cellIs" dxfId="81" priority="68" operator="equal">
      <formula>"NO"</formula>
    </cfRule>
  </conditionalFormatting>
  <conditionalFormatting sqref="J19:P23">
    <cfRule type="notContainsBlanks" dxfId="80" priority="66">
      <formula>LEN(TRIM(J19))&gt;0</formula>
    </cfRule>
    <cfRule type="containsBlanks" dxfId="79" priority="67">
      <formula>LEN(TRIM(J19))=0</formula>
    </cfRule>
  </conditionalFormatting>
  <conditionalFormatting sqref="Q19:V23">
    <cfRule type="notContainsBlanks" dxfId="78" priority="64">
      <formula>LEN(TRIM(Q19))&gt;0</formula>
    </cfRule>
    <cfRule type="containsBlanks" dxfId="77" priority="65">
      <formula>LEN(TRIM(Q19))=0</formula>
    </cfRule>
  </conditionalFormatting>
  <conditionalFormatting sqref="AB19:AC23">
    <cfRule type="cellIs" dxfId="76" priority="63" operator="equal">
      <formula>"NO"</formula>
    </cfRule>
  </conditionalFormatting>
  <conditionalFormatting sqref="J24:P27">
    <cfRule type="notContainsBlanks" dxfId="75" priority="61">
      <formula>LEN(TRIM(J24))&gt;0</formula>
    </cfRule>
    <cfRule type="containsBlanks" dxfId="74" priority="62">
      <formula>LEN(TRIM(J24))=0</formula>
    </cfRule>
  </conditionalFormatting>
  <conditionalFormatting sqref="Q24:V27">
    <cfRule type="notContainsBlanks" dxfId="73" priority="59">
      <formula>LEN(TRIM(Q24))&gt;0</formula>
    </cfRule>
    <cfRule type="containsBlanks" dxfId="72" priority="60">
      <formula>LEN(TRIM(Q24))=0</formula>
    </cfRule>
  </conditionalFormatting>
  <conditionalFormatting sqref="AB24:AC27">
    <cfRule type="cellIs" dxfId="71" priority="58" operator="equal">
      <formula>"NO"</formula>
    </cfRule>
  </conditionalFormatting>
  <conditionalFormatting sqref="J28:P29">
    <cfRule type="notContainsBlanks" dxfId="70" priority="56">
      <formula>LEN(TRIM(J28))&gt;0</formula>
    </cfRule>
    <cfRule type="containsBlanks" dxfId="69" priority="57">
      <formula>LEN(TRIM(J28))=0</formula>
    </cfRule>
  </conditionalFormatting>
  <conditionalFormatting sqref="Q28:V29">
    <cfRule type="notContainsBlanks" dxfId="68" priority="54">
      <formula>LEN(TRIM(Q28))&gt;0</formula>
    </cfRule>
    <cfRule type="containsBlanks" dxfId="67" priority="55">
      <formula>LEN(TRIM(Q28))=0</formula>
    </cfRule>
  </conditionalFormatting>
  <conditionalFormatting sqref="AB28:AC29">
    <cfRule type="cellIs" dxfId="66" priority="53" operator="equal">
      <formula>"NO"</formula>
    </cfRule>
  </conditionalFormatting>
  <conditionalFormatting sqref="J30:P30">
    <cfRule type="notContainsBlanks" dxfId="65" priority="51">
      <formula>LEN(TRIM(J30))&gt;0</formula>
    </cfRule>
    <cfRule type="containsBlanks" dxfId="64" priority="52">
      <formula>LEN(TRIM(J30))=0</formula>
    </cfRule>
  </conditionalFormatting>
  <conditionalFormatting sqref="Q30:V30">
    <cfRule type="notContainsBlanks" dxfId="63" priority="49">
      <formula>LEN(TRIM(Q30))&gt;0</formula>
    </cfRule>
    <cfRule type="containsBlanks" dxfId="62" priority="50">
      <formula>LEN(TRIM(Q30))=0</formula>
    </cfRule>
  </conditionalFormatting>
  <conditionalFormatting sqref="AB30:AC30">
    <cfRule type="cellIs" dxfId="61" priority="48" operator="equal">
      <formula>"NO"</formula>
    </cfRule>
  </conditionalFormatting>
  <conditionalFormatting sqref="J31:P31">
    <cfRule type="notContainsBlanks" dxfId="60" priority="46">
      <formula>LEN(TRIM(J31))&gt;0</formula>
    </cfRule>
    <cfRule type="containsBlanks" dxfId="59" priority="47">
      <formula>LEN(TRIM(J31))=0</formula>
    </cfRule>
  </conditionalFormatting>
  <conditionalFormatting sqref="Q31:V31">
    <cfRule type="notContainsBlanks" dxfId="58" priority="44">
      <formula>LEN(TRIM(Q31))&gt;0</formula>
    </cfRule>
    <cfRule type="containsBlanks" dxfId="57" priority="45">
      <formula>LEN(TRIM(Q31))=0</formula>
    </cfRule>
  </conditionalFormatting>
  <conditionalFormatting sqref="AB31:AC31">
    <cfRule type="cellIs" dxfId="56" priority="43" operator="equal">
      <formula>"NO"</formula>
    </cfRule>
  </conditionalFormatting>
  <conditionalFormatting sqref="J32:P32">
    <cfRule type="notContainsBlanks" dxfId="55" priority="41">
      <formula>LEN(TRIM(J32))&gt;0</formula>
    </cfRule>
    <cfRule type="containsBlanks" dxfId="54" priority="42">
      <formula>LEN(TRIM(J32))=0</formula>
    </cfRule>
  </conditionalFormatting>
  <conditionalFormatting sqref="Q32:V32">
    <cfRule type="notContainsBlanks" dxfId="53" priority="39">
      <formula>LEN(TRIM(Q32))&gt;0</formula>
    </cfRule>
    <cfRule type="containsBlanks" dxfId="52" priority="40">
      <formula>LEN(TRIM(Q32))=0</formula>
    </cfRule>
  </conditionalFormatting>
  <conditionalFormatting sqref="AB32:AC32">
    <cfRule type="cellIs" dxfId="51" priority="38" operator="equal">
      <formula>"NO"</formula>
    </cfRule>
  </conditionalFormatting>
  <conditionalFormatting sqref="J33:P33">
    <cfRule type="notContainsBlanks" dxfId="50" priority="36">
      <formula>LEN(TRIM(J33))&gt;0</formula>
    </cfRule>
    <cfRule type="containsBlanks" dxfId="49" priority="37">
      <formula>LEN(TRIM(J33))=0</formula>
    </cfRule>
  </conditionalFormatting>
  <conditionalFormatting sqref="Q33:W33">
    <cfRule type="notContainsBlanks" dxfId="48" priority="34">
      <formula>LEN(TRIM(Q33))&gt;0</formula>
    </cfRule>
    <cfRule type="containsBlanks" dxfId="47" priority="35">
      <formula>LEN(TRIM(Q33))=0</formula>
    </cfRule>
  </conditionalFormatting>
  <conditionalFormatting sqref="AC33:AD33">
    <cfRule type="cellIs" dxfId="46" priority="33" operator="equal">
      <formula>"NO"</formula>
    </cfRule>
  </conditionalFormatting>
  <conditionalFormatting sqref="M34:R35">
    <cfRule type="notContainsBlanks" dxfId="45" priority="31">
      <formula>LEN(TRIM(M34))&gt;0</formula>
    </cfRule>
    <cfRule type="containsBlanks" dxfId="44" priority="32">
      <formula>LEN(TRIM(M34))=0</formula>
    </cfRule>
  </conditionalFormatting>
  <conditionalFormatting sqref="S34:W35">
    <cfRule type="notContainsBlanks" dxfId="43" priority="29">
      <formula>LEN(TRIM(S34))&gt;0</formula>
    </cfRule>
    <cfRule type="containsBlanks" dxfId="42" priority="30">
      <formula>LEN(TRIM(S34))=0</formula>
    </cfRule>
  </conditionalFormatting>
  <conditionalFormatting sqref="AB34:AB35">
    <cfRule type="cellIs" dxfId="41" priority="28" operator="equal">
      <formula>"NO"</formula>
    </cfRule>
  </conditionalFormatting>
  <conditionalFormatting sqref="M36:W36">
    <cfRule type="notContainsBlanks" dxfId="40" priority="26">
      <formula>LEN(TRIM(M36))&gt;0</formula>
    </cfRule>
    <cfRule type="containsBlanks" dxfId="39" priority="27">
      <formula>LEN(TRIM(M36))=0</formula>
    </cfRule>
  </conditionalFormatting>
  <conditionalFormatting sqref="AB36">
    <cfRule type="cellIs" dxfId="38" priority="25" operator="equal">
      <formula>"NO"</formula>
    </cfRule>
  </conditionalFormatting>
  <conditionalFormatting sqref="U37:Y37">
    <cfRule type="notContainsBlanks" dxfId="37" priority="23">
      <formula>LEN(TRIM(U37))&gt;0</formula>
    </cfRule>
    <cfRule type="containsBlanks" dxfId="36" priority="24">
      <formula>LEN(TRIM(U37))=0</formula>
    </cfRule>
  </conditionalFormatting>
  <conditionalFormatting sqref="AE37:AF37">
    <cfRule type="cellIs" dxfId="35" priority="22" operator="equal">
      <formula>"NO"</formula>
    </cfRule>
  </conditionalFormatting>
  <conditionalFormatting sqref="AE38:AF38">
    <cfRule type="cellIs" dxfId="34" priority="21" operator="equal">
      <formula>"NO"</formula>
    </cfRule>
  </conditionalFormatting>
  <conditionalFormatting sqref="T38:Y38">
    <cfRule type="notContainsBlanks" dxfId="33" priority="19">
      <formula>LEN(TRIM(T38))&gt;0</formula>
    </cfRule>
    <cfRule type="containsBlanks" dxfId="32" priority="20">
      <formula>LEN(TRIM(T38))=0</formula>
    </cfRule>
  </conditionalFormatting>
  <conditionalFormatting sqref="R38:S38">
    <cfRule type="notContainsBlanks" dxfId="31" priority="17">
      <formula>LEN(TRIM(R38))&gt;0</formula>
    </cfRule>
    <cfRule type="containsBlanks" dxfId="30" priority="18">
      <formula>LEN(TRIM(R38))=0</formula>
    </cfRule>
  </conditionalFormatting>
  <conditionalFormatting sqref="K38:Q38">
    <cfRule type="notContainsBlanks" dxfId="29" priority="15">
      <formula>LEN(TRIM(K38))&gt;0</formula>
    </cfRule>
    <cfRule type="containsBlanks" dxfId="28" priority="16">
      <formula>LEN(TRIM(K38))=0</formula>
    </cfRule>
  </conditionalFormatting>
  <conditionalFormatting sqref="T39:Y39">
    <cfRule type="notContainsBlanks" dxfId="27" priority="13">
      <formula>LEN(TRIM(T39))&gt;0</formula>
    </cfRule>
    <cfRule type="containsBlanks" dxfId="26" priority="14">
      <formula>LEN(TRIM(T39))=0</formula>
    </cfRule>
  </conditionalFormatting>
  <conditionalFormatting sqref="AE39:AF39">
    <cfRule type="cellIs" dxfId="25" priority="12" operator="equal">
      <formula>"NO"</formula>
    </cfRule>
  </conditionalFormatting>
  <conditionalFormatting sqref="K40:Z40">
    <cfRule type="notContainsBlanks" dxfId="24" priority="10">
      <formula>LEN(TRIM(K40))&gt;0</formula>
    </cfRule>
    <cfRule type="containsBlanks" dxfId="23" priority="11">
      <formula>LEN(TRIM(K40))=0</formula>
    </cfRule>
  </conditionalFormatting>
  <conditionalFormatting sqref="AF40:AG40">
    <cfRule type="cellIs" dxfId="22" priority="9" operator="equal">
      <formula>"NO"</formula>
    </cfRule>
  </conditionalFormatting>
  <conditionalFormatting sqref="M41:AC41">
    <cfRule type="notContainsBlanks" dxfId="21" priority="6">
      <formula>LEN(TRIM(M41))&gt;0</formula>
    </cfRule>
    <cfRule type="containsBlanks" dxfId="20" priority="7">
      <formula>LEN(TRIM(M41))=0</formula>
    </cfRule>
  </conditionalFormatting>
  <conditionalFormatting sqref="AI41:AJ41">
    <cfRule type="cellIs" dxfId="19" priority="5" operator="equal">
      <formula>"NO"</formula>
    </cfRule>
  </conditionalFormatting>
  <conditionalFormatting sqref="G41:H41">
    <cfRule type="duplicateValues" dxfId="18" priority="8"/>
  </conditionalFormatting>
  <conditionalFormatting sqref="M42:AC42">
    <cfRule type="notContainsBlanks" dxfId="17" priority="2">
      <formula>LEN(TRIM(M42))&gt;0</formula>
    </cfRule>
    <cfRule type="containsBlanks" dxfId="16" priority="3">
      <formula>LEN(TRIM(M42))=0</formula>
    </cfRule>
  </conditionalFormatting>
  <conditionalFormatting sqref="AI42:AJ42">
    <cfRule type="cellIs" dxfId="15" priority="1" operator="equal">
      <formula>"NO"</formula>
    </cfRule>
  </conditionalFormatting>
  <conditionalFormatting sqref="G42:H42">
    <cfRule type="duplicateValues" dxfId="14" priority="4"/>
  </conditionalFormatting>
  <pageMargins left="0.7" right="0.7" top="0.75" bottom="0.75" header="0.3" footer="0.3"/>
  <pageSetup orientation="portrait" r:id="rId1"/>
  <legacyDrawing r:id="rId2"/>
  <extLst>
    <ext xmlns:x14="http://schemas.microsoft.com/office/spreadsheetml/2009/9/main" uri="{05C60535-1F16-4fd2-B633-F4F36F0B64E0}">
      <x14:sparklineGroups xmlns:xm="http://schemas.microsoft.com/office/excel/2006/main">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'Closed Accounts'!J40:X40</xm:f>
              <xm:sqref>AB40</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'Closed Accounts'!J39:X39</xm:f>
              <xm:sqref>AA39</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'Closed Accounts'!J38:X38</xm:f>
              <xm:sqref>AA38</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'Closed Accounts'!J37:X37</xm:f>
              <xm:sqref>AA37</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Accounts'!H32:S32</xm:f>
              <xm:sqref>X32</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Accounts'!H31:S31</xm:f>
              <xm:sqref>X31</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Accounts'!H30:S30</xm:f>
              <xm:sqref>X30</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Accounts'!H28:S28</xm:f>
              <xm:sqref>X28</xm:sqref>
            </x14:sparkline>
            <x14:sparkline>
              <xm:f>'Closed Accounts'!H29:S29</xm:f>
              <xm:sqref>X29</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Accounts'!H24:S24</xm:f>
              <xm:sqref>X24</xm:sqref>
            </x14:sparkline>
            <x14:sparkline>
              <xm:f>'Closed Accounts'!H25:S25</xm:f>
              <xm:sqref>X25</xm:sqref>
            </x14:sparkline>
            <x14:sparkline>
              <xm:f>'Closed Accounts'!H26:S26</xm:f>
              <xm:sqref>X26</xm:sqref>
            </x14:sparkline>
            <x14:sparkline>
              <xm:f>'Closed Accounts'!H27:S27</xm:f>
              <xm:sqref>X27</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Accounts'!H19:S19</xm:f>
              <xm:sqref>X19</xm:sqref>
            </x14:sparkline>
            <x14:sparkline>
              <xm:f>'Closed Accounts'!H20:S20</xm:f>
              <xm:sqref>X20</xm:sqref>
            </x14:sparkline>
            <x14:sparkline>
              <xm:f>'Closed Accounts'!H21:S21</xm:f>
              <xm:sqref>X21</xm:sqref>
            </x14:sparkline>
            <x14:sparkline>
              <xm:f>'Closed Accounts'!H22:S22</xm:f>
              <xm:sqref>X22</xm:sqref>
            </x14:sparkline>
            <x14:sparkline>
              <xm:f>'Closed Accounts'!H23:S23</xm:f>
              <xm:sqref>X23</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Accounts'!H13:S13</xm:f>
              <xm:sqref>X13</xm:sqref>
            </x14:sparkline>
            <x14:sparkline>
              <xm:f>'Closed Accounts'!H14:S14</xm:f>
              <xm:sqref>X14</xm:sqref>
            </x14:sparkline>
            <x14:sparkline>
              <xm:f>'Closed Accounts'!H15:S15</xm:f>
              <xm:sqref>X15</xm:sqref>
            </x14:sparkline>
            <x14:sparkline>
              <xm:f>'Closed Accounts'!H16:S16</xm:f>
              <xm:sqref>X16</xm:sqref>
            </x14:sparkline>
            <x14:sparkline>
              <xm:f>'Closed Accounts'!H17:S17</xm:f>
              <xm:sqref>X17</xm:sqref>
            </x14:sparkline>
            <x14:sparkline>
              <xm:f>'Closed Accounts'!H18:S18</xm:f>
              <xm:sqref>X18</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Accounts'!H11:S11</xm:f>
              <xm:sqref>X11</xm:sqref>
            </x14:sparkline>
            <x14:sparkline>
              <xm:f>'Closed Accounts'!H12:S12</xm:f>
              <xm:sqref>X12</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Accounts'!H10:S10</xm:f>
              <xm:sqref>X10</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Accounts'!H9:S9</xm:f>
              <xm:sqref>X9</xm:sqref>
            </x14:sparkline>
          </x14:sparklines>
        </x14:sparklineGroup>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Accounts'!H8:S8</xm:f>
              <xm:sqref>V8</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Accounts'!H3:S3</xm:f>
              <xm:sqref>X3</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Accounts'!H4:S4</xm:f>
              <xm:sqref>X4</xm:sqref>
            </x14:sparkline>
            <x14:sparkline>
              <xm:f>'Closed Accounts'!H5:S5</xm:f>
              <xm:sqref>X5</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Accounts'!H6:S6</xm:f>
              <xm:sqref>X6</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'Closed Accounts'!H7:S7</xm:f>
              <xm:sqref>X7</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'Closed Accounts'!J33:V33</xm:f>
              <xm:sqref>Y33</xm:sqref>
            </x14:sparkline>
          </x14:sparklines>
        </x14:sparklineGroup>
        <x14:sparklineGroup manualMax="0" manualMin="0" lineWeight="1" displayEmptyCellsAs="gap">
          <x14:colorSeries theme="1"/>
          <x14:colorNegative theme="8"/>
          <x14:colorAxis rgb="FF000000"/>
          <x14:colorMarkers theme="7" tint="-0.499984740745262"/>
          <x14:colorFirst theme="7" tint="0.39997558519241921"/>
          <x14:colorLast theme="7" tint="0.39997558519241921"/>
          <x14:colorHigh theme="7"/>
          <x14:colorLow theme="7"/>
          <x14:sparklines>
            <x14:sparkline>
              <xm:f>'Closed Accounts'!M34:W34</xm:f>
              <xm:sqref>X34</xm:sqref>
            </x14:sparkline>
            <x14:sparkline>
              <xm:f>'Closed Accounts'!M35:W35</xm:f>
              <xm:sqref>X35</xm:sqref>
            </x14:sparkline>
          </x14:sparklines>
        </x14:sparklineGroup>
        <x14:sparklineGroup manualMax="0" manualMin="0" lineWeight="1" displayEmptyCellsAs="gap">
          <x14:colorSeries theme="1"/>
          <x14:colorNegative theme="8"/>
          <x14:colorAxis rgb="FF000000"/>
          <x14:colorMarkers theme="7" tint="-0.499984740745262"/>
          <x14:colorFirst theme="7" tint="0.39997558519241921"/>
          <x14:colorLast theme="7" tint="0.39997558519241921"/>
          <x14:colorHigh theme="7"/>
          <x14:colorLow theme="7"/>
          <x14:sparklines>
            <x14:sparkline>
              <xm:f>'Closed Accounts'!M36:W36</xm:f>
              <xm:sqref>X36</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'Closed Accounts'!M41:AA41</xm:f>
              <xm:sqref>AE41</xm:sqref>
            </x14:sparkline>
          </x14:sparklines>
        </x14:sparklineGroup>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f>'Closed Accounts'!M42:AA42</xm:f>
              <xm:sqref>AE42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J8"/>
  <sheetViews>
    <sheetView workbookViewId="0">
      <selection activeCell="M33" sqref="M33"/>
    </sheetView>
  </sheetViews>
  <sheetFormatPr defaultColWidth="9.140625" defaultRowHeight="11.25" x14ac:dyDescent="0.2"/>
  <cols>
    <col min="1" max="1" width="3.7109375" style="18" customWidth="1"/>
    <col min="2" max="2" width="1.7109375" style="18" customWidth="1"/>
    <col min="3" max="3" width="9.7109375" style="18" customWidth="1"/>
    <col min="4" max="4" width="3.42578125" style="18" customWidth="1"/>
    <col min="5" max="6" width="10.7109375" style="18" customWidth="1"/>
    <col min="7" max="7" width="4" style="18" customWidth="1"/>
    <col min="8" max="9" width="10.7109375" style="18" customWidth="1"/>
    <col min="10" max="10" width="4.140625" style="18" customWidth="1"/>
    <col min="11" max="16384" width="9.140625" style="18"/>
  </cols>
  <sheetData>
    <row r="1" spans="2:10" ht="12" thickBot="1" x14ac:dyDescent="0.25"/>
    <row r="2" spans="2:10" x14ac:dyDescent="0.2">
      <c r="B2" s="21"/>
      <c r="C2" s="22"/>
      <c r="D2" s="22"/>
      <c r="E2" s="226"/>
      <c r="F2" s="226"/>
      <c r="G2" s="29"/>
      <c r="H2" s="226"/>
      <c r="I2" s="226"/>
      <c r="J2" s="30"/>
    </row>
    <row r="3" spans="2:10" x14ac:dyDescent="0.2">
      <c r="B3" s="23"/>
      <c r="C3" s="36" t="s">
        <v>1902</v>
      </c>
      <c r="D3" s="24"/>
      <c r="E3" s="227">
        <v>42278</v>
      </c>
      <c r="F3" s="228"/>
      <c r="G3" s="33"/>
      <c r="H3" s="227">
        <v>42309</v>
      </c>
      <c r="I3" s="228"/>
      <c r="J3" s="34"/>
    </row>
    <row r="4" spans="2:10" ht="21.75" customHeight="1" x14ac:dyDescent="0.2">
      <c r="B4" s="25"/>
      <c r="C4" s="37">
        <f ca="1">TODAY()</f>
        <v>43531</v>
      </c>
      <c r="D4" s="26"/>
      <c r="E4" s="31" t="s">
        <v>1889</v>
      </c>
      <c r="F4" s="32" t="s">
        <v>1898</v>
      </c>
      <c r="G4" s="33"/>
      <c r="H4" s="31" t="s">
        <v>1889</v>
      </c>
      <c r="I4" s="32" t="s">
        <v>1898</v>
      </c>
      <c r="J4" s="34"/>
    </row>
    <row r="5" spans="2:10" x14ac:dyDescent="0.2">
      <c r="B5" s="23"/>
      <c r="C5" s="24" t="s">
        <v>1900</v>
      </c>
      <c r="D5" s="26"/>
      <c r="E5" s="19">
        <f>INDEX('SAM Master List'!M968:Z969,MATCH(E4,'SAM Master List'!B968:B969,0),MATCH(E3,'SAM Master List'!M4:Z4,0))</f>
        <v>925</v>
      </c>
      <c r="F5" s="20" t="e">
        <f>INDEX('SAM Master List'!M968:Z969,MATCH(F4,'SAM Master List'!B968:B969,0),MATCH(E3,'SAM Master List'!M4:Z4,0))</f>
        <v>#N/A</v>
      </c>
      <c r="G5" s="33"/>
      <c r="H5" s="19">
        <f>INDEX('SAM Master List'!M968:Z969,MATCH(H4,'SAM Master List'!B968:B969,0),MATCH(H3,'SAM Master List'!M4:Z4,0))</f>
        <v>925</v>
      </c>
      <c r="I5" s="20" t="e">
        <f>INDEX('SAM Master List'!M968:Z969,MATCH(I4,'SAM Master List'!B968:B969,0),MATCH(H3,'SAM Master List'!M4:Z4,0))</f>
        <v>#N/A</v>
      </c>
      <c r="J5" s="34"/>
    </row>
    <row r="6" spans="2:10" x14ac:dyDescent="0.2">
      <c r="B6" s="23"/>
      <c r="C6" s="26"/>
      <c r="D6" s="26"/>
      <c r="E6" s="24"/>
      <c r="F6" s="24"/>
      <c r="G6" s="33"/>
      <c r="H6" s="24"/>
      <c r="I6" s="24"/>
      <c r="J6" s="34"/>
    </row>
    <row r="7" spans="2:10" x14ac:dyDescent="0.2">
      <c r="B7" s="23"/>
      <c r="C7" s="26" t="s">
        <v>1899</v>
      </c>
      <c r="D7" s="26"/>
      <c r="E7" s="19" t="e">
        <f>INDEX(#REF!,MATCH(E4,#REF!,0),MATCH(E3,#REF!,0))</f>
        <v>#REF!</v>
      </c>
      <c r="F7" s="20" t="e">
        <f>INDEX(#REF!,MATCH(F4,#REF!,0),MATCH(E3,#REF!,0))</f>
        <v>#REF!</v>
      </c>
      <c r="G7" s="33"/>
      <c r="H7" s="19" t="e">
        <f>INDEX(#REF!,MATCH(H4,#REF!,0),MATCH(H3,#REF!,0))</f>
        <v>#REF!</v>
      </c>
      <c r="I7" s="20" t="e">
        <f>INDEX(#REF!,MATCH(I4,#REF!,0),MATCH(H3,#REF!,0))</f>
        <v>#REF!</v>
      </c>
      <c r="J7" s="34"/>
    </row>
    <row r="8" spans="2:10" ht="12" thickBot="1" x14ac:dyDescent="0.25">
      <c r="B8" s="27"/>
      <c r="C8" s="28"/>
      <c r="D8" s="28"/>
      <c r="E8" s="28"/>
      <c r="F8" s="28"/>
      <c r="G8" s="28"/>
      <c r="H8" s="28"/>
      <c r="I8" s="28"/>
      <c r="J8" s="35"/>
    </row>
  </sheetData>
  <mergeCells count="4">
    <mergeCell ref="E2:F2"/>
    <mergeCell ref="E3:F3"/>
    <mergeCell ref="H2:I2"/>
    <mergeCell ref="H3:I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0"/>
  <sheetViews>
    <sheetView workbookViewId="0">
      <pane ySplit="1" topLeftCell="A880" activePane="bottomLeft" state="frozen"/>
      <selection pane="bottomLeft" activeCell="F906" sqref="F906"/>
    </sheetView>
  </sheetViews>
  <sheetFormatPr defaultRowHeight="15" x14ac:dyDescent="0.25"/>
  <cols>
    <col min="1" max="1" width="15.5703125" customWidth="1"/>
    <col min="2" max="2" width="13.85546875" style="96" customWidth="1"/>
    <col min="3" max="3" width="9.5703125" customWidth="1"/>
    <col min="4" max="4" width="12.42578125" customWidth="1"/>
    <col min="5" max="5" width="17.140625" customWidth="1"/>
    <col min="6" max="6" width="25.140625" customWidth="1"/>
    <col min="7" max="7" width="21.140625" customWidth="1"/>
    <col min="8" max="10" width="10.85546875" customWidth="1"/>
    <col min="11" max="11" width="23.85546875" style="102" customWidth="1"/>
  </cols>
  <sheetData>
    <row r="1" spans="1:11" x14ac:dyDescent="0.25">
      <c r="A1" s="93" t="s">
        <v>2171</v>
      </c>
      <c r="B1" s="95" t="s">
        <v>2172</v>
      </c>
      <c r="C1" s="93" t="s">
        <v>2173</v>
      </c>
      <c r="D1" s="93" t="s">
        <v>2174</v>
      </c>
      <c r="E1" s="93" t="s">
        <v>2175</v>
      </c>
      <c r="F1" s="93" t="s">
        <v>2176</v>
      </c>
      <c r="G1" s="93" t="s">
        <v>2177</v>
      </c>
      <c r="H1" s="93" t="s">
        <v>4989</v>
      </c>
      <c r="I1" s="93" t="s">
        <v>4990</v>
      </c>
      <c r="J1" s="93" t="s">
        <v>4991</v>
      </c>
      <c r="K1" s="101" t="s">
        <v>2178</v>
      </c>
    </row>
    <row r="2" spans="1:11" x14ac:dyDescent="0.25">
      <c r="A2" s="93" t="s">
        <v>2179</v>
      </c>
      <c r="B2" s="95" t="s">
        <v>2180</v>
      </c>
      <c r="C2" s="93" t="s">
        <v>2181</v>
      </c>
      <c r="D2" s="93" t="s">
        <v>2182</v>
      </c>
      <c r="E2" s="93" t="s">
        <v>2183</v>
      </c>
      <c r="F2" s="93" t="s">
        <v>2184</v>
      </c>
      <c r="G2" s="94">
        <v>40696</v>
      </c>
      <c r="H2" s="93" t="s">
        <v>2185</v>
      </c>
      <c r="I2" s="93"/>
      <c r="J2" s="93"/>
      <c r="K2" s="101" t="s">
        <v>2186</v>
      </c>
    </row>
    <row r="3" spans="1:11" x14ac:dyDescent="0.25">
      <c r="A3" s="93" t="s">
        <v>2179</v>
      </c>
      <c r="B3" s="95" t="s">
        <v>2187</v>
      </c>
      <c r="C3" s="93" t="s">
        <v>2188</v>
      </c>
      <c r="D3" s="93" t="s">
        <v>2182</v>
      </c>
      <c r="E3" s="93" t="s">
        <v>2189</v>
      </c>
      <c r="F3" s="93" t="s">
        <v>2184</v>
      </c>
      <c r="G3" s="94">
        <v>35866</v>
      </c>
      <c r="H3" s="93" t="s">
        <v>2190</v>
      </c>
      <c r="I3" s="93"/>
      <c r="J3" s="93"/>
      <c r="K3" s="101" t="s">
        <v>2186</v>
      </c>
    </row>
    <row r="4" spans="1:11" x14ac:dyDescent="0.25">
      <c r="A4" s="93" t="s">
        <v>2179</v>
      </c>
      <c r="B4" s="95" t="s">
        <v>2191</v>
      </c>
      <c r="C4" s="93" t="s">
        <v>2192</v>
      </c>
      <c r="D4" s="93" t="s">
        <v>2182</v>
      </c>
      <c r="E4" s="93" t="s">
        <v>2189</v>
      </c>
      <c r="F4" s="93" t="s">
        <v>2184</v>
      </c>
      <c r="G4" s="94">
        <v>41109</v>
      </c>
      <c r="H4" s="93" t="s">
        <v>2193</v>
      </c>
      <c r="I4" s="93"/>
      <c r="J4" s="93"/>
      <c r="K4" s="101" t="s">
        <v>2186</v>
      </c>
    </row>
    <row r="5" spans="1:11" x14ac:dyDescent="0.25">
      <c r="A5" s="93" t="s">
        <v>2179</v>
      </c>
      <c r="B5" s="95" t="s">
        <v>2194</v>
      </c>
      <c r="C5" s="93" t="s">
        <v>2195</v>
      </c>
      <c r="D5" s="93" t="s">
        <v>2182</v>
      </c>
      <c r="E5" s="93" t="s">
        <v>2189</v>
      </c>
      <c r="F5" s="93" t="s">
        <v>2184</v>
      </c>
      <c r="G5" s="94">
        <v>35482</v>
      </c>
      <c r="H5" s="93" t="s">
        <v>2196</v>
      </c>
      <c r="I5" s="93"/>
      <c r="J5" s="93"/>
      <c r="K5" s="101" t="s">
        <v>2186</v>
      </c>
    </row>
    <row r="6" spans="1:11" x14ac:dyDescent="0.25">
      <c r="A6" s="93" t="s">
        <v>2179</v>
      </c>
      <c r="B6" s="95" t="s">
        <v>2197</v>
      </c>
      <c r="C6" s="93" t="s">
        <v>2198</v>
      </c>
      <c r="D6" s="93" t="s">
        <v>2182</v>
      </c>
      <c r="E6" s="93" t="s">
        <v>2183</v>
      </c>
      <c r="F6" s="93" t="s">
        <v>2184</v>
      </c>
      <c r="G6" s="94">
        <v>42480</v>
      </c>
      <c r="H6" s="93" t="s">
        <v>2199</v>
      </c>
      <c r="I6" s="93"/>
      <c r="J6" s="93"/>
      <c r="K6" s="101">
        <v>1</v>
      </c>
    </row>
    <row r="7" spans="1:11" x14ac:dyDescent="0.25">
      <c r="A7" s="93" t="s">
        <v>2179</v>
      </c>
      <c r="B7" s="95" t="s">
        <v>2200</v>
      </c>
      <c r="C7" s="93" t="s">
        <v>2201</v>
      </c>
      <c r="D7" s="93" t="s">
        <v>2182</v>
      </c>
      <c r="E7" s="93" t="s">
        <v>2183</v>
      </c>
      <c r="F7" s="93" t="s">
        <v>2184</v>
      </c>
      <c r="G7" s="94">
        <v>42472</v>
      </c>
      <c r="H7" s="93" t="s">
        <v>2202</v>
      </c>
      <c r="I7" s="93"/>
      <c r="J7" s="93"/>
      <c r="K7" s="101">
        <v>1</v>
      </c>
    </row>
    <row r="8" spans="1:11" x14ac:dyDescent="0.25">
      <c r="A8" s="93" t="s">
        <v>2179</v>
      </c>
      <c r="B8" s="95" t="s">
        <v>2203</v>
      </c>
      <c r="C8" s="93" t="s">
        <v>2204</v>
      </c>
      <c r="D8" s="93" t="s">
        <v>2182</v>
      </c>
      <c r="E8" s="93" t="s">
        <v>2183</v>
      </c>
      <c r="F8" s="93" t="s">
        <v>2184</v>
      </c>
      <c r="G8" s="94">
        <v>42472</v>
      </c>
      <c r="H8" s="93" t="s">
        <v>2205</v>
      </c>
      <c r="I8" s="93"/>
      <c r="J8" s="93"/>
      <c r="K8" s="101">
        <v>1</v>
      </c>
    </row>
    <row r="9" spans="1:11" x14ac:dyDescent="0.25">
      <c r="A9" s="93" t="s">
        <v>2179</v>
      </c>
      <c r="B9" s="95" t="s">
        <v>2206</v>
      </c>
      <c r="C9" s="93" t="s">
        <v>2207</v>
      </c>
      <c r="D9" s="93" t="s">
        <v>2182</v>
      </c>
      <c r="E9" s="93" t="s">
        <v>2183</v>
      </c>
      <c r="F9" s="93" t="s">
        <v>2184</v>
      </c>
      <c r="G9" s="94">
        <v>42478</v>
      </c>
      <c r="H9" s="93" t="s">
        <v>2208</v>
      </c>
      <c r="I9" s="93"/>
      <c r="J9" s="93"/>
      <c r="K9" s="101">
        <v>1</v>
      </c>
    </row>
    <row r="10" spans="1:11" x14ac:dyDescent="0.25">
      <c r="A10" s="93" t="s">
        <v>2179</v>
      </c>
      <c r="B10" s="95" t="s">
        <v>2209</v>
      </c>
      <c r="C10" s="93" t="s">
        <v>2210</v>
      </c>
      <c r="D10" s="93" t="s">
        <v>2182</v>
      </c>
      <c r="E10" s="93" t="s">
        <v>2183</v>
      </c>
      <c r="F10" s="93" t="s">
        <v>2184</v>
      </c>
      <c r="G10" s="94">
        <v>37938</v>
      </c>
      <c r="H10" s="93" t="s">
        <v>2211</v>
      </c>
      <c r="I10" s="93"/>
      <c r="J10" s="93"/>
      <c r="K10" s="101" t="s">
        <v>2186</v>
      </c>
    </row>
    <row r="11" spans="1:11" x14ac:dyDescent="0.25">
      <c r="A11" s="93" t="s">
        <v>2179</v>
      </c>
      <c r="B11" s="95" t="s">
        <v>2212</v>
      </c>
      <c r="C11" s="93" t="s">
        <v>2213</v>
      </c>
      <c r="D11" s="93" t="s">
        <v>2182</v>
      </c>
      <c r="E11" s="93" t="s">
        <v>2189</v>
      </c>
      <c r="F11" s="93" t="s">
        <v>2184</v>
      </c>
      <c r="G11" s="94">
        <v>37928</v>
      </c>
      <c r="H11" s="93" t="s">
        <v>2214</v>
      </c>
      <c r="I11" s="93"/>
      <c r="J11" s="93"/>
      <c r="K11" s="101" t="s">
        <v>2186</v>
      </c>
    </row>
    <row r="12" spans="1:11" x14ac:dyDescent="0.25">
      <c r="A12" s="93" t="s">
        <v>2179</v>
      </c>
      <c r="B12" s="95" t="s">
        <v>2215</v>
      </c>
      <c r="C12" s="93" t="s">
        <v>2216</v>
      </c>
      <c r="D12" s="93" t="s">
        <v>2182</v>
      </c>
      <c r="E12" s="93" t="s">
        <v>2183</v>
      </c>
      <c r="F12" s="93" t="s">
        <v>2184</v>
      </c>
      <c r="G12" s="94">
        <v>37950</v>
      </c>
      <c r="H12" s="93" t="s">
        <v>2217</v>
      </c>
      <c r="I12" s="93"/>
      <c r="J12" s="93"/>
      <c r="K12" s="101" t="s">
        <v>2186</v>
      </c>
    </row>
    <row r="13" spans="1:11" x14ac:dyDescent="0.25">
      <c r="A13" s="93" t="s">
        <v>2179</v>
      </c>
      <c r="B13" s="95" t="s">
        <v>2218</v>
      </c>
      <c r="C13" s="93" t="s">
        <v>2219</v>
      </c>
      <c r="D13" s="93" t="s">
        <v>2182</v>
      </c>
      <c r="E13" s="93" t="s">
        <v>2183</v>
      </c>
      <c r="F13" s="93" t="s">
        <v>2184</v>
      </c>
      <c r="G13" s="94">
        <v>37950</v>
      </c>
      <c r="H13" s="93" t="s">
        <v>2220</v>
      </c>
      <c r="I13" s="93"/>
      <c r="J13" s="93"/>
      <c r="K13" s="101" t="s">
        <v>2186</v>
      </c>
    </row>
    <row r="14" spans="1:11" x14ac:dyDescent="0.25">
      <c r="A14" s="93" t="s">
        <v>2179</v>
      </c>
      <c r="B14" s="95" t="s">
        <v>2221</v>
      </c>
      <c r="C14" s="93" t="s">
        <v>2222</v>
      </c>
      <c r="D14" s="93" t="s">
        <v>2182</v>
      </c>
      <c r="E14" s="93" t="s">
        <v>2183</v>
      </c>
      <c r="F14" s="93" t="s">
        <v>2184</v>
      </c>
      <c r="G14" s="94">
        <v>41261</v>
      </c>
      <c r="H14" s="93" t="s">
        <v>2223</v>
      </c>
      <c r="I14" s="93"/>
      <c r="J14" s="93"/>
      <c r="K14" s="101" t="s">
        <v>2186</v>
      </c>
    </row>
    <row r="15" spans="1:11" x14ac:dyDescent="0.25">
      <c r="A15" s="93" t="s">
        <v>2179</v>
      </c>
      <c r="B15" s="95" t="s">
        <v>2224</v>
      </c>
      <c r="C15" s="93" t="s">
        <v>2225</v>
      </c>
      <c r="D15" s="93" t="s">
        <v>2182</v>
      </c>
      <c r="E15" s="93" t="s">
        <v>2183</v>
      </c>
      <c r="F15" s="93" t="s">
        <v>2184</v>
      </c>
      <c r="G15" s="94">
        <v>37981</v>
      </c>
      <c r="H15" s="93" t="s">
        <v>2226</v>
      </c>
      <c r="I15" s="93"/>
      <c r="J15" s="93"/>
      <c r="K15" s="101" t="s">
        <v>2186</v>
      </c>
    </row>
    <row r="16" spans="1:11" x14ac:dyDescent="0.25">
      <c r="A16" s="93" t="s">
        <v>2179</v>
      </c>
      <c r="B16" s="95" t="s">
        <v>2227</v>
      </c>
      <c r="C16" s="93" t="s">
        <v>2228</v>
      </c>
      <c r="D16" s="93" t="s">
        <v>2182</v>
      </c>
      <c r="E16" s="93" t="s">
        <v>2183</v>
      </c>
      <c r="F16" s="93" t="s">
        <v>2184</v>
      </c>
      <c r="G16" s="94">
        <v>37964</v>
      </c>
      <c r="H16" s="93" t="s">
        <v>2229</v>
      </c>
      <c r="I16" s="93"/>
      <c r="J16" s="93"/>
      <c r="K16" s="101" t="s">
        <v>2186</v>
      </c>
    </row>
    <row r="17" spans="1:11" x14ac:dyDescent="0.25">
      <c r="A17" s="93" t="s">
        <v>2179</v>
      </c>
      <c r="B17" s="95" t="s">
        <v>2230</v>
      </c>
      <c r="C17" s="93" t="s">
        <v>2231</v>
      </c>
      <c r="D17" s="93" t="s">
        <v>2182</v>
      </c>
      <c r="E17" s="93" t="s">
        <v>2183</v>
      </c>
      <c r="F17" s="93" t="s">
        <v>2184</v>
      </c>
      <c r="G17" s="94">
        <v>37991</v>
      </c>
      <c r="H17" s="93" t="s">
        <v>2232</v>
      </c>
      <c r="I17" s="93"/>
      <c r="J17" s="93"/>
      <c r="K17" s="101" t="s">
        <v>2186</v>
      </c>
    </row>
    <row r="18" spans="1:11" x14ac:dyDescent="0.25">
      <c r="A18" s="93" t="s">
        <v>2179</v>
      </c>
      <c r="B18" s="95" t="s">
        <v>2233</v>
      </c>
      <c r="C18" s="93" t="s">
        <v>2234</v>
      </c>
      <c r="D18" s="93" t="s">
        <v>2182</v>
      </c>
      <c r="E18" s="93" t="s">
        <v>2183</v>
      </c>
      <c r="F18" s="93" t="s">
        <v>2184</v>
      </c>
      <c r="G18" s="94">
        <v>42473</v>
      </c>
      <c r="H18" s="93" t="s">
        <v>2235</v>
      </c>
      <c r="I18" s="93"/>
      <c r="J18" s="93"/>
      <c r="K18" s="101">
        <v>1</v>
      </c>
    </row>
    <row r="19" spans="1:11" x14ac:dyDescent="0.25">
      <c r="A19" s="93" t="s">
        <v>2179</v>
      </c>
      <c r="B19" s="95" t="s">
        <v>2236</v>
      </c>
      <c r="C19" s="93" t="s">
        <v>2237</v>
      </c>
      <c r="D19" s="93" t="s">
        <v>2182</v>
      </c>
      <c r="E19" s="93" t="s">
        <v>2183</v>
      </c>
      <c r="F19" s="93" t="s">
        <v>2184</v>
      </c>
      <c r="G19" s="94">
        <v>42473</v>
      </c>
      <c r="H19" s="93" t="s">
        <v>2238</v>
      </c>
      <c r="I19" s="93"/>
      <c r="J19" s="93"/>
      <c r="K19" s="101">
        <v>1</v>
      </c>
    </row>
    <row r="20" spans="1:11" x14ac:dyDescent="0.25">
      <c r="A20" s="93" t="s">
        <v>2179</v>
      </c>
      <c r="B20" s="95" t="s">
        <v>2239</v>
      </c>
      <c r="C20" s="93" t="s">
        <v>2240</v>
      </c>
      <c r="D20" s="93" t="s">
        <v>2182</v>
      </c>
      <c r="E20" s="93" t="s">
        <v>2183</v>
      </c>
      <c r="F20" s="93" t="s">
        <v>2184</v>
      </c>
      <c r="G20" s="94">
        <v>37939</v>
      </c>
      <c r="H20" s="93" t="s">
        <v>2241</v>
      </c>
      <c r="I20" s="93"/>
      <c r="J20" s="93"/>
      <c r="K20" s="101" t="s">
        <v>2186</v>
      </c>
    </row>
    <row r="21" spans="1:11" x14ac:dyDescent="0.25">
      <c r="A21" s="93" t="s">
        <v>2179</v>
      </c>
      <c r="B21" s="95" t="s">
        <v>2242</v>
      </c>
      <c r="C21" s="93" t="s">
        <v>2243</v>
      </c>
      <c r="D21" s="93" t="s">
        <v>2182</v>
      </c>
      <c r="E21" s="93" t="s">
        <v>2183</v>
      </c>
      <c r="F21" s="93" t="s">
        <v>2184</v>
      </c>
      <c r="G21" s="94">
        <v>37946</v>
      </c>
      <c r="H21" s="93" t="s">
        <v>2244</v>
      </c>
      <c r="I21" s="93"/>
      <c r="J21" s="93"/>
      <c r="K21" s="101" t="s">
        <v>2186</v>
      </c>
    </row>
    <row r="22" spans="1:11" x14ac:dyDescent="0.25">
      <c r="A22" s="93" t="s">
        <v>2179</v>
      </c>
      <c r="B22" s="95" t="s">
        <v>2245</v>
      </c>
      <c r="C22" s="93" t="s">
        <v>2246</v>
      </c>
      <c r="D22" s="93" t="s">
        <v>2182</v>
      </c>
      <c r="E22" s="93" t="s">
        <v>2183</v>
      </c>
      <c r="F22" s="93" t="s">
        <v>2184</v>
      </c>
      <c r="G22" s="94">
        <v>37946</v>
      </c>
      <c r="H22" s="93" t="s">
        <v>2247</v>
      </c>
      <c r="I22" s="93"/>
      <c r="J22" s="93"/>
      <c r="K22" s="101" t="s">
        <v>2186</v>
      </c>
    </row>
    <row r="23" spans="1:11" x14ac:dyDescent="0.25">
      <c r="A23" s="93" t="s">
        <v>2179</v>
      </c>
      <c r="B23" s="95" t="s">
        <v>2248</v>
      </c>
      <c r="C23" s="93" t="s">
        <v>2249</v>
      </c>
      <c r="D23" s="93" t="s">
        <v>2182</v>
      </c>
      <c r="E23" s="93" t="s">
        <v>2183</v>
      </c>
      <c r="F23" s="93" t="s">
        <v>2184</v>
      </c>
      <c r="G23" s="94">
        <v>37946</v>
      </c>
      <c r="H23" s="93" t="s">
        <v>2250</v>
      </c>
      <c r="I23" s="93"/>
      <c r="J23" s="93"/>
      <c r="K23" s="101" t="s">
        <v>2186</v>
      </c>
    </row>
    <row r="24" spans="1:11" x14ac:dyDescent="0.25">
      <c r="A24" s="93" t="s">
        <v>2179</v>
      </c>
      <c r="B24" s="95" t="s">
        <v>2251</v>
      </c>
      <c r="C24" s="93" t="s">
        <v>2252</v>
      </c>
      <c r="D24" s="93" t="s">
        <v>2182</v>
      </c>
      <c r="E24" s="93" t="s">
        <v>2183</v>
      </c>
      <c r="F24" s="93" t="s">
        <v>2184</v>
      </c>
      <c r="G24" s="94">
        <v>42472</v>
      </c>
      <c r="H24" s="93" t="s">
        <v>2253</v>
      </c>
      <c r="I24" s="93"/>
      <c r="J24" s="93"/>
      <c r="K24" s="101">
        <v>1</v>
      </c>
    </row>
    <row r="25" spans="1:11" x14ac:dyDescent="0.25">
      <c r="A25" s="93" t="s">
        <v>2179</v>
      </c>
      <c r="B25" s="95" t="s">
        <v>2254</v>
      </c>
      <c r="C25" s="93" t="s">
        <v>2255</v>
      </c>
      <c r="D25" s="93" t="s">
        <v>2182</v>
      </c>
      <c r="E25" s="93" t="s">
        <v>2183</v>
      </c>
      <c r="F25" s="93" t="s">
        <v>2184</v>
      </c>
      <c r="G25" s="94">
        <v>42472</v>
      </c>
      <c r="H25" s="93" t="s">
        <v>2256</v>
      </c>
      <c r="I25" s="93"/>
      <c r="J25" s="93"/>
      <c r="K25" s="101">
        <v>1</v>
      </c>
    </row>
    <row r="26" spans="1:11" x14ac:dyDescent="0.25">
      <c r="A26" s="93" t="s">
        <v>2179</v>
      </c>
      <c r="B26" s="95" t="s">
        <v>2257</v>
      </c>
      <c r="C26" s="93" t="s">
        <v>2258</v>
      </c>
      <c r="D26" s="93" t="s">
        <v>2182</v>
      </c>
      <c r="E26" s="93" t="s">
        <v>2183</v>
      </c>
      <c r="F26" s="93" t="s">
        <v>2184</v>
      </c>
      <c r="G26" s="94">
        <v>42472</v>
      </c>
      <c r="H26" s="93" t="s">
        <v>2259</v>
      </c>
      <c r="I26" s="93"/>
      <c r="J26" s="93"/>
      <c r="K26" s="101">
        <v>1</v>
      </c>
    </row>
    <row r="27" spans="1:11" x14ac:dyDescent="0.25">
      <c r="A27" s="93" t="s">
        <v>2179</v>
      </c>
      <c r="B27" s="95" t="s">
        <v>2260</v>
      </c>
      <c r="C27" s="93" t="s">
        <v>2261</v>
      </c>
      <c r="D27" s="93" t="s">
        <v>2182</v>
      </c>
      <c r="E27" s="93" t="s">
        <v>2183</v>
      </c>
      <c r="F27" s="93" t="s">
        <v>2184</v>
      </c>
      <c r="G27" s="94">
        <v>37931</v>
      </c>
      <c r="H27" s="93" t="s">
        <v>2262</v>
      </c>
      <c r="I27" s="93"/>
      <c r="J27" s="93"/>
      <c r="K27" s="101" t="s">
        <v>2186</v>
      </c>
    </row>
    <row r="28" spans="1:11" x14ac:dyDescent="0.25">
      <c r="A28" s="93" t="s">
        <v>2179</v>
      </c>
      <c r="B28" s="95" t="s">
        <v>2263</v>
      </c>
      <c r="C28" s="93" t="s">
        <v>2264</v>
      </c>
      <c r="D28" s="93" t="s">
        <v>2182</v>
      </c>
      <c r="E28" s="93" t="s">
        <v>2183</v>
      </c>
      <c r="F28" s="93" t="s">
        <v>2184</v>
      </c>
      <c r="G28" s="94">
        <v>38967</v>
      </c>
      <c r="H28" s="93" t="s">
        <v>2265</v>
      </c>
      <c r="I28" s="93"/>
      <c r="J28" s="93"/>
      <c r="K28" s="101" t="s">
        <v>2186</v>
      </c>
    </row>
    <row r="29" spans="1:11" x14ac:dyDescent="0.25">
      <c r="A29" s="93" t="s">
        <v>2179</v>
      </c>
      <c r="B29" s="95" t="s">
        <v>2266</v>
      </c>
      <c r="C29" s="93" t="s">
        <v>2267</v>
      </c>
      <c r="D29" s="93" t="s">
        <v>2182</v>
      </c>
      <c r="E29" s="93" t="s">
        <v>2183</v>
      </c>
      <c r="F29" s="93" t="s">
        <v>2184</v>
      </c>
      <c r="G29" s="94">
        <v>37964</v>
      </c>
      <c r="H29" s="93" t="s">
        <v>2268</v>
      </c>
      <c r="I29" s="93"/>
      <c r="J29" s="93"/>
      <c r="K29" s="101" t="s">
        <v>2186</v>
      </c>
    </row>
    <row r="30" spans="1:11" x14ac:dyDescent="0.25">
      <c r="A30" s="93" t="s">
        <v>2179</v>
      </c>
      <c r="B30" s="95" t="s">
        <v>2269</v>
      </c>
      <c r="C30" s="93" t="s">
        <v>2270</v>
      </c>
      <c r="D30" s="93" t="s">
        <v>2182</v>
      </c>
      <c r="E30" s="93" t="s">
        <v>2183</v>
      </c>
      <c r="F30" s="93" t="s">
        <v>2184</v>
      </c>
      <c r="G30" s="94">
        <v>42472</v>
      </c>
      <c r="H30" s="93" t="s">
        <v>2271</v>
      </c>
      <c r="I30" s="93"/>
      <c r="J30" s="93"/>
      <c r="K30" s="101">
        <v>1</v>
      </c>
    </row>
    <row r="31" spans="1:11" x14ac:dyDescent="0.25">
      <c r="A31" s="93" t="s">
        <v>2179</v>
      </c>
      <c r="B31" s="95" t="s">
        <v>2272</v>
      </c>
      <c r="C31" s="93" t="s">
        <v>2273</v>
      </c>
      <c r="D31" s="93" t="s">
        <v>2182</v>
      </c>
      <c r="E31" s="93" t="s">
        <v>2183</v>
      </c>
      <c r="F31" s="93" t="s">
        <v>2184</v>
      </c>
      <c r="G31" s="94">
        <v>42472</v>
      </c>
      <c r="H31" s="93" t="s">
        <v>2274</v>
      </c>
      <c r="I31" s="93"/>
      <c r="J31" s="93"/>
      <c r="K31" s="101">
        <v>1</v>
      </c>
    </row>
    <row r="32" spans="1:11" x14ac:dyDescent="0.25">
      <c r="A32" s="93" t="s">
        <v>2179</v>
      </c>
      <c r="B32" s="95" t="s">
        <v>2275</v>
      </c>
      <c r="C32" s="93" t="s">
        <v>2276</v>
      </c>
      <c r="D32" s="93" t="s">
        <v>2182</v>
      </c>
      <c r="E32" s="93" t="s">
        <v>2183</v>
      </c>
      <c r="F32" s="93" t="s">
        <v>2184</v>
      </c>
      <c r="G32" s="94">
        <v>42472</v>
      </c>
      <c r="H32" s="93" t="s">
        <v>2277</v>
      </c>
      <c r="I32" s="93"/>
      <c r="J32" s="93"/>
      <c r="K32" s="101">
        <v>1</v>
      </c>
    </row>
    <row r="33" spans="1:11" x14ac:dyDescent="0.25">
      <c r="A33" s="93" t="s">
        <v>2179</v>
      </c>
      <c r="B33" s="95" t="s">
        <v>2278</v>
      </c>
      <c r="C33" s="93" t="s">
        <v>2279</v>
      </c>
      <c r="D33" s="93" t="s">
        <v>2182</v>
      </c>
      <c r="E33" s="93" t="s">
        <v>2183</v>
      </c>
      <c r="F33" s="93" t="s">
        <v>2184</v>
      </c>
      <c r="G33" s="94">
        <v>40302</v>
      </c>
      <c r="H33" s="93" t="s">
        <v>2280</v>
      </c>
      <c r="I33" s="93"/>
      <c r="J33" s="93"/>
      <c r="K33" s="101" t="s">
        <v>2186</v>
      </c>
    </row>
    <row r="34" spans="1:11" x14ac:dyDescent="0.25">
      <c r="A34" s="93" t="s">
        <v>2179</v>
      </c>
      <c r="B34" s="95" t="s">
        <v>2281</v>
      </c>
      <c r="C34" s="93" t="s">
        <v>2282</v>
      </c>
      <c r="D34" s="93" t="s">
        <v>2182</v>
      </c>
      <c r="E34" s="93" t="s">
        <v>2183</v>
      </c>
      <c r="F34" s="93" t="s">
        <v>2184</v>
      </c>
      <c r="G34" s="94">
        <v>42472</v>
      </c>
      <c r="H34" s="93" t="s">
        <v>2283</v>
      </c>
      <c r="I34" s="93"/>
      <c r="J34" s="93"/>
      <c r="K34" s="101">
        <v>1</v>
      </c>
    </row>
    <row r="35" spans="1:11" x14ac:dyDescent="0.25">
      <c r="A35" s="93" t="s">
        <v>2179</v>
      </c>
      <c r="B35" s="95" t="s">
        <v>2284</v>
      </c>
      <c r="C35" s="93" t="s">
        <v>2285</v>
      </c>
      <c r="D35" s="93" t="s">
        <v>2182</v>
      </c>
      <c r="E35" s="93" t="s">
        <v>2183</v>
      </c>
      <c r="F35" s="93" t="s">
        <v>2184</v>
      </c>
      <c r="G35" s="94">
        <v>40156</v>
      </c>
      <c r="H35" s="93" t="s">
        <v>2286</v>
      </c>
      <c r="I35" s="93"/>
      <c r="J35" s="93"/>
      <c r="K35" s="101" t="s">
        <v>2186</v>
      </c>
    </row>
    <row r="36" spans="1:11" x14ac:dyDescent="0.25">
      <c r="A36" s="93" t="s">
        <v>2179</v>
      </c>
      <c r="B36" s="95" t="s">
        <v>2287</v>
      </c>
      <c r="C36" s="93" t="s">
        <v>2288</v>
      </c>
      <c r="D36" s="93" t="s">
        <v>2182</v>
      </c>
      <c r="E36" s="93" t="s">
        <v>2183</v>
      </c>
      <c r="F36" s="93" t="s">
        <v>2184</v>
      </c>
      <c r="G36" s="94">
        <v>42472</v>
      </c>
      <c r="H36" s="93" t="s">
        <v>2289</v>
      </c>
      <c r="I36" s="93"/>
      <c r="J36" s="93"/>
      <c r="K36" s="101">
        <v>1</v>
      </c>
    </row>
    <row r="37" spans="1:11" x14ac:dyDescent="0.25">
      <c r="A37" s="93" t="s">
        <v>2179</v>
      </c>
      <c r="B37" s="95" t="s">
        <v>2290</v>
      </c>
      <c r="C37" s="93" t="s">
        <v>2291</v>
      </c>
      <c r="D37" s="93" t="s">
        <v>2182</v>
      </c>
      <c r="E37" s="93" t="s">
        <v>2183</v>
      </c>
      <c r="F37" s="93" t="s">
        <v>2184</v>
      </c>
      <c r="G37" s="94">
        <v>42478</v>
      </c>
      <c r="H37" s="93" t="s">
        <v>2292</v>
      </c>
      <c r="I37" s="93"/>
      <c r="J37" s="93"/>
      <c r="K37" s="101">
        <v>1</v>
      </c>
    </row>
    <row r="38" spans="1:11" x14ac:dyDescent="0.25">
      <c r="A38" s="93" t="s">
        <v>2179</v>
      </c>
      <c r="B38" s="95" t="s">
        <v>2293</v>
      </c>
      <c r="C38" s="93" t="s">
        <v>2294</v>
      </c>
      <c r="D38" s="93" t="s">
        <v>2182</v>
      </c>
      <c r="E38" s="93" t="s">
        <v>2183</v>
      </c>
      <c r="F38" s="93" t="s">
        <v>2184</v>
      </c>
      <c r="G38" s="94">
        <v>42472</v>
      </c>
      <c r="H38" s="93" t="s">
        <v>2295</v>
      </c>
      <c r="I38" s="93"/>
      <c r="J38" s="93"/>
      <c r="K38" s="101">
        <v>1</v>
      </c>
    </row>
    <row r="39" spans="1:11" x14ac:dyDescent="0.25">
      <c r="A39" s="93" t="s">
        <v>2179</v>
      </c>
      <c r="B39" s="95" t="s">
        <v>2296</v>
      </c>
      <c r="C39" s="93" t="s">
        <v>2297</v>
      </c>
      <c r="D39" s="93" t="s">
        <v>2182</v>
      </c>
      <c r="E39" s="93" t="s">
        <v>2183</v>
      </c>
      <c r="F39" s="93" t="s">
        <v>2184</v>
      </c>
      <c r="G39" s="94">
        <v>42472</v>
      </c>
      <c r="H39" s="93" t="s">
        <v>2298</v>
      </c>
      <c r="I39" s="93"/>
      <c r="J39" s="93"/>
      <c r="K39" s="101">
        <v>1</v>
      </c>
    </row>
    <row r="40" spans="1:11" x14ac:dyDescent="0.25">
      <c r="A40" s="93" t="s">
        <v>2179</v>
      </c>
      <c r="B40" s="95" t="s">
        <v>2299</v>
      </c>
      <c r="C40" s="93" t="s">
        <v>2300</v>
      </c>
      <c r="D40" s="93" t="s">
        <v>2182</v>
      </c>
      <c r="E40" s="93" t="s">
        <v>2183</v>
      </c>
      <c r="F40" s="93" t="s">
        <v>2184</v>
      </c>
      <c r="G40" s="94">
        <v>42472</v>
      </c>
      <c r="H40" s="93" t="s">
        <v>2301</v>
      </c>
      <c r="I40" s="93"/>
      <c r="J40" s="93"/>
      <c r="K40" s="101">
        <v>1</v>
      </c>
    </row>
    <row r="41" spans="1:11" x14ac:dyDescent="0.25">
      <c r="A41" s="93" t="s">
        <v>2179</v>
      </c>
      <c r="B41" s="95" t="s">
        <v>2302</v>
      </c>
      <c r="C41" s="93" t="s">
        <v>2303</v>
      </c>
      <c r="D41" s="93" t="s">
        <v>2182</v>
      </c>
      <c r="E41" s="93" t="s">
        <v>2183</v>
      </c>
      <c r="F41" s="93" t="s">
        <v>2184</v>
      </c>
      <c r="G41" s="94">
        <v>42472</v>
      </c>
      <c r="H41" s="93" t="s">
        <v>2304</v>
      </c>
      <c r="I41" s="93"/>
      <c r="J41" s="93"/>
      <c r="K41" s="101">
        <v>1</v>
      </c>
    </row>
    <row r="42" spans="1:11" x14ac:dyDescent="0.25">
      <c r="A42" s="93" t="s">
        <v>2179</v>
      </c>
      <c r="B42" s="95" t="s">
        <v>2305</v>
      </c>
      <c r="C42" s="93" t="s">
        <v>2306</v>
      </c>
      <c r="D42" s="93" t="s">
        <v>2182</v>
      </c>
      <c r="E42" s="93" t="s">
        <v>2183</v>
      </c>
      <c r="F42" s="93" t="s">
        <v>2184</v>
      </c>
      <c r="G42" s="94">
        <v>39912</v>
      </c>
      <c r="H42" s="93" t="s">
        <v>2307</v>
      </c>
      <c r="I42" s="93"/>
      <c r="J42" s="93"/>
      <c r="K42" s="101" t="s">
        <v>2186</v>
      </c>
    </row>
    <row r="43" spans="1:11" x14ac:dyDescent="0.25">
      <c r="A43" s="93" t="s">
        <v>2179</v>
      </c>
      <c r="B43" s="95" t="s">
        <v>2308</v>
      </c>
      <c r="C43" s="93" t="s">
        <v>2309</v>
      </c>
      <c r="D43" s="93" t="s">
        <v>2182</v>
      </c>
      <c r="E43" s="93" t="s">
        <v>2183</v>
      </c>
      <c r="F43" s="93" t="s">
        <v>2184</v>
      </c>
      <c r="G43" s="94">
        <v>39959</v>
      </c>
      <c r="H43" s="93" t="s">
        <v>2310</v>
      </c>
      <c r="I43" s="93"/>
      <c r="J43" s="93"/>
      <c r="K43" s="101" t="s">
        <v>2186</v>
      </c>
    </row>
    <row r="44" spans="1:11" x14ac:dyDescent="0.25">
      <c r="A44" s="93" t="s">
        <v>2179</v>
      </c>
      <c r="B44" s="95" t="s">
        <v>2311</v>
      </c>
      <c r="C44" s="93" t="s">
        <v>2312</v>
      </c>
      <c r="D44" s="93" t="s">
        <v>2182</v>
      </c>
      <c r="E44" s="93" t="s">
        <v>2183</v>
      </c>
      <c r="F44" s="93" t="s">
        <v>2184</v>
      </c>
      <c r="G44" s="94">
        <v>42472</v>
      </c>
      <c r="H44" s="93" t="s">
        <v>2313</v>
      </c>
      <c r="I44" s="93"/>
      <c r="J44" s="93"/>
      <c r="K44" s="101">
        <v>1</v>
      </c>
    </row>
    <row r="45" spans="1:11" x14ac:dyDescent="0.25">
      <c r="A45" s="93" t="s">
        <v>2179</v>
      </c>
      <c r="B45" s="95" t="s">
        <v>2314</v>
      </c>
      <c r="C45" s="93" t="s">
        <v>2315</v>
      </c>
      <c r="D45" s="93" t="s">
        <v>2182</v>
      </c>
      <c r="E45" s="93" t="s">
        <v>2183</v>
      </c>
      <c r="F45" s="93" t="s">
        <v>2184</v>
      </c>
      <c r="G45" s="94">
        <v>42472</v>
      </c>
      <c r="H45" s="93" t="s">
        <v>2316</v>
      </c>
      <c r="I45" s="93"/>
      <c r="J45" s="93"/>
      <c r="K45" s="101">
        <v>1</v>
      </c>
    </row>
    <row r="46" spans="1:11" x14ac:dyDescent="0.25">
      <c r="A46" s="93" t="s">
        <v>2179</v>
      </c>
      <c r="B46" s="95" t="s">
        <v>2317</v>
      </c>
      <c r="C46" s="93" t="s">
        <v>2318</v>
      </c>
      <c r="D46" s="93" t="s">
        <v>2182</v>
      </c>
      <c r="E46" s="93" t="s">
        <v>2183</v>
      </c>
      <c r="F46" s="93" t="s">
        <v>2184</v>
      </c>
      <c r="G46" s="94">
        <v>42472</v>
      </c>
      <c r="H46" s="93" t="s">
        <v>2319</v>
      </c>
      <c r="I46" s="93"/>
      <c r="J46" s="93"/>
      <c r="K46" s="101">
        <v>1</v>
      </c>
    </row>
    <row r="47" spans="1:11" x14ac:dyDescent="0.25">
      <c r="A47" s="93" t="s">
        <v>2179</v>
      </c>
      <c r="B47" s="95" t="s">
        <v>2320</v>
      </c>
      <c r="C47" s="93" t="s">
        <v>2321</v>
      </c>
      <c r="D47" s="93" t="s">
        <v>2182</v>
      </c>
      <c r="E47" s="93" t="s">
        <v>2183</v>
      </c>
      <c r="F47" s="93" t="s">
        <v>2184</v>
      </c>
      <c r="G47" s="94">
        <v>41516</v>
      </c>
      <c r="H47" s="93" t="s">
        <v>2322</v>
      </c>
      <c r="I47" s="93"/>
      <c r="J47" s="93"/>
      <c r="K47" s="101" t="s">
        <v>2186</v>
      </c>
    </row>
    <row r="48" spans="1:11" x14ac:dyDescent="0.25">
      <c r="A48" s="93" t="s">
        <v>2179</v>
      </c>
      <c r="B48" s="95" t="s">
        <v>2323</v>
      </c>
      <c r="C48" s="93" t="s">
        <v>2324</v>
      </c>
      <c r="D48" s="93" t="s">
        <v>2182</v>
      </c>
      <c r="E48" s="93" t="s">
        <v>2183</v>
      </c>
      <c r="F48" s="93" t="s">
        <v>2184</v>
      </c>
      <c r="G48" s="94">
        <v>42472</v>
      </c>
      <c r="H48" s="93" t="s">
        <v>2325</v>
      </c>
      <c r="I48" s="93"/>
      <c r="J48" s="93"/>
      <c r="K48" s="101">
        <v>1</v>
      </c>
    </row>
    <row r="49" spans="1:11" x14ac:dyDescent="0.25">
      <c r="A49" s="93" t="s">
        <v>2179</v>
      </c>
      <c r="B49" s="95" t="s">
        <v>2326</v>
      </c>
      <c r="C49" s="93" t="s">
        <v>2327</v>
      </c>
      <c r="D49" s="93" t="s">
        <v>2182</v>
      </c>
      <c r="E49" s="93" t="s">
        <v>2183</v>
      </c>
      <c r="F49" s="93" t="s">
        <v>2184</v>
      </c>
      <c r="G49" s="94">
        <v>42472</v>
      </c>
      <c r="H49" s="93" t="s">
        <v>2328</v>
      </c>
      <c r="I49" s="93"/>
      <c r="J49" s="93"/>
      <c r="K49" s="101">
        <v>1</v>
      </c>
    </row>
    <row r="50" spans="1:11" x14ac:dyDescent="0.25">
      <c r="A50" s="93" t="s">
        <v>2179</v>
      </c>
      <c r="B50" s="95" t="s">
        <v>2329</v>
      </c>
      <c r="C50" s="93" t="s">
        <v>2330</v>
      </c>
      <c r="D50" s="93" t="s">
        <v>2182</v>
      </c>
      <c r="E50" s="93" t="s">
        <v>2183</v>
      </c>
      <c r="F50" s="93" t="s">
        <v>2184</v>
      </c>
      <c r="G50" s="94">
        <v>42472</v>
      </c>
      <c r="H50" s="93" t="s">
        <v>2331</v>
      </c>
      <c r="I50" s="93"/>
      <c r="J50" s="93"/>
      <c r="K50" s="101">
        <v>1</v>
      </c>
    </row>
    <row r="51" spans="1:11" x14ac:dyDescent="0.25">
      <c r="A51" s="93" t="s">
        <v>2179</v>
      </c>
      <c r="B51" s="95" t="s">
        <v>2332</v>
      </c>
      <c r="C51" s="93" t="s">
        <v>2333</v>
      </c>
      <c r="D51" s="93" t="s">
        <v>2182</v>
      </c>
      <c r="E51" s="93" t="s">
        <v>2183</v>
      </c>
      <c r="F51" s="93" t="s">
        <v>2184</v>
      </c>
      <c r="G51" s="94">
        <v>42472</v>
      </c>
      <c r="H51" s="93" t="s">
        <v>2334</v>
      </c>
      <c r="I51" s="93"/>
      <c r="J51" s="93"/>
      <c r="K51" s="101">
        <v>1</v>
      </c>
    </row>
    <row r="52" spans="1:11" x14ac:dyDescent="0.25">
      <c r="A52" s="93" t="s">
        <v>2179</v>
      </c>
      <c r="B52" s="95" t="s">
        <v>2335</v>
      </c>
      <c r="C52" s="93" t="s">
        <v>2336</v>
      </c>
      <c r="D52" s="93" t="s">
        <v>2182</v>
      </c>
      <c r="E52" s="93" t="s">
        <v>2183</v>
      </c>
      <c r="F52" s="93" t="s">
        <v>2184</v>
      </c>
      <c r="G52" s="94">
        <v>37960</v>
      </c>
      <c r="H52" s="93" t="s">
        <v>2337</v>
      </c>
      <c r="I52" s="93"/>
      <c r="J52" s="93"/>
      <c r="K52" s="101" t="s">
        <v>2186</v>
      </c>
    </row>
    <row r="53" spans="1:11" x14ac:dyDescent="0.25">
      <c r="A53" s="93" t="s">
        <v>2179</v>
      </c>
      <c r="B53" s="95" t="s">
        <v>2338</v>
      </c>
      <c r="C53" s="93" t="s">
        <v>2339</v>
      </c>
      <c r="D53" s="93" t="s">
        <v>2182</v>
      </c>
      <c r="E53" s="93" t="s">
        <v>2183</v>
      </c>
      <c r="F53" s="93" t="s">
        <v>2184</v>
      </c>
      <c r="G53" s="94">
        <v>37991</v>
      </c>
      <c r="H53" s="93" t="s">
        <v>2340</v>
      </c>
      <c r="I53" s="93"/>
      <c r="J53" s="93"/>
      <c r="K53" s="101" t="s">
        <v>2186</v>
      </c>
    </row>
    <row r="54" spans="1:11" x14ac:dyDescent="0.25">
      <c r="A54" s="93" t="s">
        <v>2179</v>
      </c>
      <c r="B54" s="95" t="s">
        <v>2341</v>
      </c>
      <c r="C54" s="93" t="s">
        <v>2342</v>
      </c>
      <c r="D54" s="93" t="s">
        <v>2182</v>
      </c>
      <c r="E54" s="93" t="s">
        <v>2189</v>
      </c>
      <c r="F54" s="93" t="s">
        <v>2184</v>
      </c>
      <c r="G54" s="94">
        <v>42156</v>
      </c>
      <c r="H54" s="93" t="s">
        <v>2343</v>
      </c>
      <c r="I54" s="93"/>
      <c r="J54" s="93"/>
      <c r="K54" s="101" t="s">
        <v>2186</v>
      </c>
    </row>
    <row r="55" spans="1:11" x14ac:dyDescent="0.25">
      <c r="A55" s="93" t="s">
        <v>2179</v>
      </c>
      <c r="B55" s="95" t="s">
        <v>2344</v>
      </c>
      <c r="C55" s="93" t="s">
        <v>2345</v>
      </c>
      <c r="D55" s="93" t="s">
        <v>2182</v>
      </c>
      <c r="E55" s="93" t="s">
        <v>2189</v>
      </c>
      <c r="F55" s="93" t="s">
        <v>2184</v>
      </c>
      <c r="G55" s="94">
        <v>41583</v>
      </c>
      <c r="H55" s="93" t="s">
        <v>2346</v>
      </c>
      <c r="I55" s="93"/>
      <c r="J55" s="93"/>
      <c r="K55" s="101" t="s">
        <v>2186</v>
      </c>
    </row>
    <row r="56" spans="1:11" x14ac:dyDescent="0.25">
      <c r="A56" s="93" t="s">
        <v>2179</v>
      </c>
      <c r="B56" s="95" t="s">
        <v>2347</v>
      </c>
      <c r="C56" s="93" t="s">
        <v>2348</v>
      </c>
      <c r="D56" s="93" t="s">
        <v>2182</v>
      </c>
      <c r="E56" s="93" t="s">
        <v>2189</v>
      </c>
      <c r="F56" s="93" t="s">
        <v>2184</v>
      </c>
      <c r="G56" s="94">
        <v>41628</v>
      </c>
      <c r="H56" s="93" t="s">
        <v>2349</v>
      </c>
      <c r="I56" s="93"/>
      <c r="J56" s="93"/>
      <c r="K56" s="101" t="s">
        <v>2186</v>
      </c>
    </row>
    <row r="57" spans="1:11" x14ac:dyDescent="0.25">
      <c r="A57" s="93" t="s">
        <v>2179</v>
      </c>
      <c r="B57" s="95" t="s">
        <v>2350</v>
      </c>
      <c r="C57" s="93" t="s">
        <v>2351</v>
      </c>
      <c r="D57" s="93" t="s">
        <v>2182</v>
      </c>
      <c r="E57" s="93" t="s">
        <v>2189</v>
      </c>
      <c r="F57" s="93" t="s">
        <v>2184</v>
      </c>
      <c r="G57" s="94">
        <v>41628</v>
      </c>
      <c r="H57" s="93" t="s">
        <v>2352</v>
      </c>
      <c r="I57" s="93"/>
      <c r="J57" s="93"/>
      <c r="K57" s="101" t="s">
        <v>2186</v>
      </c>
    </row>
    <row r="58" spans="1:11" x14ac:dyDescent="0.25">
      <c r="A58" s="93" t="s">
        <v>2179</v>
      </c>
      <c r="B58" s="95" t="s">
        <v>2353</v>
      </c>
      <c r="C58" s="93" t="s">
        <v>2354</v>
      </c>
      <c r="D58" s="93" t="s">
        <v>2182</v>
      </c>
      <c r="E58" s="93" t="s">
        <v>2189</v>
      </c>
      <c r="F58" s="93" t="s">
        <v>2184</v>
      </c>
      <c r="G58" s="94">
        <v>37974</v>
      </c>
      <c r="H58" s="93" t="s">
        <v>2355</v>
      </c>
      <c r="I58" s="93"/>
      <c r="J58" s="93"/>
      <c r="K58" s="101" t="s">
        <v>2186</v>
      </c>
    </row>
    <row r="59" spans="1:11" x14ac:dyDescent="0.25">
      <c r="A59" s="93" t="s">
        <v>2179</v>
      </c>
      <c r="B59" s="95" t="s">
        <v>2356</v>
      </c>
      <c r="C59" s="93" t="s">
        <v>2357</v>
      </c>
      <c r="D59" s="93" t="s">
        <v>2182</v>
      </c>
      <c r="E59" s="93" t="s">
        <v>2189</v>
      </c>
      <c r="F59" s="93" t="s">
        <v>2184</v>
      </c>
      <c r="G59" s="94">
        <v>37974</v>
      </c>
      <c r="H59" s="93" t="s">
        <v>2358</v>
      </c>
      <c r="I59" s="93"/>
      <c r="J59" s="93"/>
      <c r="K59" s="101" t="s">
        <v>2186</v>
      </c>
    </row>
    <row r="60" spans="1:11" x14ac:dyDescent="0.25">
      <c r="A60" s="93" t="s">
        <v>2179</v>
      </c>
      <c r="B60" s="95" t="s">
        <v>2359</v>
      </c>
      <c r="C60" s="93" t="s">
        <v>2360</v>
      </c>
      <c r="D60" s="93" t="s">
        <v>2182</v>
      </c>
      <c r="E60" s="93" t="s">
        <v>2189</v>
      </c>
      <c r="F60" s="93" t="s">
        <v>2184</v>
      </c>
      <c r="G60" s="94">
        <v>37974</v>
      </c>
      <c r="H60" s="93" t="s">
        <v>2361</v>
      </c>
      <c r="I60" s="93"/>
      <c r="J60" s="93"/>
      <c r="K60" s="101" t="s">
        <v>2186</v>
      </c>
    </row>
    <row r="61" spans="1:11" x14ac:dyDescent="0.25">
      <c r="A61" s="93" t="s">
        <v>2179</v>
      </c>
      <c r="B61" s="95" t="s">
        <v>2362</v>
      </c>
      <c r="C61" s="93" t="s">
        <v>2363</v>
      </c>
      <c r="D61" s="93" t="s">
        <v>2182</v>
      </c>
      <c r="E61" s="93" t="s">
        <v>2189</v>
      </c>
      <c r="F61" s="93" t="s">
        <v>2184</v>
      </c>
      <c r="G61" s="94">
        <v>37974</v>
      </c>
      <c r="H61" s="93" t="s">
        <v>2364</v>
      </c>
      <c r="I61" s="93"/>
      <c r="J61" s="93"/>
      <c r="K61" s="101" t="s">
        <v>2186</v>
      </c>
    </row>
    <row r="62" spans="1:11" x14ac:dyDescent="0.25">
      <c r="A62" s="93" t="s">
        <v>2179</v>
      </c>
      <c r="B62" s="95" t="s">
        <v>2365</v>
      </c>
      <c r="C62" s="93" t="s">
        <v>2366</v>
      </c>
      <c r="D62" s="93" t="s">
        <v>2182</v>
      </c>
      <c r="E62" s="93" t="s">
        <v>2189</v>
      </c>
      <c r="F62" s="93" t="s">
        <v>2184</v>
      </c>
      <c r="G62" s="94">
        <v>37974</v>
      </c>
      <c r="H62" s="93" t="s">
        <v>2367</v>
      </c>
      <c r="I62" s="93"/>
      <c r="J62" s="93"/>
      <c r="K62" s="101" t="s">
        <v>2186</v>
      </c>
    </row>
    <row r="63" spans="1:11" x14ac:dyDescent="0.25">
      <c r="A63" s="93" t="s">
        <v>2179</v>
      </c>
      <c r="B63" s="95" t="s">
        <v>2368</v>
      </c>
      <c r="C63" s="93" t="s">
        <v>2369</v>
      </c>
      <c r="D63" s="93" t="s">
        <v>2182</v>
      </c>
      <c r="E63" s="93" t="s">
        <v>2189</v>
      </c>
      <c r="F63" s="93" t="s">
        <v>2184</v>
      </c>
      <c r="G63" s="94">
        <v>42479</v>
      </c>
      <c r="H63" s="93" t="s">
        <v>2370</v>
      </c>
      <c r="I63" s="93"/>
      <c r="J63" s="93"/>
      <c r="K63" s="101">
        <v>1</v>
      </c>
    </row>
    <row r="64" spans="1:11" x14ac:dyDescent="0.25">
      <c r="A64" s="93" t="s">
        <v>2179</v>
      </c>
      <c r="B64" s="95" t="s">
        <v>2371</v>
      </c>
      <c r="C64" s="93" t="s">
        <v>2372</v>
      </c>
      <c r="D64" s="93" t="s">
        <v>2182</v>
      </c>
      <c r="E64" s="93" t="s">
        <v>2183</v>
      </c>
      <c r="F64" s="93" t="s">
        <v>2184</v>
      </c>
      <c r="G64" s="94">
        <v>42478</v>
      </c>
      <c r="H64" s="93" t="s">
        <v>2373</v>
      </c>
      <c r="I64" s="93"/>
      <c r="J64" s="93"/>
      <c r="K64" s="101">
        <v>1</v>
      </c>
    </row>
    <row r="65" spans="1:11" x14ac:dyDescent="0.25">
      <c r="A65" s="93" t="s">
        <v>2179</v>
      </c>
      <c r="B65" s="95" t="s">
        <v>2374</v>
      </c>
      <c r="C65" s="93" t="s">
        <v>2375</v>
      </c>
      <c r="D65" s="93" t="s">
        <v>2182</v>
      </c>
      <c r="E65" s="93" t="s">
        <v>2183</v>
      </c>
      <c r="F65" s="93" t="s">
        <v>2184</v>
      </c>
      <c r="G65" s="94">
        <v>42478</v>
      </c>
      <c r="H65" s="93" t="s">
        <v>2376</v>
      </c>
      <c r="I65" s="93"/>
      <c r="J65" s="93"/>
      <c r="K65" s="101">
        <v>1</v>
      </c>
    </row>
    <row r="66" spans="1:11" x14ac:dyDescent="0.25">
      <c r="A66" s="93" t="s">
        <v>2179</v>
      </c>
      <c r="B66" s="95" t="s">
        <v>2377</v>
      </c>
      <c r="C66" s="93" t="s">
        <v>2378</v>
      </c>
      <c r="D66" s="93" t="s">
        <v>2182</v>
      </c>
      <c r="E66" s="93" t="s">
        <v>2183</v>
      </c>
      <c r="F66" s="93" t="s">
        <v>2184</v>
      </c>
      <c r="G66" s="94">
        <v>42478</v>
      </c>
      <c r="H66" s="93" t="s">
        <v>2379</v>
      </c>
      <c r="I66" s="93"/>
      <c r="J66" s="93"/>
      <c r="K66" s="101">
        <v>1</v>
      </c>
    </row>
    <row r="67" spans="1:11" x14ac:dyDescent="0.25">
      <c r="A67" s="93" t="s">
        <v>2179</v>
      </c>
      <c r="B67" s="95" t="s">
        <v>2380</v>
      </c>
      <c r="C67" s="93" t="s">
        <v>2381</v>
      </c>
      <c r="D67" s="93" t="s">
        <v>2182</v>
      </c>
      <c r="E67" s="93" t="s">
        <v>2183</v>
      </c>
      <c r="F67" s="93" t="s">
        <v>2184</v>
      </c>
      <c r="G67" s="94">
        <v>42478</v>
      </c>
      <c r="H67" s="93" t="s">
        <v>2382</v>
      </c>
      <c r="I67" s="93"/>
      <c r="J67" s="93"/>
      <c r="K67" s="101">
        <v>1</v>
      </c>
    </row>
    <row r="68" spans="1:11" x14ac:dyDescent="0.25">
      <c r="A68" s="93" t="s">
        <v>2179</v>
      </c>
      <c r="B68" s="95" t="s">
        <v>2383</v>
      </c>
      <c r="C68" s="93" t="s">
        <v>2384</v>
      </c>
      <c r="D68" s="93" t="s">
        <v>2182</v>
      </c>
      <c r="E68" s="93" t="s">
        <v>2183</v>
      </c>
      <c r="F68" s="93" t="s">
        <v>2184</v>
      </c>
      <c r="G68" s="94">
        <v>42478</v>
      </c>
      <c r="H68" s="93" t="s">
        <v>2385</v>
      </c>
      <c r="I68" s="93"/>
      <c r="J68" s="93"/>
      <c r="K68" s="101">
        <v>1</v>
      </c>
    </row>
    <row r="69" spans="1:11" x14ac:dyDescent="0.25">
      <c r="A69" s="93" t="s">
        <v>2179</v>
      </c>
      <c r="B69" s="95" t="s">
        <v>2386</v>
      </c>
      <c r="C69" s="93" t="s">
        <v>2387</v>
      </c>
      <c r="D69" s="93" t="s">
        <v>2182</v>
      </c>
      <c r="E69" s="93" t="s">
        <v>2183</v>
      </c>
      <c r="F69" s="93" t="s">
        <v>2184</v>
      </c>
      <c r="G69" s="94">
        <v>42478</v>
      </c>
      <c r="H69" s="93" t="s">
        <v>2388</v>
      </c>
      <c r="I69" s="93"/>
      <c r="J69" s="93"/>
      <c r="K69" s="101">
        <v>1</v>
      </c>
    </row>
    <row r="70" spans="1:11" x14ac:dyDescent="0.25">
      <c r="A70" s="93" t="s">
        <v>2179</v>
      </c>
      <c r="B70" s="95" t="s">
        <v>2389</v>
      </c>
      <c r="C70" s="93" t="s">
        <v>2390</v>
      </c>
      <c r="D70" s="93" t="s">
        <v>2182</v>
      </c>
      <c r="E70" s="93" t="s">
        <v>2183</v>
      </c>
      <c r="F70" s="93" t="s">
        <v>2184</v>
      </c>
      <c r="G70" s="94">
        <v>42478</v>
      </c>
      <c r="H70" s="93" t="s">
        <v>2391</v>
      </c>
      <c r="I70" s="93"/>
      <c r="J70" s="93"/>
      <c r="K70" s="101">
        <v>1</v>
      </c>
    </row>
    <row r="71" spans="1:11" x14ac:dyDescent="0.25">
      <c r="A71" s="93" t="s">
        <v>2179</v>
      </c>
      <c r="B71" s="95" t="s">
        <v>2392</v>
      </c>
      <c r="C71" s="93" t="s">
        <v>2393</v>
      </c>
      <c r="D71" s="93" t="s">
        <v>2182</v>
      </c>
      <c r="E71" s="93" t="s">
        <v>2189</v>
      </c>
      <c r="F71" s="93" t="s">
        <v>2184</v>
      </c>
      <c r="G71" s="94">
        <v>37946</v>
      </c>
      <c r="H71" s="93" t="s">
        <v>2394</v>
      </c>
      <c r="I71" s="93"/>
      <c r="J71" s="93"/>
      <c r="K71" s="101" t="s">
        <v>2186</v>
      </c>
    </row>
    <row r="72" spans="1:11" x14ac:dyDescent="0.25">
      <c r="A72" s="93" t="s">
        <v>2179</v>
      </c>
      <c r="B72" s="95" t="s">
        <v>2395</v>
      </c>
      <c r="C72" s="93" t="s">
        <v>2396</v>
      </c>
      <c r="D72" s="93" t="s">
        <v>2182</v>
      </c>
      <c r="E72" s="93" t="s">
        <v>2189</v>
      </c>
      <c r="F72" s="93" t="s">
        <v>2184</v>
      </c>
      <c r="G72" s="94">
        <v>37985</v>
      </c>
      <c r="H72" s="93" t="s">
        <v>2397</v>
      </c>
      <c r="I72" s="93"/>
      <c r="J72" s="93"/>
      <c r="K72" s="101" t="s">
        <v>2186</v>
      </c>
    </row>
    <row r="73" spans="1:11" x14ac:dyDescent="0.25">
      <c r="A73" s="93" t="s">
        <v>2179</v>
      </c>
      <c r="B73" s="95" t="s">
        <v>2398</v>
      </c>
      <c r="C73" s="93" t="s">
        <v>2399</v>
      </c>
      <c r="D73" s="93" t="s">
        <v>2182</v>
      </c>
      <c r="E73" s="93" t="s">
        <v>2189</v>
      </c>
      <c r="F73" s="93" t="s">
        <v>2184</v>
      </c>
      <c r="G73" s="94">
        <v>40912</v>
      </c>
      <c r="H73" s="93" t="s">
        <v>2400</v>
      </c>
      <c r="I73" s="93"/>
      <c r="J73" s="93"/>
      <c r="K73" s="101" t="s">
        <v>2186</v>
      </c>
    </row>
    <row r="74" spans="1:11" x14ac:dyDescent="0.25">
      <c r="A74" s="93" t="s">
        <v>2179</v>
      </c>
      <c r="B74" s="95" t="s">
        <v>2401</v>
      </c>
      <c r="C74" s="93" t="s">
        <v>2402</v>
      </c>
      <c r="D74" s="93" t="s">
        <v>2182</v>
      </c>
      <c r="E74" s="93" t="s">
        <v>2183</v>
      </c>
      <c r="F74" s="93" t="s">
        <v>2184</v>
      </c>
      <c r="G74" s="94">
        <v>41627</v>
      </c>
      <c r="H74" s="93" t="s">
        <v>2403</v>
      </c>
      <c r="I74" s="93"/>
      <c r="J74" s="93"/>
      <c r="K74" s="101" t="s">
        <v>2186</v>
      </c>
    </row>
    <row r="75" spans="1:11" x14ac:dyDescent="0.25">
      <c r="A75" s="93" t="s">
        <v>2179</v>
      </c>
      <c r="B75" s="95" t="s">
        <v>2404</v>
      </c>
      <c r="C75" s="93" t="s">
        <v>2405</v>
      </c>
      <c r="D75" s="93" t="s">
        <v>2182</v>
      </c>
      <c r="E75" s="93" t="s">
        <v>2183</v>
      </c>
      <c r="F75" s="93" t="s">
        <v>2184</v>
      </c>
      <c r="G75" s="94">
        <v>42478</v>
      </c>
      <c r="H75" s="93" t="s">
        <v>2406</v>
      </c>
      <c r="I75" s="93"/>
      <c r="J75" s="93"/>
      <c r="K75" s="101">
        <v>1</v>
      </c>
    </row>
    <row r="76" spans="1:11" x14ac:dyDescent="0.25">
      <c r="A76" s="93" t="s">
        <v>2179</v>
      </c>
      <c r="B76" s="95" t="s">
        <v>2407</v>
      </c>
      <c r="C76" s="93" t="s">
        <v>2408</v>
      </c>
      <c r="D76" s="93" t="s">
        <v>2182</v>
      </c>
      <c r="E76" s="93" t="s">
        <v>2183</v>
      </c>
      <c r="F76" s="93" t="s">
        <v>2184</v>
      </c>
      <c r="G76" s="94">
        <v>42479</v>
      </c>
      <c r="H76" s="93" t="s">
        <v>2409</v>
      </c>
      <c r="I76" s="93"/>
      <c r="J76" s="93"/>
      <c r="K76" s="101">
        <v>1</v>
      </c>
    </row>
    <row r="77" spans="1:11" x14ac:dyDescent="0.25">
      <c r="A77" s="93" t="s">
        <v>2179</v>
      </c>
      <c r="B77" s="95" t="s">
        <v>2410</v>
      </c>
      <c r="C77" s="93" t="s">
        <v>2411</v>
      </c>
      <c r="D77" s="93" t="s">
        <v>2182</v>
      </c>
      <c r="E77" s="93" t="s">
        <v>2183</v>
      </c>
      <c r="F77" s="93" t="s">
        <v>2184</v>
      </c>
      <c r="G77" s="94">
        <v>37977</v>
      </c>
      <c r="H77" s="93" t="s">
        <v>2412</v>
      </c>
      <c r="I77" s="93"/>
      <c r="J77" s="93"/>
      <c r="K77" s="101" t="s">
        <v>2186</v>
      </c>
    </row>
    <row r="78" spans="1:11" x14ac:dyDescent="0.25">
      <c r="A78" s="93" t="s">
        <v>2179</v>
      </c>
      <c r="B78" s="95" t="s">
        <v>2413</v>
      </c>
      <c r="C78" s="93" t="s">
        <v>2414</v>
      </c>
      <c r="D78" s="93" t="s">
        <v>2182</v>
      </c>
      <c r="E78" s="93" t="s">
        <v>2183</v>
      </c>
      <c r="F78" s="93" t="s">
        <v>2184</v>
      </c>
      <c r="G78" s="94">
        <v>42478</v>
      </c>
      <c r="H78" s="93" t="s">
        <v>2415</v>
      </c>
      <c r="I78" s="93"/>
      <c r="J78" s="93"/>
      <c r="K78" s="101">
        <v>1</v>
      </c>
    </row>
    <row r="79" spans="1:11" x14ac:dyDescent="0.25">
      <c r="A79" s="93" t="s">
        <v>2179</v>
      </c>
      <c r="B79" s="95" t="s">
        <v>2416</v>
      </c>
      <c r="C79" s="93" t="s">
        <v>2417</v>
      </c>
      <c r="D79" s="93" t="s">
        <v>2182</v>
      </c>
      <c r="E79" s="93" t="s">
        <v>2183</v>
      </c>
      <c r="F79" s="93" t="s">
        <v>2184</v>
      </c>
      <c r="G79" s="94">
        <v>37992</v>
      </c>
      <c r="H79" s="93" t="s">
        <v>2418</v>
      </c>
      <c r="I79" s="93"/>
      <c r="J79" s="93"/>
      <c r="K79" s="101" t="s">
        <v>2186</v>
      </c>
    </row>
    <row r="80" spans="1:11" x14ac:dyDescent="0.25">
      <c r="A80" s="93" t="s">
        <v>2179</v>
      </c>
      <c r="B80" s="95" t="s">
        <v>2419</v>
      </c>
      <c r="C80" s="93" t="s">
        <v>2420</v>
      </c>
      <c r="D80" s="93" t="s">
        <v>2182</v>
      </c>
      <c r="E80" s="93" t="s">
        <v>2183</v>
      </c>
      <c r="F80" s="93" t="s">
        <v>2184</v>
      </c>
      <c r="G80" s="94">
        <v>37993</v>
      </c>
      <c r="H80" s="93" t="s">
        <v>2421</v>
      </c>
      <c r="I80" s="93"/>
      <c r="J80" s="93"/>
      <c r="K80" s="101" t="s">
        <v>2186</v>
      </c>
    </row>
    <row r="81" spans="1:11" x14ac:dyDescent="0.25">
      <c r="A81" s="93" t="s">
        <v>2179</v>
      </c>
      <c r="B81" s="95" t="s">
        <v>2422</v>
      </c>
      <c r="C81" s="93" t="s">
        <v>2423</v>
      </c>
      <c r="D81" s="93" t="s">
        <v>2182</v>
      </c>
      <c r="E81" s="93" t="s">
        <v>2183</v>
      </c>
      <c r="F81" s="93" t="s">
        <v>2184</v>
      </c>
      <c r="G81" s="94">
        <v>38299</v>
      </c>
      <c r="H81" s="93" t="s">
        <v>2424</v>
      </c>
      <c r="I81" s="93"/>
      <c r="J81" s="93"/>
      <c r="K81" s="101" t="s">
        <v>2186</v>
      </c>
    </row>
    <row r="82" spans="1:11" x14ac:dyDescent="0.25">
      <c r="A82" s="93" t="s">
        <v>2179</v>
      </c>
      <c r="B82" s="95" t="s">
        <v>2425</v>
      </c>
      <c r="C82" s="93" t="s">
        <v>2426</v>
      </c>
      <c r="D82" s="93" t="s">
        <v>2182</v>
      </c>
      <c r="E82" s="93" t="s">
        <v>2183</v>
      </c>
      <c r="F82" s="93" t="s">
        <v>2184</v>
      </c>
      <c r="G82" s="94">
        <v>42473</v>
      </c>
      <c r="H82" s="93" t="s">
        <v>2427</v>
      </c>
      <c r="I82" s="93"/>
      <c r="J82" s="93"/>
      <c r="K82" s="101">
        <v>1</v>
      </c>
    </row>
    <row r="83" spans="1:11" x14ac:dyDescent="0.25">
      <c r="A83" s="93" t="s">
        <v>2179</v>
      </c>
      <c r="B83" s="95" t="s">
        <v>2428</v>
      </c>
      <c r="C83" s="93" t="s">
        <v>2429</v>
      </c>
      <c r="D83" s="93" t="s">
        <v>2182</v>
      </c>
      <c r="E83" s="93" t="s">
        <v>2183</v>
      </c>
      <c r="F83" s="93" t="s">
        <v>2184</v>
      </c>
      <c r="G83" s="94">
        <v>42473</v>
      </c>
      <c r="H83" s="93" t="s">
        <v>2430</v>
      </c>
      <c r="I83" s="93"/>
      <c r="J83" s="93"/>
      <c r="K83" s="101">
        <v>1</v>
      </c>
    </row>
    <row r="84" spans="1:11" x14ac:dyDescent="0.25">
      <c r="A84" s="93" t="s">
        <v>2179</v>
      </c>
      <c r="B84" s="95" t="s">
        <v>2431</v>
      </c>
      <c r="C84" s="93" t="s">
        <v>2432</v>
      </c>
      <c r="D84" s="93" t="s">
        <v>2182</v>
      </c>
      <c r="E84" s="93" t="s">
        <v>2189</v>
      </c>
      <c r="F84" s="93" t="s">
        <v>2184</v>
      </c>
      <c r="G84" s="94">
        <v>37956</v>
      </c>
      <c r="H84" s="93" t="s">
        <v>2433</v>
      </c>
      <c r="I84" s="93"/>
      <c r="J84" s="93"/>
      <c r="K84" s="101" t="s">
        <v>2186</v>
      </c>
    </row>
    <row r="85" spans="1:11" x14ac:dyDescent="0.25">
      <c r="A85" s="93" t="s">
        <v>2179</v>
      </c>
      <c r="B85" s="95" t="s">
        <v>2434</v>
      </c>
      <c r="C85" s="93" t="s">
        <v>2435</v>
      </c>
      <c r="D85" s="93" t="s">
        <v>2182</v>
      </c>
      <c r="E85" s="93" t="s">
        <v>2183</v>
      </c>
      <c r="F85" s="93" t="s">
        <v>2184</v>
      </c>
      <c r="G85" s="94">
        <v>39702</v>
      </c>
      <c r="H85" s="93" t="s">
        <v>2436</v>
      </c>
      <c r="I85" s="93"/>
      <c r="J85" s="93"/>
      <c r="K85" s="101" t="s">
        <v>2186</v>
      </c>
    </row>
    <row r="86" spans="1:11" x14ac:dyDescent="0.25">
      <c r="A86" s="93" t="s">
        <v>2179</v>
      </c>
      <c r="B86" s="95" t="s">
        <v>2437</v>
      </c>
      <c r="C86" s="93" t="s">
        <v>2438</v>
      </c>
      <c r="D86" s="93" t="s">
        <v>2182</v>
      </c>
      <c r="E86" s="93" t="s">
        <v>2183</v>
      </c>
      <c r="F86" s="93" t="s">
        <v>2184</v>
      </c>
      <c r="G86" s="94">
        <v>41358</v>
      </c>
      <c r="H86" s="93" t="s">
        <v>2439</v>
      </c>
      <c r="I86" s="93"/>
      <c r="J86" s="93"/>
      <c r="K86" s="101" t="s">
        <v>2186</v>
      </c>
    </row>
    <row r="87" spans="1:11" x14ac:dyDescent="0.25">
      <c r="A87" s="93" t="s">
        <v>2179</v>
      </c>
      <c r="B87" s="95" t="s">
        <v>2440</v>
      </c>
      <c r="C87" s="93" t="s">
        <v>2441</v>
      </c>
      <c r="D87" s="93" t="s">
        <v>2182</v>
      </c>
      <c r="E87" s="93" t="s">
        <v>2189</v>
      </c>
      <c r="F87" s="93" t="s">
        <v>2184</v>
      </c>
      <c r="G87" s="94">
        <v>37958</v>
      </c>
      <c r="H87" s="93" t="s">
        <v>2442</v>
      </c>
      <c r="I87" s="93"/>
      <c r="J87" s="93"/>
      <c r="K87" s="101" t="s">
        <v>2186</v>
      </c>
    </row>
    <row r="88" spans="1:11" x14ac:dyDescent="0.25">
      <c r="A88" s="93" t="s">
        <v>2179</v>
      </c>
      <c r="B88" s="95" t="s">
        <v>2443</v>
      </c>
      <c r="C88" s="93" t="s">
        <v>2444</v>
      </c>
      <c r="D88" s="93" t="s">
        <v>2182</v>
      </c>
      <c r="E88" s="93" t="s">
        <v>2189</v>
      </c>
      <c r="F88" s="93" t="s">
        <v>2184</v>
      </c>
      <c r="G88" s="94">
        <v>42479</v>
      </c>
      <c r="H88" s="93" t="s">
        <v>2445</v>
      </c>
      <c r="I88" s="93"/>
      <c r="J88" s="93"/>
      <c r="K88" s="101">
        <v>1</v>
      </c>
    </row>
    <row r="89" spans="1:11" x14ac:dyDescent="0.25">
      <c r="A89" s="93" t="s">
        <v>2179</v>
      </c>
      <c r="B89" s="95" t="s">
        <v>2446</v>
      </c>
      <c r="C89" s="93" t="s">
        <v>2447</v>
      </c>
      <c r="D89" s="93" t="s">
        <v>2182</v>
      </c>
      <c r="E89" s="93" t="s">
        <v>2189</v>
      </c>
      <c r="F89" s="93" t="s">
        <v>2184</v>
      </c>
      <c r="G89" s="94">
        <v>37936</v>
      </c>
      <c r="H89" s="93" t="s">
        <v>2448</v>
      </c>
      <c r="I89" s="93"/>
      <c r="J89" s="93"/>
      <c r="K89" s="101" t="s">
        <v>2186</v>
      </c>
    </row>
    <row r="90" spans="1:11" x14ac:dyDescent="0.25">
      <c r="A90" s="93" t="s">
        <v>2179</v>
      </c>
      <c r="B90" s="95" t="s">
        <v>2449</v>
      </c>
      <c r="C90" s="93" t="s">
        <v>2450</v>
      </c>
      <c r="D90" s="93" t="s">
        <v>2182</v>
      </c>
      <c r="E90" s="93" t="s">
        <v>2189</v>
      </c>
      <c r="F90" s="93" t="s">
        <v>2184</v>
      </c>
      <c r="G90" s="94">
        <v>38716</v>
      </c>
      <c r="H90" s="93" t="s">
        <v>2451</v>
      </c>
      <c r="I90" s="93"/>
      <c r="J90" s="93"/>
      <c r="K90" s="101" t="s">
        <v>2186</v>
      </c>
    </row>
    <row r="91" spans="1:11" x14ac:dyDescent="0.25">
      <c r="A91" s="93" t="s">
        <v>2179</v>
      </c>
      <c r="B91" s="95" t="s">
        <v>2452</v>
      </c>
      <c r="C91" s="93" t="s">
        <v>2453</v>
      </c>
      <c r="D91" s="93" t="s">
        <v>2182</v>
      </c>
      <c r="E91" s="93" t="s">
        <v>2189</v>
      </c>
      <c r="F91" s="93" t="s">
        <v>2184</v>
      </c>
      <c r="G91" s="94">
        <v>42473</v>
      </c>
      <c r="H91" s="93" t="s">
        <v>2454</v>
      </c>
      <c r="I91" s="93"/>
      <c r="J91" s="93"/>
      <c r="K91" s="101">
        <v>1</v>
      </c>
    </row>
    <row r="92" spans="1:11" x14ac:dyDescent="0.25">
      <c r="A92" s="93" t="s">
        <v>2179</v>
      </c>
      <c r="B92" s="95" t="s">
        <v>2455</v>
      </c>
      <c r="C92" s="93" t="s">
        <v>2456</v>
      </c>
      <c r="D92" s="93" t="s">
        <v>2182</v>
      </c>
      <c r="E92" s="93" t="s">
        <v>2189</v>
      </c>
      <c r="F92" s="93" t="s">
        <v>2184</v>
      </c>
      <c r="G92" s="94">
        <v>37944</v>
      </c>
      <c r="H92" s="93" t="s">
        <v>2457</v>
      </c>
      <c r="I92" s="93"/>
      <c r="J92" s="93"/>
      <c r="K92" s="101" t="s">
        <v>2186</v>
      </c>
    </row>
    <row r="93" spans="1:11" x14ac:dyDescent="0.25">
      <c r="A93" s="93" t="s">
        <v>2179</v>
      </c>
      <c r="B93" s="95" t="s">
        <v>2458</v>
      </c>
      <c r="C93" s="93" t="s">
        <v>2459</v>
      </c>
      <c r="D93" s="93" t="s">
        <v>2182</v>
      </c>
      <c r="E93" s="93" t="s">
        <v>2189</v>
      </c>
      <c r="F93" s="93" t="s">
        <v>2184</v>
      </c>
      <c r="G93" s="94">
        <v>38034</v>
      </c>
      <c r="H93" s="93" t="s">
        <v>2460</v>
      </c>
      <c r="I93" s="93"/>
      <c r="J93" s="93"/>
      <c r="K93" s="101" t="s">
        <v>2186</v>
      </c>
    </row>
    <row r="94" spans="1:11" x14ac:dyDescent="0.25">
      <c r="A94" s="93" t="s">
        <v>2179</v>
      </c>
      <c r="B94" s="95" t="s">
        <v>2461</v>
      </c>
      <c r="C94" s="93" t="s">
        <v>2462</v>
      </c>
      <c r="D94" s="93" t="s">
        <v>2182</v>
      </c>
      <c r="E94" s="93" t="s">
        <v>2189</v>
      </c>
      <c r="F94" s="93" t="s">
        <v>2184</v>
      </c>
      <c r="G94" s="94">
        <v>42473</v>
      </c>
      <c r="H94" s="93" t="s">
        <v>2463</v>
      </c>
      <c r="I94" s="93"/>
      <c r="J94" s="93"/>
      <c r="K94" s="101">
        <v>1</v>
      </c>
    </row>
    <row r="95" spans="1:11" x14ac:dyDescent="0.25">
      <c r="A95" s="93" t="s">
        <v>2179</v>
      </c>
      <c r="B95" s="95" t="s">
        <v>2464</v>
      </c>
      <c r="C95" s="93" t="s">
        <v>2465</v>
      </c>
      <c r="D95" s="93" t="s">
        <v>2182</v>
      </c>
      <c r="E95" s="93" t="s">
        <v>2189</v>
      </c>
      <c r="F95" s="93" t="s">
        <v>2184</v>
      </c>
      <c r="G95" s="94">
        <v>42474</v>
      </c>
      <c r="H95" s="93" t="s">
        <v>2466</v>
      </c>
      <c r="I95" s="93"/>
      <c r="J95" s="93"/>
      <c r="K95" s="101">
        <v>1</v>
      </c>
    </row>
    <row r="96" spans="1:11" x14ac:dyDescent="0.25">
      <c r="A96" s="93" t="s">
        <v>2179</v>
      </c>
      <c r="B96" s="95" t="s">
        <v>2467</v>
      </c>
      <c r="C96" s="93" t="s">
        <v>2468</v>
      </c>
      <c r="D96" s="93" t="s">
        <v>2182</v>
      </c>
      <c r="E96" s="93" t="s">
        <v>2189</v>
      </c>
      <c r="F96" s="93" t="s">
        <v>2184</v>
      </c>
      <c r="G96" s="94">
        <v>37966</v>
      </c>
      <c r="H96" s="93" t="s">
        <v>2469</v>
      </c>
      <c r="I96" s="93"/>
      <c r="J96" s="93"/>
      <c r="K96" s="101" t="s">
        <v>2186</v>
      </c>
    </row>
    <row r="97" spans="1:11" x14ac:dyDescent="0.25">
      <c r="A97" s="93" t="s">
        <v>2179</v>
      </c>
      <c r="B97" s="95" t="s">
        <v>2470</v>
      </c>
      <c r="C97" s="93" t="s">
        <v>2471</v>
      </c>
      <c r="D97" s="93" t="s">
        <v>2182</v>
      </c>
      <c r="E97" s="93" t="s">
        <v>2189</v>
      </c>
      <c r="F97" s="93" t="s">
        <v>2184</v>
      </c>
      <c r="G97" s="94">
        <v>41760</v>
      </c>
      <c r="H97" s="93" t="s">
        <v>2472</v>
      </c>
      <c r="I97" s="93"/>
      <c r="J97" s="93"/>
      <c r="K97" s="101" t="s">
        <v>2186</v>
      </c>
    </row>
    <row r="98" spans="1:11" x14ac:dyDescent="0.25">
      <c r="A98" s="93" t="s">
        <v>2179</v>
      </c>
      <c r="B98" s="95" t="s">
        <v>2473</v>
      </c>
      <c r="C98" s="93" t="s">
        <v>2474</v>
      </c>
      <c r="D98" s="93" t="s">
        <v>2182</v>
      </c>
      <c r="E98" s="93" t="s">
        <v>2189</v>
      </c>
      <c r="F98" s="93" t="s">
        <v>2184</v>
      </c>
      <c r="G98" s="94">
        <v>42474</v>
      </c>
      <c r="H98" s="93" t="s">
        <v>2475</v>
      </c>
      <c r="I98" s="93"/>
      <c r="J98" s="93"/>
      <c r="K98" s="101">
        <v>1</v>
      </c>
    </row>
    <row r="99" spans="1:11" x14ac:dyDescent="0.25">
      <c r="A99" s="93" t="s">
        <v>2179</v>
      </c>
      <c r="B99" s="95" t="s">
        <v>2476</v>
      </c>
      <c r="C99" s="93" t="s">
        <v>2477</v>
      </c>
      <c r="D99" s="93" t="s">
        <v>2182</v>
      </c>
      <c r="E99" s="93" t="s">
        <v>2189</v>
      </c>
      <c r="F99" s="93" t="s">
        <v>2184</v>
      </c>
      <c r="G99" s="94">
        <v>42474</v>
      </c>
      <c r="H99" s="93" t="s">
        <v>2478</v>
      </c>
      <c r="I99" s="93"/>
      <c r="J99" s="93"/>
      <c r="K99" s="101">
        <v>1</v>
      </c>
    </row>
    <row r="100" spans="1:11" x14ac:dyDescent="0.25">
      <c r="A100" s="93" t="s">
        <v>2179</v>
      </c>
      <c r="B100" s="95" t="s">
        <v>2479</v>
      </c>
      <c r="C100" s="93" t="s">
        <v>2480</v>
      </c>
      <c r="D100" s="93" t="s">
        <v>2182</v>
      </c>
      <c r="E100" s="93" t="s">
        <v>2189</v>
      </c>
      <c r="F100" s="93" t="s">
        <v>2184</v>
      </c>
      <c r="G100" s="94">
        <v>42475</v>
      </c>
      <c r="H100" s="93" t="s">
        <v>2481</v>
      </c>
      <c r="I100" s="93"/>
      <c r="J100" s="93"/>
      <c r="K100" s="101">
        <v>1</v>
      </c>
    </row>
    <row r="101" spans="1:11" x14ac:dyDescent="0.25">
      <c r="A101" s="93" t="s">
        <v>2179</v>
      </c>
      <c r="B101" s="95" t="s">
        <v>2482</v>
      </c>
      <c r="C101" s="93" t="s">
        <v>2483</v>
      </c>
      <c r="D101" s="93" t="s">
        <v>2182</v>
      </c>
      <c r="E101" s="93" t="s">
        <v>2189</v>
      </c>
      <c r="F101" s="93" t="s">
        <v>2184</v>
      </c>
      <c r="G101" s="94">
        <v>42474</v>
      </c>
      <c r="H101" s="93" t="s">
        <v>2484</v>
      </c>
      <c r="I101" s="93"/>
      <c r="J101" s="93"/>
      <c r="K101" s="101">
        <v>1</v>
      </c>
    </row>
    <row r="102" spans="1:11" x14ac:dyDescent="0.25">
      <c r="A102" s="93" t="s">
        <v>2179</v>
      </c>
      <c r="B102" s="95" t="s">
        <v>2485</v>
      </c>
      <c r="C102" s="93" t="s">
        <v>2486</v>
      </c>
      <c r="D102" s="93" t="s">
        <v>2182</v>
      </c>
      <c r="E102" s="93" t="s">
        <v>2189</v>
      </c>
      <c r="F102" s="93" t="s">
        <v>2184</v>
      </c>
      <c r="G102" s="94">
        <v>37957</v>
      </c>
      <c r="H102" s="93" t="s">
        <v>2487</v>
      </c>
      <c r="I102" s="93"/>
      <c r="J102" s="93"/>
      <c r="K102" s="101" t="s">
        <v>2186</v>
      </c>
    </row>
    <row r="103" spans="1:11" x14ac:dyDescent="0.25">
      <c r="A103" s="93" t="s">
        <v>2179</v>
      </c>
      <c r="B103" s="95" t="s">
        <v>2488</v>
      </c>
      <c r="C103" s="93" t="s">
        <v>2489</v>
      </c>
      <c r="D103" s="93" t="s">
        <v>2182</v>
      </c>
      <c r="E103" s="93" t="s">
        <v>2189</v>
      </c>
      <c r="F103" s="93" t="s">
        <v>2184</v>
      </c>
      <c r="G103" s="94">
        <v>42474</v>
      </c>
      <c r="H103" s="93" t="s">
        <v>2490</v>
      </c>
      <c r="I103" s="93"/>
      <c r="J103" s="93"/>
      <c r="K103" s="101">
        <v>1</v>
      </c>
    </row>
    <row r="104" spans="1:11" x14ac:dyDescent="0.25">
      <c r="A104" s="93" t="s">
        <v>2179</v>
      </c>
      <c r="B104" s="95" t="s">
        <v>2491</v>
      </c>
      <c r="C104" s="93" t="s">
        <v>2492</v>
      </c>
      <c r="D104" s="93" t="s">
        <v>2182</v>
      </c>
      <c r="E104" s="93" t="s">
        <v>2189</v>
      </c>
      <c r="F104" s="93" t="s">
        <v>2184</v>
      </c>
      <c r="G104" s="94">
        <v>42474</v>
      </c>
      <c r="H104" s="93" t="s">
        <v>2493</v>
      </c>
      <c r="I104" s="93"/>
      <c r="J104" s="93"/>
      <c r="K104" s="101">
        <v>1</v>
      </c>
    </row>
    <row r="105" spans="1:11" x14ac:dyDescent="0.25">
      <c r="A105" s="93" t="s">
        <v>2179</v>
      </c>
      <c r="B105" s="95" t="s">
        <v>2494</v>
      </c>
      <c r="C105" s="93" t="s">
        <v>2495</v>
      </c>
      <c r="D105" s="93" t="s">
        <v>2182</v>
      </c>
      <c r="E105" s="93" t="s">
        <v>2189</v>
      </c>
      <c r="F105" s="93" t="s">
        <v>2184</v>
      </c>
      <c r="G105" s="94">
        <v>42474</v>
      </c>
      <c r="H105" s="93" t="s">
        <v>2496</v>
      </c>
      <c r="I105" s="93"/>
      <c r="J105" s="93"/>
      <c r="K105" s="101">
        <v>1</v>
      </c>
    </row>
    <row r="106" spans="1:11" x14ac:dyDescent="0.25">
      <c r="A106" s="93" t="s">
        <v>2179</v>
      </c>
      <c r="B106" s="95" t="s">
        <v>2497</v>
      </c>
      <c r="C106" s="93" t="s">
        <v>2498</v>
      </c>
      <c r="D106" s="93" t="s">
        <v>2182</v>
      </c>
      <c r="E106" s="93" t="s">
        <v>2189</v>
      </c>
      <c r="F106" s="93" t="s">
        <v>2184</v>
      </c>
      <c r="G106" s="94">
        <v>42474</v>
      </c>
      <c r="H106" s="93" t="s">
        <v>2499</v>
      </c>
      <c r="I106" s="93"/>
      <c r="J106" s="93"/>
      <c r="K106" s="101">
        <v>1</v>
      </c>
    </row>
    <row r="107" spans="1:11" x14ac:dyDescent="0.25">
      <c r="A107" s="93" t="s">
        <v>2179</v>
      </c>
      <c r="B107" s="95" t="s">
        <v>2500</v>
      </c>
      <c r="C107" s="93" t="s">
        <v>2501</v>
      </c>
      <c r="D107" s="93" t="s">
        <v>2182</v>
      </c>
      <c r="E107" s="93" t="s">
        <v>2189</v>
      </c>
      <c r="F107" s="93" t="s">
        <v>2184</v>
      </c>
      <c r="G107" s="94">
        <v>42474</v>
      </c>
      <c r="H107" s="93" t="s">
        <v>2502</v>
      </c>
      <c r="I107" s="93"/>
      <c r="J107" s="93"/>
      <c r="K107" s="101">
        <v>1</v>
      </c>
    </row>
    <row r="108" spans="1:11" x14ac:dyDescent="0.25">
      <c r="A108" s="93" t="s">
        <v>2179</v>
      </c>
      <c r="B108" s="95" t="s">
        <v>2503</v>
      </c>
      <c r="C108" s="93" t="s">
        <v>2504</v>
      </c>
      <c r="D108" s="93" t="s">
        <v>2182</v>
      </c>
      <c r="E108" s="93" t="s">
        <v>2189</v>
      </c>
      <c r="F108" s="93" t="s">
        <v>2184</v>
      </c>
      <c r="G108" s="94">
        <v>42475</v>
      </c>
      <c r="H108" s="93" t="s">
        <v>2505</v>
      </c>
      <c r="I108" s="93"/>
      <c r="J108" s="93"/>
      <c r="K108" s="101">
        <v>1</v>
      </c>
    </row>
    <row r="109" spans="1:11" x14ac:dyDescent="0.25">
      <c r="A109" s="93" t="s">
        <v>2179</v>
      </c>
      <c r="B109" s="95" t="s">
        <v>2506</v>
      </c>
      <c r="C109" s="93" t="s">
        <v>2507</v>
      </c>
      <c r="D109" s="93" t="s">
        <v>2182</v>
      </c>
      <c r="E109" s="93" t="s">
        <v>2189</v>
      </c>
      <c r="F109" s="93" t="s">
        <v>2184</v>
      </c>
      <c r="G109" s="94">
        <v>42480</v>
      </c>
      <c r="H109" s="93" t="s">
        <v>2508</v>
      </c>
      <c r="I109" s="93"/>
      <c r="J109" s="93"/>
      <c r="K109" s="101">
        <v>1</v>
      </c>
    </row>
    <row r="110" spans="1:11" x14ac:dyDescent="0.25">
      <c r="A110" s="93" t="s">
        <v>2179</v>
      </c>
      <c r="B110" s="95" t="s">
        <v>2509</v>
      </c>
      <c r="C110" s="93" t="s">
        <v>2510</v>
      </c>
      <c r="D110" s="93" t="s">
        <v>2182</v>
      </c>
      <c r="E110" s="93" t="s">
        <v>2189</v>
      </c>
      <c r="F110" s="93" t="s">
        <v>2184</v>
      </c>
      <c r="G110" s="94">
        <v>42480</v>
      </c>
      <c r="H110" s="93" t="s">
        <v>2511</v>
      </c>
      <c r="I110" s="93"/>
      <c r="J110" s="93"/>
      <c r="K110" s="101">
        <v>1</v>
      </c>
    </row>
    <row r="111" spans="1:11" x14ac:dyDescent="0.25">
      <c r="A111" s="93" t="s">
        <v>2179</v>
      </c>
      <c r="B111" s="95" t="s">
        <v>2512</v>
      </c>
      <c r="C111" s="93" t="s">
        <v>2513</v>
      </c>
      <c r="D111" s="93" t="s">
        <v>2182</v>
      </c>
      <c r="E111" s="93" t="s">
        <v>2189</v>
      </c>
      <c r="F111" s="93" t="s">
        <v>2184</v>
      </c>
      <c r="G111" s="94">
        <v>40546</v>
      </c>
      <c r="H111" s="93" t="s">
        <v>2514</v>
      </c>
      <c r="I111" s="93"/>
      <c r="J111" s="93"/>
      <c r="K111" s="101" t="s">
        <v>2186</v>
      </c>
    </row>
    <row r="112" spans="1:11" x14ac:dyDescent="0.25">
      <c r="A112" s="93" t="s">
        <v>2179</v>
      </c>
      <c r="B112" s="95" t="s">
        <v>2515</v>
      </c>
      <c r="C112" s="93" t="s">
        <v>2516</v>
      </c>
      <c r="D112" s="93" t="s">
        <v>2182</v>
      </c>
      <c r="E112" s="93" t="s">
        <v>2183</v>
      </c>
      <c r="F112" s="93" t="s">
        <v>2184</v>
      </c>
      <c r="G112" s="94">
        <v>42478</v>
      </c>
      <c r="H112" s="93" t="s">
        <v>2517</v>
      </c>
      <c r="I112" s="93"/>
      <c r="J112" s="93"/>
      <c r="K112" s="101">
        <v>1</v>
      </c>
    </row>
    <row r="113" spans="1:11" x14ac:dyDescent="0.25">
      <c r="A113" s="93" t="s">
        <v>2179</v>
      </c>
      <c r="B113" s="95" t="s">
        <v>2518</v>
      </c>
      <c r="C113" s="93" t="s">
        <v>2519</v>
      </c>
      <c r="D113" s="93" t="s">
        <v>2182</v>
      </c>
      <c r="E113" s="93" t="s">
        <v>2183</v>
      </c>
      <c r="F113" s="93" t="s">
        <v>2184</v>
      </c>
      <c r="G113" s="94">
        <v>42472</v>
      </c>
      <c r="H113" s="93" t="s">
        <v>2520</v>
      </c>
      <c r="I113" s="93"/>
      <c r="J113" s="93"/>
      <c r="K113" s="101">
        <v>1</v>
      </c>
    </row>
    <row r="114" spans="1:11" x14ac:dyDescent="0.25">
      <c r="A114" s="93" t="s">
        <v>2179</v>
      </c>
      <c r="B114" s="95" t="s">
        <v>2521</v>
      </c>
      <c r="C114" s="93" t="s">
        <v>2522</v>
      </c>
      <c r="D114" s="93" t="s">
        <v>2182</v>
      </c>
      <c r="E114" s="93" t="s">
        <v>2183</v>
      </c>
      <c r="F114" s="93" t="s">
        <v>2184</v>
      </c>
      <c r="G114" s="94">
        <v>42478</v>
      </c>
      <c r="H114" s="93" t="s">
        <v>2523</v>
      </c>
      <c r="I114" s="93"/>
      <c r="J114" s="93"/>
      <c r="K114" s="101">
        <v>1</v>
      </c>
    </row>
    <row r="115" spans="1:11" x14ac:dyDescent="0.25">
      <c r="A115" s="93" t="s">
        <v>2179</v>
      </c>
      <c r="B115" s="95" t="s">
        <v>2524</v>
      </c>
      <c r="C115" s="93" t="s">
        <v>2525</v>
      </c>
      <c r="D115" s="93" t="s">
        <v>2182</v>
      </c>
      <c r="E115" s="93" t="s">
        <v>2189</v>
      </c>
      <c r="F115" s="93" t="s">
        <v>2184</v>
      </c>
      <c r="G115" s="94">
        <v>42473</v>
      </c>
      <c r="H115" s="93" t="s">
        <v>2526</v>
      </c>
      <c r="I115" s="93"/>
      <c r="J115" s="93"/>
      <c r="K115" s="101">
        <v>1</v>
      </c>
    </row>
    <row r="116" spans="1:11" x14ac:dyDescent="0.25">
      <c r="A116" s="93" t="s">
        <v>2179</v>
      </c>
      <c r="B116" s="95" t="s">
        <v>2527</v>
      </c>
      <c r="C116" s="93" t="s">
        <v>2528</v>
      </c>
      <c r="D116" s="93" t="s">
        <v>2182</v>
      </c>
      <c r="E116" s="93" t="s">
        <v>2183</v>
      </c>
      <c r="F116" s="93" t="s">
        <v>2184</v>
      </c>
      <c r="G116" s="94">
        <v>37991</v>
      </c>
      <c r="H116" s="93" t="s">
        <v>2529</v>
      </c>
      <c r="I116" s="93"/>
      <c r="J116" s="93"/>
      <c r="K116" s="101" t="s">
        <v>2186</v>
      </c>
    </row>
    <row r="117" spans="1:11" x14ac:dyDescent="0.25">
      <c r="A117" s="93" t="s">
        <v>2179</v>
      </c>
      <c r="B117" s="95" t="s">
        <v>2530</v>
      </c>
      <c r="C117" s="93" t="s">
        <v>2531</v>
      </c>
      <c r="D117" s="93" t="s">
        <v>2182</v>
      </c>
      <c r="E117" s="93" t="s">
        <v>2189</v>
      </c>
      <c r="F117" s="93" t="s">
        <v>2184</v>
      </c>
      <c r="G117" s="94">
        <v>37930</v>
      </c>
      <c r="H117" s="93" t="s">
        <v>2532</v>
      </c>
      <c r="I117" s="93"/>
      <c r="J117" s="93"/>
      <c r="K117" s="101" t="s">
        <v>2186</v>
      </c>
    </row>
    <row r="118" spans="1:11" x14ac:dyDescent="0.25">
      <c r="A118" s="93" t="s">
        <v>2179</v>
      </c>
      <c r="B118" s="95" t="s">
        <v>2533</v>
      </c>
      <c r="C118" s="93" t="s">
        <v>2534</v>
      </c>
      <c r="D118" s="93" t="s">
        <v>2182</v>
      </c>
      <c r="E118" s="93" t="s">
        <v>2189</v>
      </c>
      <c r="F118" s="93" t="s">
        <v>2184</v>
      </c>
      <c r="G118" s="94">
        <v>38548</v>
      </c>
      <c r="H118" s="93" t="s">
        <v>2535</v>
      </c>
      <c r="I118" s="93"/>
      <c r="J118" s="93"/>
      <c r="K118" s="101" t="s">
        <v>2186</v>
      </c>
    </row>
    <row r="119" spans="1:11" x14ac:dyDescent="0.25">
      <c r="A119" s="93" t="s">
        <v>2179</v>
      </c>
      <c r="B119" s="95" t="s">
        <v>2536</v>
      </c>
      <c r="C119" s="93" t="s">
        <v>2537</v>
      </c>
      <c r="D119" s="93" t="s">
        <v>2182</v>
      </c>
      <c r="E119" s="93" t="s">
        <v>2183</v>
      </c>
      <c r="F119" s="93" t="s">
        <v>2184</v>
      </c>
      <c r="G119" s="94">
        <v>38581</v>
      </c>
      <c r="H119" s="93" t="s">
        <v>2538</v>
      </c>
      <c r="I119" s="93"/>
      <c r="J119" s="93"/>
      <c r="K119" s="101" t="s">
        <v>2186</v>
      </c>
    </row>
    <row r="120" spans="1:11" x14ac:dyDescent="0.25">
      <c r="A120" s="93" t="s">
        <v>2179</v>
      </c>
      <c r="B120" s="95" t="s">
        <v>2539</v>
      </c>
      <c r="C120" s="93" t="s">
        <v>2540</v>
      </c>
      <c r="D120" s="93" t="s">
        <v>2182</v>
      </c>
      <c r="E120" s="93" t="s">
        <v>2183</v>
      </c>
      <c r="F120" s="93" t="s">
        <v>2184</v>
      </c>
      <c r="G120" s="94">
        <v>38800</v>
      </c>
      <c r="H120" s="93" t="s">
        <v>2541</v>
      </c>
      <c r="I120" s="93"/>
      <c r="J120" s="93"/>
      <c r="K120" s="101" t="s">
        <v>2186</v>
      </c>
    </row>
    <row r="121" spans="1:11" x14ac:dyDescent="0.25">
      <c r="A121" s="93" t="s">
        <v>2179</v>
      </c>
      <c r="B121" s="95" t="s">
        <v>2542</v>
      </c>
      <c r="C121" s="93" t="s">
        <v>2543</v>
      </c>
      <c r="D121" s="93" t="s">
        <v>2182</v>
      </c>
      <c r="E121" s="93" t="s">
        <v>2189</v>
      </c>
      <c r="F121" s="93" t="s">
        <v>2184</v>
      </c>
      <c r="G121" s="94">
        <v>42474</v>
      </c>
      <c r="H121" s="93" t="s">
        <v>2544</v>
      </c>
      <c r="I121" s="93"/>
      <c r="J121" s="93"/>
      <c r="K121" s="101">
        <v>1</v>
      </c>
    </row>
    <row r="122" spans="1:11" x14ac:dyDescent="0.25">
      <c r="A122" s="93" t="s">
        <v>2179</v>
      </c>
      <c r="B122" s="95" t="s">
        <v>2545</v>
      </c>
      <c r="C122" s="93" t="s">
        <v>2546</v>
      </c>
      <c r="D122" s="93" t="s">
        <v>2182</v>
      </c>
      <c r="E122" s="93" t="s">
        <v>2183</v>
      </c>
      <c r="F122" s="93" t="s">
        <v>2184</v>
      </c>
      <c r="G122" s="94">
        <v>42472</v>
      </c>
      <c r="H122" s="93" t="s">
        <v>2547</v>
      </c>
      <c r="I122" s="93"/>
      <c r="J122" s="93"/>
      <c r="K122" s="101">
        <v>1</v>
      </c>
    </row>
    <row r="123" spans="1:11" x14ac:dyDescent="0.25">
      <c r="A123" s="93" t="s">
        <v>2179</v>
      </c>
      <c r="B123" s="95" t="s">
        <v>2548</v>
      </c>
      <c r="C123" s="93" t="s">
        <v>2549</v>
      </c>
      <c r="D123" s="93" t="s">
        <v>2182</v>
      </c>
      <c r="E123" s="93" t="s">
        <v>2183</v>
      </c>
      <c r="F123" s="93" t="s">
        <v>2184</v>
      </c>
      <c r="G123" s="94">
        <v>38702</v>
      </c>
      <c r="H123" s="93" t="s">
        <v>2550</v>
      </c>
      <c r="I123" s="93"/>
      <c r="J123" s="93"/>
      <c r="K123" s="101" t="s">
        <v>2186</v>
      </c>
    </row>
    <row r="124" spans="1:11" x14ac:dyDescent="0.25">
      <c r="A124" s="93" t="s">
        <v>2179</v>
      </c>
      <c r="B124" s="95" t="s">
        <v>2551</v>
      </c>
      <c r="C124" s="93" t="s">
        <v>2552</v>
      </c>
      <c r="D124" s="93" t="s">
        <v>2182</v>
      </c>
      <c r="E124" s="93" t="s">
        <v>2183</v>
      </c>
      <c r="F124" s="93" t="s">
        <v>2184</v>
      </c>
      <c r="G124" s="94">
        <v>42474</v>
      </c>
      <c r="H124" s="93" t="s">
        <v>2553</v>
      </c>
      <c r="I124" s="93"/>
      <c r="J124" s="93"/>
      <c r="K124" s="101">
        <v>1</v>
      </c>
    </row>
    <row r="125" spans="1:11" x14ac:dyDescent="0.25">
      <c r="A125" s="93" t="s">
        <v>2179</v>
      </c>
      <c r="B125" s="95" t="s">
        <v>2554</v>
      </c>
      <c r="C125" s="93" t="s">
        <v>2555</v>
      </c>
      <c r="D125" s="93" t="s">
        <v>2182</v>
      </c>
      <c r="E125" s="93" t="s">
        <v>2183</v>
      </c>
      <c r="F125" s="93" t="s">
        <v>2184</v>
      </c>
      <c r="G125" s="94">
        <v>38174</v>
      </c>
      <c r="H125" s="93" t="s">
        <v>2556</v>
      </c>
      <c r="I125" s="93"/>
      <c r="J125" s="93"/>
      <c r="K125" s="101" t="s">
        <v>2186</v>
      </c>
    </row>
    <row r="126" spans="1:11" x14ac:dyDescent="0.25">
      <c r="A126" s="93" t="s">
        <v>2179</v>
      </c>
      <c r="B126" s="95" t="s">
        <v>2557</v>
      </c>
      <c r="C126" s="93" t="s">
        <v>2558</v>
      </c>
      <c r="D126" s="93" t="s">
        <v>2182</v>
      </c>
      <c r="E126" s="93" t="s">
        <v>2189</v>
      </c>
      <c r="F126" s="93" t="s">
        <v>2184</v>
      </c>
      <c r="G126" s="94">
        <v>38565</v>
      </c>
      <c r="H126" s="93" t="s">
        <v>2559</v>
      </c>
      <c r="I126" s="93"/>
      <c r="J126" s="93"/>
      <c r="K126" s="101" t="s">
        <v>2186</v>
      </c>
    </row>
    <row r="127" spans="1:11" x14ac:dyDescent="0.25">
      <c r="A127" s="93" t="s">
        <v>2179</v>
      </c>
      <c r="B127" s="95" t="s">
        <v>2560</v>
      </c>
      <c r="C127" s="93" t="s">
        <v>2561</v>
      </c>
      <c r="D127" s="93" t="s">
        <v>2182</v>
      </c>
      <c r="E127" s="93" t="s">
        <v>2189</v>
      </c>
      <c r="F127" s="93" t="s">
        <v>2184</v>
      </c>
      <c r="G127" s="94">
        <v>42475</v>
      </c>
      <c r="H127" s="93" t="s">
        <v>2562</v>
      </c>
      <c r="I127" s="93"/>
      <c r="J127" s="93"/>
      <c r="K127" s="101">
        <v>1</v>
      </c>
    </row>
    <row r="128" spans="1:11" x14ac:dyDescent="0.25">
      <c r="A128" s="93" t="s">
        <v>2179</v>
      </c>
      <c r="B128" s="95" t="s">
        <v>2563</v>
      </c>
      <c r="C128" s="93" t="s">
        <v>2564</v>
      </c>
      <c r="D128" s="93" t="s">
        <v>2182</v>
      </c>
      <c r="E128" s="93" t="s">
        <v>2189</v>
      </c>
      <c r="F128" s="93" t="s">
        <v>2184</v>
      </c>
      <c r="G128" s="94">
        <v>42475</v>
      </c>
      <c r="H128" s="93" t="s">
        <v>2565</v>
      </c>
      <c r="I128" s="93"/>
      <c r="J128" s="93"/>
      <c r="K128" s="101">
        <v>1</v>
      </c>
    </row>
    <row r="129" spans="1:11" x14ac:dyDescent="0.25">
      <c r="A129" s="93" t="s">
        <v>2179</v>
      </c>
      <c r="B129" s="95" t="s">
        <v>2566</v>
      </c>
      <c r="C129" s="93" t="s">
        <v>2567</v>
      </c>
      <c r="D129" s="93" t="s">
        <v>2182</v>
      </c>
      <c r="E129" s="93" t="s">
        <v>2189</v>
      </c>
      <c r="F129" s="93" t="s">
        <v>2184</v>
      </c>
      <c r="G129" s="94">
        <v>42475</v>
      </c>
      <c r="H129" s="93" t="s">
        <v>2568</v>
      </c>
      <c r="I129" s="93"/>
      <c r="J129" s="93"/>
      <c r="K129" s="101">
        <v>1</v>
      </c>
    </row>
    <row r="130" spans="1:11" x14ac:dyDescent="0.25">
      <c r="A130" s="93" t="s">
        <v>2179</v>
      </c>
      <c r="B130" s="95" t="s">
        <v>2569</v>
      </c>
      <c r="C130" s="93" t="s">
        <v>2570</v>
      </c>
      <c r="D130" s="93" t="s">
        <v>2182</v>
      </c>
      <c r="E130" s="93" t="s">
        <v>2189</v>
      </c>
      <c r="F130" s="93" t="s">
        <v>2184</v>
      </c>
      <c r="G130" s="94">
        <v>42475</v>
      </c>
      <c r="H130" s="93" t="s">
        <v>2571</v>
      </c>
      <c r="I130" s="93"/>
      <c r="J130" s="93"/>
      <c r="K130" s="101">
        <v>1</v>
      </c>
    </row>
    <row r="131" spans="1:11" x14ac:dyDescent="0.25">
      <c r="A131" s="93" t="s">
        <v>2179</v>
      </c>
      <c r="B131" s="95" t="s">
        <v>2572</v>
      </c>
      <c r="C131" s="93" t="s">
        <v>2573</v>
      </c>
      <c r="D131" s="93" t="s">
        <v>2182</v>
      </c>
      <c r="E131" s="93" t="s">
        <v>2189</v>
      </c>
      <c r="F131" s="93" t="s">
        <v>2184</v>
      </c>
      <c r="G131" s="94">
        <v>42475</v>
      </c>
      <c r="H131" s="93" t="s">
        <v>2574</v>
      </c>
      <c r="I131" s="93"/>
      <c r="J131" s="93"/>
      <c r="K131" s="101">
        <v>1</v>
      </c>
    </row>
    <row r="132" spans="1:11" x14ac:dyDescent="0.25">
      <c r="A132" s="93" t="s">
        <v>2179</v>
      </c>
      <c r="B132" s="95" t="s">
        <v>2575</v>
      </c>
      <c r="C132" s="93" t="s">
        <v>2576</v>
      </c>
      <c r="D132" s="93" t="s">
        <v>2182</v>
      </c>
      <c r="E132" s="93" t="s">
        <v>2189</v>
      </c>
      <c r="F132" s="93" t="s">
        <v>2184</v>
      </c>
      <c r="G132" s="94">
        <v>42475</v>
      </c>
      <c r="H132" s="93" t="s">
        <v>2577</v>
      </c>
      <c r="I132" s="93"/>
      <c r="J132" s="93"/>
      <c r="K132" s="101">
        <v>1</v>
      </c>
    </row>
    <row r="133" spans="1:11" x14ac:dyDescent="0.25">
      <c r="A133" s="93" t="s">
        <v>2179</v>
      </c>
      <c r="B133" s="95" t="s">
        <v>2578</v>
      </c>
      <c r="C133" s="93" t="s">
        <v>2579</v>
      </c>
      <c r="D133" s="93" t="s">
        <v>2182</v>
      </c>
      <c r="E133" s="93" t="s">
        <v>2189</v>
      </c>
      <c r="F133" s="93" t="s">
        <v>2184</v>
      </c>
      <c r="G133" s="94">
        <v>42475</v>
      </c>
      <c r="H133" s="93" t="s">
        <v>2580</v>
      </c>
      <c r="I133" s="93"/>
      <c r="J133" s="93"/>
      <c r="K133" s="101">
        <v>1</v>
      </c>
    </row>
    <row r="134" spans="1:11" x14ac:dyDescent="0.25">
      <c r="A134" s="93" t="s">
        <v>2179</v>
      </c>
      <c r="B134" s="95" t="s">
        <v>2581</v>
      </c>
      <c r="C134" s="93" t="s">
        <v>2582</v>
      </c>
      <c r="D134" s="93" t="s">
        <v>2182</v>
      </c>
      <c r="E134" s="93" t="s">
        <v>2189</v>
      </c>
      <c r="F134" s="93" t="s">
        <v>2184</v>
      </c>
      <c r="G134" s="94">
        <v>42479</v>
      </c>
      <c r="H134" s="93" t="s">
        <v>2583</v>
      </c>
      <c r="I134" s="93"/>
      <c r="J134" s="93"/>
      <c r="K134" s="101">
        <v>1</v>
      </c>
    </row>
    <row r="135" spans="1:11" x14ac:dyDescent="0.25">
      <c r="A135" s="93" t="s">
        <v>2179</v>
      </c>
      <c r="B135" s="95" t="s">
        <v>2584</v>
      </c>
      <c r="C135" s="93" t="s">
        <v>2585</v>
      </c>
      <c r="D135" s="93" t="s">
        <v>2182</v>
      </c>
      <c r="E135" s="93" t="s">
        <v>2189</v>
      </c>
      <c r="F135" s="93" t="s">
        <v>2184</v>
      </c>
      <c r="G135" s="94">
        <v>42475</v>
      </c>
      <c r="H135" s="93" t="s">
        <v>2586</v>
      </c>
      <c r="I135" s="93"/>
      <c r="J135" s="93"/>
      <c r="K135" s="101">
        <v>1</v>
      </c>
    </row>
    <row r="136" spans="1:11" x14ac:dyDescent="0.25">
      <c r="A136" s="93" t="s">
        <v>2179</v>
      </c>
      <c r="B136" s="95" t="s">
        <v>2587</v>
      </c>
      <c r="C136" s="93" t="s">
        <v>2588</v>
      </c>
      <c r="D136" s="93" t="s">
        <v>2182</v>
      </c>
      <c r="E136" s="93" t="s">
        <v>2189</v>
      </c>
      <c r="F136" s="93" t="s">
        <v>2184</v>
      </c>
      <c r="G136" s="94">
        <v>42475</v>
      </c>
      <c r="H136" s="93" t="s">
        <v>2589</v>
      </c>
      <c r="I136" s="93"/>
      <c r="J136" s="93"/>
      <c r="K136" s="101">
        <v>1</v>
      </c>
    </row>
    <row r="137" spans="1:11" x14ac:dyDescent="0.25">
      <c r="A137" s="93" t="s">
        <v>2179</v>
      </c>
      <c r="B137" s="95" t="s">
        <v>2590</v>
      </c>
      <c r="C137" s="93" t="s">
        <v>2591</v>
      </c>
      <c r="D137" s="93" t="s">
        <v>2182</v>
      </c>
      <c r="E137" s="93" t="s">
        <v>2189</v>
      </c>
      <c r="F137" s="93" t="s">
        <v>2184</v>
      </c>
      <c r="G137" s="94">
        <v>42475</v>
      </c>
      <c r="H137" s="93" t="s">
        <v>2592</v>
      </c>
      <c r="I137" s="93"/>
      <c r="J137" s="93"/>
      <c r="K137" s="101">
        <v>1</v>
      </c>
    </row>
    <row r="138" spans="1:11" x14ac:dyDescent="0.25">
      <c r="A138" s="93" t="s">
        <v>2179</v>
      </c>
      <c r="B138" s="95" t="s">
        <v>2593</v>
      </c>
      <c r="C138" s="93" t="s">
        <v>2594</v>
      </c>
      <c r="D138" s="93" t="s">
        <v>2182</v>
      </c>
      <c r="E138" s="93" t="s">
        <v>2189</v>
      </c>
      <c r="F138" s="93" t="s">
        <v>2184</v>
      </c>
      <c r="G138" s="94">
        <v>42475</v>
      </c>
      <c r="H138" s="93" t="s">
        <v>2595</v>
      </c>
      <c r="I138" s="93"/>
      <c r="J138" s="93"/>
      <c r="K138" s="101">
        <v>1</v>
      </c>
    </row>
    <row r="139" spans="1:11" x14ac:dyDescent="0.25">
      <c r="A139" s="93" t="s">
        <v>2179</v>
      </c>
      <c r="B139" s="95" t="s">
        <v>2596</v>
      </c>
      <c r="C139" s="93" t="s">
        <v>2597</v>
      </c>
      <c r="D139" s="93" t="s">
        <v>2182</v>
      </c>
      <c r="E139" s="93" t="s">
        <v>2189</v>
      </c>
      <c r="F139" s="93" t="s">
        <v>2184</v>
      </c>
      <c r="G139" s="94">
        <v>42475</v>
      </c>
      <c r="H139" s="93" t="s">
        <v>2598</v>
      </c>
      <c r="I139" s="93"/>
      <c r="J139" s="93"/>
      <c r="K139" s="101">
        <v>1</v>
      </c>
    </row>
    <row r="140" spans="1:11" x14ac:dyDescent="0.25">
      <c r="A140" s="93" t="s">
        <v>2179</v>
      </c>
      <c r="B140" s="95" t="s">
        <v>2599</v>
      </c>
      <c r="C140" s="93" t="s">
        <v>2600</v>
      </c>
      <c r="D140" s="93" t="s">
        <v>2182</v>
      </c>
      <c r="E140" s="93" t="s">
        <v>2189</v>
      </c>
      <c r="F140" s="93" t="s">
        <v>2184</v>
      </c>
      <c r="G140" s="94">
        <v>42475</v>
      </c>
      <c r="H140" s="93" t="s">
        <v>2601</v>
      </c>
      <c r="I140" s="93"/>
      <c r="J140" s="93"/>
      <c r="K140" s="101">
        <v>1</v>
      </c>
    </row>
    <row r="141" spans="1:11" x14ac:dyDescent="0.25">
      <c r="A141" s="93" t="s">
        <v>2179</v>
      </c>
      <c r="B141" s="95" t="s">
        <v>2602</v>
      </c>
      <c r="C141" s="93" t="s">
        <v>2603</v>
      </c>
      <c r="D141" s="93" t="s">
        <v>2182</v>
      </c>
      <c r="E141" s="93" t="s">
        <v>2189</v>
      </c>
      <c r="F141" s="93" t="s">
        <v>2184</v>
      </c>
      <c r="G141" s="94">
        <v>38986</v>
      </c>
      <c r="H141" s="93" t="s">
        <v>2604</v>
      </c>
      <c r="I141" s="93"/>
      <c r="J141" s="93"/>
      <c r="K141" s="101" t="s">
        <v>2186</v>
      </c>
    </row>
    <row r="142" spans="1:11" x14ac:dyDescent="0.25">
      <c r="A142" s="93" t="s">
        <v>2179</v>
      </c>
      <c r="B142" s="95" t="s">
        <v>2605</v>
      </c>
      <c r="C142" s="93" t="s">
        <v>2606</v>
      </c>
      <c r="D142" s="93" t="s">
        <v>2182</v>
      </c>
      <c r="E142" s="93" t="s">
        <v>2189</v>
      </c>
      <c r="F142" s="93" t="s">
        <v>2184</v>
      </c>
      <c r="G142" s="94">
        <v>38275</v>
      </c>
      <c r="H142" s="93" t="s">
        <v>2607</v>
      </c>
      <c r="I142" s="93"/>
      <c r="J142" s="93"/>
      <c r="K142" s="101" t="s">
        <v>2186</v>
      </c>
    </row>
    <row r="143" spans="1:11" x14ac:dyDescent="0.25">
      <c r="A143" s="93" t="s">
        <v>2179</v>
      </c>
      <c r="B143" s="95" t="s">
        <v>2608</v>
      </c>
      <c r="C143" s="93" t="s">
        <v>2609</v>
      </c>
      <c r="D143" s="93" t="s">
        <v>2182</v>
      </c>
      <c r="E143" s="93" t="s">
        <v>2183</v>
      </c>
      <c r="F143" s="93" t="s">
        <v>2184</v>
      </c>
      <c r="G143" s="94">
        <v>39027</v>
      </c>
      <c r="H143" s="93" t="s">
        <v>2610</v>
      </c>
      <c r="I143" s="93"/>
      <c r="J143" s="93"/>
      <c r="K143" s="101" t="s">
        <v>2186</v>
      </c>
    </row>
    <row r="144" spans="1:11" x14ac:dyDescent="0.25">
      <c r="A144" s="93" t="s">
        <v>2179</v>
      </c>
      <c r="B144" s="95" t="s">
        <v>2611</v>
      </c>
      <c r="C144" s="93" t="s">
        <v>2612</v>
      </c>
      <c r="D144" s="93" t="s">
        <v>2182</v>
      </c>
      <c r="E144" s="93" t="s">
        <v>2183</v>
      </c>
      <c r="F144" s="93" t="s">
        <v>2184</v>
      </c>
      <c r="G144" s="94">
        <v>38174</v>
      </c>
      <c r="H144" s="93" t="s">
        <v>2613</v>
      </c>
      <c r="I144" s="93"/>
      <c r="J144" s="93"/>
      <c r="K144" s="101" t="s">
        <v>2186</v>
      </c>
    </row>
    <row r="145" spans="1:11" x14ac:dyDescent="0.25">
      <c r="A145" s="93" t="s">
        <v>2179</v>
      </c>
      <c r="B145" s="95" t="s">
        <v>2614</v>
      </c>
      <c r="C145" s="93" t="s">
        <v>2615</v>
      </c>
      <c r="D145" s="93" t="s">
        <v>2182</v>
      </c>
      <c r="E145" s="93" t="s">
        <v>2189</v>
      </c>
      <c r="F145" s="93" t="s">
        <v>2184</v>
      </c>
      <c r="G145" s="94">
        <v>42475</v>
      </c>
      <c r="H145" s="93" t="s">
        <v>2616</v>
      </c>
      <c r="I145" s="93"/>
      <c r="J145" s="93"/>
      <c r="K145" s="101">
        <v>1</v>
      </c>
    </row>
    <row r="146" spans="1:11" x14ac:dyDescent="0.25">
      <c r="A146" s="93" t="s">
        <v>2179</v>
      </c>
      <c r="B146" s="95" t="s">
        <v>2617</v>
      </c>
      <c r="C146" s="93" t="s">
        <v>2618</v>
      </c>
      <c r="D146" s="93" t="s">
        <v>2182</v>
      </c>
      <c r="E146" s="93" t="s">
        <v>2189</v>
      </c>
      <c r="F146" s="93" t="s">
        <v>2184</v>
      </c>
      <c r="G146" s="94">
        <v>39191</v>
      </c>
      <c r="H146" s="93" t="s">
        <v>2619</v>
      </c>
      <c r="I146" s="93"/>
      <c r="J146" s="93"/>
      <c r="K146" s="101" t="s">
        <v>2186</v>
      </c>
    </row>
    <row r="147" spans="1:11" x14ac:dyDescent="0.25">
      <c r="A147" s="93" t="s">
        <v>2179</v>
      </c>
      <c r="B147" s="95" t="s">
        <v>2620</v>
      </c>
      <c r="C147" s="93" t="s">
        <v>2621</v>
      </c>
      <c r="D147" s="93" t="s">
        <v>2182</v>
      </c>
      <c r="E147" s="93" t="s">
        <v>2189</v>
      </c>
      <c r="F147" s="93" t="s">
        <v>2184</v>
      </c>
      <c r="G147" s="94">
        <v>42475</v>
      </c>
      <c r="H147" s="93" t="s">
        <v>2622</v>
      </c>
      <c r="I147" s="93"/>
      <c r="J147" s="93"/>
      <c r="K147" s="101">
        <v>1</v>
      </c>
    </row>
    <row r="148" spans="1:11" x14ac:dyDescent="0.25">
      <c r="A148" s="93" t="s">
        <v>2179</v>
      </c>
      <c r="B148" s="95" t="s">
        <v>2623</v>
      </c>
      <c r="C148" s="93" t="s">
        <v>2624</v>
      </c>
      <c r="D148" s="93" t="s">
        <v>2182</v>
      </c>
      <c r="E148" s="93" t="s">
        <v>2189</v>
      </c>
      <c r="F148" s="93" t="s">
        <v>2184</v>
      </c>
      <c r="G148" s="94">
        <v>42475</v>
      </c>
      <c r="H148" s="93" t="s">
        <v>2625</v>
      </c>
      <c r="I148" s="93"/>
      <c r="J148" s="93"/>
      <c r="K148" s="101">
        <v>1</v>
      </c>
    </row>
    <row r="149" spans="1:11" x14ac:dyDescent="0.25">
      <c r="A149" s="93" t="s">
        <v>2179</v>
      </c>
      <c r="B149" s="95" t="s">
        <v>2626</v>
      </c>
      <c r="C149" s="93" t="s">
        <v>2627</v>
      </c>
      <c r="D149" s="93" t="s">
        <v>2182</v>
      </c>
      <c r="E149" s="93" t="s">
        <v>2189</v>
      </c>
      <c r="F149" s="93" t="s">
        <v>2184</v>
      </c>
      <c r="G149" s="94">
        <v>39413</v>
      </c>
      <c r="H149" s="93" t="s">
        <v>2628</v>
      </c>
      <c r="I149" s="93"/>
      <c r="J149" s="93"/>
      <c r="K149" s="101" t="s">
        <v>2186</v>
      </c>
    </row>
    <row r="150" spans="1:11" x14ac:dyDescent="0.25">
      <c r="A150" s="93" t="s">
        <v>2179</v>
      </c>
      <c r="B150" s="95" t="s">
        <v>2629</v>
      </c>
      <c r="C150" s="93" t="s">
        <v>2630</v>
      </c>
      <c r="D150" s="93" t="s">
        <v>2182</v>
      </c>
      <c r="E150" s="93" t="s">
        <v>2189</v>
      </c>
      <c r="F150" s="93" t="s">
        <v>2184</v>
      </c>
      <c r="G150" s="94">
        <v>39525</v>
      </c>
      <c r="H150" s="93" t="s">
        <v>2631</v>
      </c>
      <c r="I150" s="93"/>
      <c r="J150" s="93"/>
      <c r="K150" s="101" t="s">
        <v>2186</v>
      </c>
    </row>
    <row r="151" spans="1:11" x14ac:dyDescent="0.25">
      <c r="A151" s="93" t="s">
        <v>2179</v>
      </c>
      <c r="B151" s="95" t="s">
        <v>2632</v>
      </c>
      <c r="C151" s="93" t="s">
        <v>2633</v>
      </c>
      <c r="D151" s="93" t="s">
        <v>2182</v>
      </c>
      <c r="E151" s="93" t="s">
        <v>2183</v>
      </c>
      <c r="F151" s="93" t="s">
        <v>2184</v>
      </c>
      <c r="G151" s="94">
        <v>38968</v>
      </c>
      <c r="H151" s="93" t="s">
        <v>2634</v>
      </c>
      <c r="I151" s="93"/>
      <c r="J151" s="93"/>
      <c r="K151" s="101" t="s">
        <v>2186</v>
      </c>
    </row>
    <row r="152" spans="1:11" x14ac:dyDescent="0.25">
      <c r="A152" s="93" t="s">
        <v>2179</v>
      </c>
      <c r="B152" s="95" t="s">
        <v>2635</v>
      </c>
      <c r="C152" s="93" t="s">
        <v>2636</v>
      </c>
      <c r="D152" s="93" t="s">
        <v>2182</v>
      </c>
      <c r="E152" s="93" t="s">
        <v>2183</v>
      </c>
      <c r="F152" s="93" t="s">
        <v>2184</v>
      </c>
      <c r="G152" s="94">
        <v>42472</v>
      </c>
      <c r="H152" s="93" t="s">
        <v>2637</v>
      </c>
      <c r="I152" s="93"/>
      <c r="J152" s="93"/>
      <c r="K152" s="101">
        <v>1</v>
      </c>
    </row>
    <row r="153" spans="1:11" x14ac:dyDescent="0.25">
      <c r="A153" s="93" t="s">
        <v>2179</v>
      </c>
      <c r="B153" s="95" t="s">
        <v>2638</v>
      </c>
      <c r="C153" s="93" t="s">
        <v>2639</v>
      </c>
      <c r="D153" s="93" t="s">
        <v>2182</v>
      </c>
      <c r="E153" s="93" t="s">
        <v>2189</v>
      </c>
      <c r="F153" s="93" t="s">
        <v>2184</v>
      </c>
      <c r="G153" s="94">
        <v>42473</v>
      </c>
      <c r="H153" s="93" t="s">
        <v>2640</v>
      </c>
      <c r="I153" s="93"/>
      <c r="J153" s="93"/>
      <c r="K153" s="101">
        <v>1</v>
      </c>
    </row>
    <row r="154" spans="1:11" x14ac:dyDescent="0.25">
      <c r="A154" s="93" t="s">
        <v>2179</v>
      </c>
      <c r="B154" s="95" t="s">
        <v>2641</v>
      </c>
      <c r="C154" s="93" t="s">
        <v>2642</v>
      </c>
      <c r="D154" s="93" t="s">
        <v>2182</v>
      </c>
      <c r="E154" s="93" t="s">
        <v>2183</v>
      </c>
      <c r="F154" s="93" t="s">
        <v>2184</v>
      </c>
      <c r="G154" s="94">
        <v>39892</v>
      </c>
      <c r="H154" s="93" t="s">
        <v>2643</v>
      </c>
      <c r="I154" s="93"/>
      <c r="J154" s="93"/>
      <c r="K154" s="101" t="s">
        <v>2186</v>
      </c>
    </row>
    <row r="155" spans="1:11" x14ac:dyDescent="0.25">
      <c r="A155" s="93" t="s">
        <v>2179</v>
      </c>
      <c r="B155" s="95" t="s">
        <v>2644</v>
      </c>
      <c r="C155" s="93" t="s">
        <v>2645</v>
      </c>
      <c r="D155" s="93" t="s">
        <v>2182</v>
      </c>
      <c r="E155" s="93" t="s">
        <v>2183</v>
      </c>
      <c r="F155" s="93" t="s">
        <v>2184</v>
      </c>
      <c r="G155" s="94">
        <v>39835</v>
      </c>
      <c r="H155" s="93" t="s">
        <v>2646</v>
      </c>
      <c r="I155" s="93"/>
      <c r="J155" s="93"/>
      <c r="K155" s="101" t="s">
        <v>2186</v>
      </c>
    </row>
    <row r="156" spans="1:11" x14ac:dyDescent="0.25">
      <c r="A156" s="93" t="s">
        <v>2179</v>
      </c>
      <c r="B156" s="95" t="s">
        <v>2647</v>
      </c>
      <c r="C156" s="93" t="s">
        <v>2648</v>
      </c>
      <c r="D156" s="93" t="s">
        <v>2182</v>
      </c>
      <c r="E156" s="93" t="s">
        <v>2183</v>
      </c>
      <c r="F156" s="93" t="s">
        <v>2184</v>
      </c>
      <c r="G156" s="94">
        <v>39835</v>
      </c>
      <c r="H156" s="93" t="s">
        <v>2649</v>
      </c>
      <c r="I156" s="93"/>
      <c r="J156" s="93"/>
      <c r="K156" s="101" t="s">
        <v>2186</v>
      </c>
    </row>
    <row r="157" spans="1:11" x14ac:dyDescent="0.25">
      <c r="A157" s="93" t="s">
        <v>2179</v>
      </c>
      <c r="B157" s="95" t="s">
        <v>2650</v>
      </c>
      <c r="C157" s="93" t="s">
        <v>2651</v>
      </c>
      <c r="D157" s="93" t="s">
        <v>2182</v>
      </c>
      <c r="E157" s="93" t="s">
        <v>2189</v>
      </c>
      <c r="F157" s="93" t="s">
        <v>2184</v>
      </c>
      <c r="G157" s="94">
        <v>42474</v>
      </c>
      <c r="H157" s="93" t="s">
        <v>2652</v>
      </c>
      <c r="I157" s="93"/>
      <c r="J157" s="93"/>
      <c r="K157" s="101">
        <v>1</v>
      </c>
    </row>
    <row r="158" spans="1:11" x14ac:dyDescent="0.25">
      <c r="A158" s="93" t="s">
        <v>2179</v>
      </c>
      <c r="B158" s="95" t="s">
        <v>2653</v>
      </c>
      <c r="C158" s="93" t="s">
        <v>2654</v>
      </c>
      <c r="D158" s="93" t="s">
        <v>2182</v>
      </c>
      <c r="E158" s="93" t="s">
        <v>2183</v>
      </c>
      <c r="F158" s="93" t="s">
        <v>2184</v>
      </c>
      <c r="G158" s="94">
        <v>40010</v>
      </c>
      <c r="H158" s="93" t="s">
        <v>2655</v>
      </c>
      <c r="I158" s="93"/>
      <c r="J158" s="93"/>
      <c r="K158" s="101" t="s">
        <v>2186</v>
      </c>
    </row>
    <row r="159" spans="1:11" x14ac:dyDescent="0.25">
      <c r="A159" s="93" t="s">
        <v>2179</v>
      </c>
      <c r="B159" s="95" t="s">
        <v>2656</v>
      </c>
      <c r="C159" s="93" t="s">
        <v>2657</v>
      </c>
      <c r="D159" s="93" t="s">
        <v>2182</v>
      </c>
      <c r="E159" s="93" t="s">
        <v>2183</v>
      </c>
      <c r="F159" s="93" t="s">
        <v>2184</v>
      </c>
      <c r="G159" s="94">
        <v>38782</v>
      </c>
      <c r="H159" s="93" t="s">
        <v>2658</v>
      </c>
      <c r="I159" s="93"/>
      <c r="J159" s="93"/>
      <c r="K159" s="101" t="s">
        <v>2186</v>
      </c>
    </row>
    <row r="160" spans="1:11" x14ac:dyDescent="0.25">
      <c r="A160" s="93" t="s">
        <v>2179</v>
      </c>
      <c r="B160" s="95" t="s">
        <v>2659</v>
      </c>
      <c r="C160" s="93" t="s">
        <v>2660</v>
      </c>
      <c r="D160" s="93" t="s">
        <v>2182</v>
      </c>
      <c r="E160" s="93" t="s">
        <v>2189</v>
      </c>
      <c r="F160" s="93" t="s">
        <v>2184</v>
      </c>
      <c r="G160" s="94">
        <v>40263</v>
      </c>
      <c r="H160" s="93" t="s">
        <v>2661</v>
      </c>
      <c r="I160" s="93"/>
      <c r="J160" s="93"/>
      <c r="K160" s="101" t="s">
        <v>2186</v>
      </c>
    </row>
    <row r="161" spans="1:11" x14ac:dyDescent="0.25">
      <c r="A161" s="93" t="s">
        <v>2179</v>
      </c>
      <c r="B161" s="95" t="s">
        <v>2662</v>
      </c>
      <c r="C161" s="93" t="s">
        <v>2663</v>
      </c>
      <c r="D161" s="93" t="s">
        <v>2182</v>
      </c>
      <c r="E161" s="93" t="s">
        <v>2189</v>
      </c>
      <c r="F161" s="93" t="s">
        <v>2184</v>
      </c>
      <c r="G161" s="94">
        <v>40282</v>
      </c>
      <c r="H161" s="93" t="s">
        <v>2664</v>
      </c>
      <c r="I161" s="93"/>
      <c r="J161" s="93"/>
      <c r="K161" s="101" t="s">
        <v>2186</v>
      </c>
    </row>
    <row r="162" spans="1:11" x14ac:dyDescent="0.25">
      <c r="A162" s="93" t="s">
        <v>2179</v>
      </c>
      <c r="B162" s="95" t="s">
        <v>2665</v>
      </c>
      <c r="C162" s="93" t="s">
        <v>2666</v>
      </c>
      <c r="D162" s="93" t="s">
        <v>2182</v>
      </c>
      <c r="E162" s="93" t="s">
        <v>2183</v>
      </c>
      <c r="F162" s="93" t="s">
        <v>2184</v>
      </c>
      <c r="G162" s="94">
        <v>40450</v>
      </c>
      <c r="H162" s="93" t="s">
        <v>2667</v>
      </c>
      <c r="I162" s="93"/>
      <c r="J162" s="93"/>
      <c r="K162" s="101" t="s">
        <v>2186</v>
      </c>
    </row>
    <row r="163" spans="1:11" x14ac:dyDescent="0.25">
      <c r="A163" s="93" t="s">
        <v>2179</v>
      </c>
      <c r="B163" s="95" t="s">
        <v>2668</v>
      </c>
      <c r="C163" s="93" t="s">
        <v>2669</v>
      </c>
      <c r="D163" s="93" t="s">
        <v>2182</v>
      </c>
      <c r="E163" s="93" t="s">
        <v>2189</v>
      </c>
      <c r="F163" s="93" t="s">
        <v>2184</v>
      </c>
      <c r="G163" s="94">
        <v>40616</v>
      </c>
      <c r="H163" s="93" t="s">
        <v>2670</v>
      </c>
      <c r="I163" s="93"/>
      <c r="J163" s="93"/>
      <c r="K163" s="101" t="s">
        <v>2186</v>
      </c>
    </row>
    <row r="164" spans="1:11" x14ac:dyDescent="0.25">
      <c r="A164" s="93" t="s">
        <v>2179</v>
      </c>
      <c r="B164" s="95" t="s">
        <v>2671</v>
      </c>
      <c r="C164" s="93" t="s">
        <v>2672</v>
      </c>
      <c r="D164" s="93" t="s">
        <v>2182</v>
      </c>
      <c r="E164" s="93" t="s">
        <v>2183</v>
      </c>
      <c r="F164" s="93" t="s">
        <v>2184</v>
      </c>
      <c r="G164" s="94">
        <v>38272</v>
      </c>
      <c r="H164" s="93" t="s">
        <v>2673</v>
      </c>
      <c r="I164" s="93"/>
      <c r="J164" s="93"/>
      <c r="K164" s="101" t="s">
        <v>2186</v>
      </c>
    </row>
    <row r="165" spans="1:11" x14ac:dyDescent="0.25">
      <c r="A165" s="93" t="s">
        <v>2179</v>
      </c>
      <c r="B165" s="95" t="s">
        <v>2674</v>
      </c>
      <c r="C165" s="93" t="s">
        <v>2675</v>
      </c>
      <c r="D165" s="93" t="s">
        <v>2182</v>
      </c>
      <c r="E165" s="93" t="s">
        <v>2183</v>
      </c>
      <c r="F165" s="93" t="s">
        <v>2184</v>
      </c>
      <c r="G165" s="94">
        <v>38271</v>
      </c>
      <c r="H165" s="93" t="s">
        <v>2676</v>
      </c>
      <c r="I165" s="93"/>
      <c r="J165" s="93"/>
      <c r="K165" s="101" t="s">
        <v>2186</v>
      </c>
    </row>
    <row r="166" spans="1:11" x14ac:dyDescent="0.25">
      <c r="A166" s="93" t="s">
        <v>2179</v>
      </c>
      <c r="B166" s="95" t="s">
        <v>2677</v>
      </c>
      <c r="C166" s="93" t="s">
        <v>2678</v>
      </c>
      <c r="D166" s="93" t="s">
        <v>2182</v>
      </c>
      <c r="E166" s="93" t="s">
        <v>2183</v>
      </c>
      <c r="F166" s="93" t="s">
        <v>2184</v>
      </c>
      <c r="G166" s="94">
        <v>38271</v>
      </c>
      <c r="H166" s="93" t="s">
        <v>2679</v>
      </c>
      <c r="I166" s="93"/>
      <c r="J166" s="93"/>
      <c r="K166" s="101" t="s">
        <v>2186</v>
      </c>
    </row>
    <row r="167" spans="1:11" x14ac:dyDescent="0.25">
      <c r="A167" s="93" t="s">
        <v>2179</v>
      </c>
      <c r="B167" s="95" t="s">
        <v>2680</v>
      </c>
      <c r="C167" s="93" t="s">
        <v>2681</v>
      </c>
      <c r="D167" s="93" t="s">
        <v>2182</v>
      </c>
      <c r="E167" s="93" t="s">
        <v>2183</v>
      </c>
      <c r="F167" s="93" t="s">
        <v>2184</v>
      </c>
      <c r="G167" s="94">
        <v>38273</v>
      </c>
      <c r="H167" s="93" t="s">
        <v>2682</v>
      </c>
      <c r="I167" s="93"/>
      <c r="J167" s="93"/>
      <c r="K167" s="101" t="s">
        <v>2186</v>
      </c>
    </row>
    <row r="168" spans="1:11" x14ac:dyDescent="0.25">
      <c r="A168" s="93" t="s">
        <v>2179</v>
      </c>
      <c r="B168" s="95" t="s">
        <v>2683</v>
      </c>
      <c r="C168" s="93" t="s">
        <v>2684</v>
      </c>
      <c r="D168" s="93" t="s">
        <v>2182</v>
      </c>
      <c r="E168" s="93" t="s">
        <v>2183</v>
      </c>
      <c r="F168" s="93" t="s">
        <v>2184</v>
      </c>
      <c r="G168" s="94">
        <v>38273</v>
      </c>
      <c r="H168" s="93" t="s">
        <v>2685</v>
      </c>
      <c r="I168" s="93"/>
      <c r="J168" s="93"/>
      <c r="K168" s="101" t="s">
        <v>2186</v>
      </c>
    </row>
    <row r="169" spans="1:11" x14ac:dyDescent="0.25">
      <c r="A169" s="93" t="s">
        <v>2179</v>
      </c>
      <c r="B169" s="95" t="s">
        <v>2686</v>
      </c>
      <c r="C169" s="93" t="s">
        <v>2687</v>
      </c>
      <c r="D169" s="93" t="s">
        <v>2182</v>
      </c>
      <c r="E169" s="93" t="s">
        <v>2183</v>
      </c>
      <c r="F169" s="93" t="s">
        <v>2184</v>
      </c>
      <c r="G169" s="94">
        <v>38272</v>
      </c>
      <c r="H169" s="93" t="s">
        <v>2688</v>
      </c>
      <c r="I169" s="93"/>
      <c r="J169" s="93"/>
      <c r="K169" s="101" t="s">
        <v>2186</v>
      </c>
    </row>
    <row r="170" spans="1:11" x14ac:dyDescent="0.25">
      <c r="A170" s="93" t="s">
        <v>2179</v>
      </c>
      <c r="B170" s="95" t="s">
        <v>2689</v>
      </c>
      <c r="C170" s="93" t="s">
        <v>2690</v>
      </c>
      <c r="D170" s="93" t="s">
        <v>2182</v>
      </c>
      <c r="E170" s="93" t="s">
        <v>2183</v>
      </c>
      <c r="F170" s="93" t="s">
        <v>2184</v>
      </c>
      <c r="G170" s="94">
        <v>38271</v>
      </c>
      <c r="H170" s="93" t="s">
        <v>2691</v>
      </c>
      <c r="I170" s="93"/>
      <c r="J170" s="93"/>
      <c r="K170" s="101" t="s">
        <v>2186</v>
      </c>
    </row>
    <row r="171" spans="1:11" x14ac:dyDescent="0.25">
      <c r="A171" s="93" t="s">
        <v>2179</v>
      </c>
      <c r="B171" s="95" t="s">
        <v>2692</v>
      </c>
      <c r="C171" s="93" t="s">
        <v>2693</v>
      </c>
      <c r="D171" s="93" t="s">
        <v>2182</v>
      </c>
      <c r="E171" s="93" t="s">
        <v>2183</v>
      </c>
      <c r="F171" s="93" t="s">
        <v>2184</v>
      </c>
      <c r="G171" s="94">
        <v>38271</v>
      </c>
      <c r="H171" s="93" t="s">
        <v>2694</v>
      </c>
      <c r="I171" s="93"/>
      <c r="J171" s="93"/>
      <c r="K171" s="101" t="s">
        <v>2186</v>
      </c>
    </row>
    <row r="172" spans="1:11" x14ac:dyDescent="0.25">
      <c r="A172" s="93" t="s">
        <v>2179</v>
      </c>
      <c r="B172" s="95" t="s">
        <v>2695</v>
      </c>
      <c r="C172" s="93" t="s">
        <v>2696</v>
      </c>
      <c r="D172" s="93" t="s">
        <v>2182</v>
      </c>
      <c r="E172" s="93" t="s">
        <v>2183</v>
      </c>
      <c r="F172" s="93" t="s">
        <v>2184</v>
      </c>
      <c r="G172" s="94">
        <v>42473</v>
      </c>
      <c r="H172" s="93" t="s">
        <v>2697</v>
      </c>
      <c r="I172" s="93"/>
      <c r="J172" s="93"/>
      <c r="K172" s="101">
        <v>1</v>
      </c>
    </row>
    <row r="173" spans="1:11" x14ac:dyDescent="0.25">
      <c r="A173" s="93" t="s">
        <v>2179</v>
      </c>
      <c r="B173" s="95" t="s">
        <v>2698</v>
      </c>
      <c r="C173" s="93" t="s">
        <v>2699</v>
      </c>
      <c r="D173" s="93" t="s">
        <v>2182</v>
      </c>
      <c r="E173" s="93" t="s">
        <v>2183</v>
      </c>
      <c r="F173" s="93" t="s">
        <v>2184</v>
      </c>
      <c r="G173" s="94">
        <v>42472</v>
      </c>
      <c r="H173" s="93" t="s">
        <v>2700</v>
      </c>
      <c r="I173" s="93"/>
      <c r="J173" s="93"/>
      <c r="K173" s="101">
        <v>1</v>
      </c>
    </row>
    <row r="174" spans="1:11" x14ac:dyDescent="0.25">
      <c r="A174" s="93" t="s">
        <v>2179</v>
      </c>
      <c r="B174" s="95" t="s">
        <v>2701</v>
      </c>
      <c r="C174" s="93" t="s">
        <v>2702</v>
      </c>
      <c r="D174" s="93" t="s">
        <v>2182</v>
      </c>
      <c r="E174" s="93" t="s">
        <v>2183</v>
      </c>
      <c r="F174" s="93" t="s">
        <v>2184</v>
      </c>
      <c r="G174" s="94">
        <v>42472</v>
      </c>
      <c r="H174" s="93" t="s">
        <v>2703</v>
      </c>
      <c r="I174" s="93"/>
      <c r="J174" s="93"/>
      <c r="K174" s="101">
        <v>1</v>
      </c>
    </row>
    <row r="175" spans="1:11" x14ac:dyDescent="0.25">
      <c r="A175" s="93" t="s">
        <v>2179</v>
      </c>
      <c r="B175" s="95" t="s">
        <v>2704</v>
      </c>
      <c r="C175" s="93" t="s">
        <v>2705</v>
      </c>
      <c r="D175" s="93" t="s">
        <v>2182</v>
      </c>
      <c r="E175" s="93" t="s">
        <v>2183</v>
      </c>
      <c r="F175" s="93" t="s">
        <v>2184</v>
      </c>
      <c r="G175" s="94">
        <v>42472</v>
      </c>
      <c r="H175" s="93" t="s">
        <v>2706</v>
      </c>
      <c r="I175" s="93"/>
      <c r="J175" s="93"/>
      <c r="K175" s="101">
        <v>1</v>
      </c>
    </row>
    <row r="176" spans="1:11" x14ac:dyDescent="0.25">
      <c r="A176" s="93" t="s">
        <v>2179</v>
      </c>
      <c r="B176" s="95" t="s">
        <v>2707</v>
      </c>
      <c r="C176" s="93" t="s">
        <v>2708</v>
      </c>
      <c r="D176" s="93" t="s">
        <v>2182</v>
      </c>
      <c r="E176" s="93" t="s">
        <v>2183</v>
      </c>
      <c r="F176" s="93" t="s">
        <v>2184</v>
      </c>
      <c r="G176" s="94">
        <v>42479</v>
      </c>
      <c r="H176" s="93" t="s">
        <v>2709</v>
      </c>
      <c r="I176" s="93"/>
      <c r="J176" s="93"/>
      <c r="K176" s="101">
        <v>1</v>
      </c>
    </row>
    <row r="177" spans="1:11" x14ac:dyDescent="0.25">
      <c r="A177" s="93" t="s">
        <v>2179</v>
      </c>
      <c r="B177" s="95" t="s">
        <v>2710</v>
      </c>
      <c r="C177" s="93" t="s">
        <v>2711</v>
      </c>
      <c r="D177" s="93" t="s">
        <v>2182</v>
      </c>
      <c r="E177" s="93" t="s">
        <v>2183</v>
      </c>
      <c r="F177" s="93" t="s">
        <v>2184</v>
      </c>
      <c r="G177" s="94">
        <v>38342</v>
      </c>
      <c r="H177" s="93" t="s">
        <v>2712</v>
      </c>
      <c r="I177" s="93"/>
      <c r="J177" s="93"/>
      <c r="K177" s="101" t="s">
        <v>2186</v>
      </c>
    </row>
    <row r="178" spans="1:11" x14ac:dyDescent="0.25">
      <c r="A178" s="93" t="s">
        <v>2179</v>
      </c>
      <c r="B178" s="95" t="s">
        <v>2713</v>
      </c>
      <c r="C178" s="93" t="s">
        <v>2714</v>
      </c>
      <c r="D178" s="93" t="s">
        <v>2182</v>
      </c>
      <c r="E178" s="93" t="s">
        <v>2189</v>
      </c>
      <c r="F178" s="93" t="s">
        <v>2184</v>
      </c>
      <c r="G178" s="94">
        <v>38523</v>
      </c>
      <c r="H178" s="93" t="s">
        <v>2715</v>
      </c>
      <c r="I178" s="93"/>
      <c r="J178" s="93"/>
      <c r="K178" s="101" t="s">
        <v>2186</v>
      </c>
    </row>
    <row r="179" spans="1:11" x14ac:dyDescent="0.25">
      <c r="A179" s="93" t="s">
        <v>2179</v>
      </c>
      <c r="B179" s="95" t="s">
        <v>2716</v>
      </c>
      <c r="C179" s="93" t="s">
        <v>2717</v>
      </c>
      <c r="D179" s="93" t="s">
        <v>2182</v>
      </c>
      <c r="E179" s="93" t="s">
        <v>2183</v>
      </c>
      <c r="F179" s="93" t="s">
        <v>2184</v>
      </c>
      <c r="G179" s="94">
        <v>40072</v>
      </c>
      <c r="H179" s="93" t="s">
        <v>2718</v>
      </c>
      <c r="I179" s="93"/>
      <c r="J179" s="93"/>
      <c r="K179" s="101" t="s">
        <v>2186</v>
      </c>
    </row>
    <row r="180" spans="1:11" x14ac:dyDescent="0.25">
      <c r="A180" s="93" t="s">
        <v>2179</v>
      </c>
      <c r="B180" s="95" t="s">
        <v>2719</v>
      </c>
      <c r="C180" s="93" t="s">
        <v>2720</v>
      </c>
      <c r="D180" s="93" t="s">
        <v>2182</v>
      </c>
      <c r="E180" s="93" t="s">
        <v>2189</v>
      </c>
      <c r="F180" s="93" t="s">
        <v>2184</v>
      </c>
      <c r="G180" s="94">
        <v>42479</v>
      </c>
      <c r="H180" s="93" t="s">
        <v>2721</v>
      </c>
      <c r="I180" s="93"/>
      <c r="J180" s="93"/>
      <c r="K180" s="101">
        <v>1</v>
      </c>
    </row>
    <row r="181" spans="1:11" x14ac:dyDescent="0.25">
      <c r="A181" s="93" t="s">
        <v>2179</v>
      </c>
      <c r="B181" s="95" t="s">
        <v>2722</v>
      </c>
      <c r="C181" s="93" t="s">
        <v>2723</v>
      </c>
      <c r="D181" s="93" t="s">
        <v>2182</v>
      </c>
      <c r="E181" s="93" t="s">
        <v>2189</v>
      </c>
      <c r="F181" s="93" t="s">
        <v>2184</v>
      </c>
      <c r="G181" s="94">
        <v>40442</v>
      </c>
      <c r="H181" s="93" t="s">
        <v>2724</v>
      </c>
      <c r="I181" s="93"/>
      <c r="J181" s="93"/>
      <c r="K181" s="101" t="s">
        <v>2186</v>
      </c>
    </row>
    <row r="182" spans="1:11" x14ac:dyDescent="0.25">
      <c r="A182" s="93" t="s">
        <v>2179</v>
      </c>
      <c r="B182" s="95" t="s">
        <v>2725</v>
      </c>
      <c r="C182" s="93" t="s">
        <v>2726</v>
      </c>
      <c r="D182" s="93" t="s">
        <v>2182</v>
      </c>
      <c r="E182" s="93" t="s">
        <v>2189</v>
      </c>
      <c r="F182" s="93" t="s">
        <v>2184</v>
      </c>
      <c r="G182" s="94">
        <v>40442</v>
      </c>
      <c r="H182" s="93" t="s">
        <v>2727</v>
      </c>
      <c r="I182" s="93"/>
      <c r="J182" s="93"/>
      <c r="K182" s="101" t="s">
        <v>2186</v>
      </c>
    </row>
    <row r="183" spans="1:11" x14ac:dyDescent="0.25">
      <c r="A183" s="93" t="s">
        <v>2179</v>
      </c>
      <c r="B183" s="95" t="s">
        <v>2728</v>
      </c>
      <c r="C183" s="93" t="s">
        <v>2729</v>
      </c>
      <c r="D183" s="93" t="s">
        <v>2182</v>
      </c>
      <c r="E183" s="93" t="s">
        <v>2189</v>
      </c>
      <c r="F183" s="93" t="s">
        <v>2184</v>
      </c>
      <c r="G183" s="94">
        <v>40786</v>
      </c>
      <c r="H183" s="93" t="s">
        <v>2730</v>
      </c>
      <c r="I183" s="93"/>
      <c r="J183" s="93"/>
      <c r="K183" s="101" t="s">
        <v>2186</v>
      </c>
    </row>
    <row r="184" spans="1:11" x14ac:dyDescent="0.25">
      <c r="A184" s="93" t="s">
        <v>2179</v>
      </c>
      <c r="B184" s="95" t="s">
        <v>2731</v>
      </c>
      <c r="C184" s="93" t="s">
        <v>2732</v>
      </c>
      <c r="D184" s="93" t="s">
        <v>2182</v>
      </c>
      <c r="E184" s="93" t="s">
        <v>2189</v>
      </c>
      <c r="F184" s="93" t="s">
        <v>2184</v>
      </c>
      <c r="G184" s="94">
        <v>40780</v>
      </c>
      <c r="H184" s="93" t="s">
        <v>2733</v>
      </c>
      <c r="I184" s="93"/>
      <c r="J184" s="93"/>
      <c r="K184" s="101" t="s">
        <v>2186</v>
      </c>
    </row>
    <row r="185" spans="1:11" x14ac:dyDescent="0.25">
      <c r="A185" s="93" t="s">
        <v>2179</v>
      </c>
      <c r="B185" s="95" t="s">
        <v>2734</v>
      </c>
      <c r="C185" s="93" t="s">
        <v>2735</v>
      </c>
      <c r="D185" s="93" t="s">
        <v>2182</v>
      </c>
      <c r="E185" s="93" t="s">
        <v>2189</v>
      </c>
      <c r="F185" s="93" t="s">
        <v>2184</v>
      </c>
      <c r="G185" s="94">
        <v>40861</v>
      </c>
      <c r="H185" s="93" t="s">
        <v>2736</v>
      </c>
      <c r="I185" s="93"/>
      <c r="J185" s="93"/>
      <c r="K185" s="101" t="s">
        <v>2186</v>
      </c>
    </row>
    <row r="186" spans="1:11" x14ac:dyDescent="0.25">
      <c r="A186" s="93" t="s">
        <v>2179</v>
      </c>
      <c r="B186" s="95" t="s">
        <v>2737</v>
      </c>
      <c r="C186" s="93" t="s">
        <v>2738</v>
      </c>
      <c r="D186" s="93" t="s">
        <v>2182</v>
      </c>
      <c r="E186" s="93" t="s">
        <v>2189</v>
      </c>
      <c r="F186" s="93" t="s">
        <v>2184</v>
      </c>
      <c r="G186" s="94">
        <v>40927</v>
      </c>
      <c r="H186" s="93" t="s">
        <v>2739</v>
      </c>
      <c r="I186" s="93"/>
      <c r="J186" s="93"/>
      <c r="K186" s="101" t="s">
        <v>2186</v>
      </c>
    </row>
    <row r="187" spans="1:11" x14ac:dyDescent="0.25">
      <c r="A187" s="93" t="s">
        <v>2179</v>
      </c>
      <c r="B187" s="95" t="s">
        <v>2740</v>
      </c>
      <c r="C187" s="93" t="s">
        <v>2741</v>
      </c>
      <c r="D187" s="93" t="s">
        <v>2182</v>
      </c>
      <c r="E187" s="93" t="s">
        <v>2189</v>
      </c>
      <c r="F187" s="93" t="s">
        <v>2184</v>
      </c>
      <c r="G187" s="94">
        <v>40945</v>
      </c>
      <c r="H187" s="93" t="s">
        <v>2742</v>
      </c>
      <c r="I187" s="93"/>
      <c r="J187" s="93"/>
      <c r="K187" s="101" t="s">
        <v>2186</v>
      </c>
    </row>
    <row r="188" spans="1:11" x14ac:dyDescent="0.25">
      <c r="A188" s="93" t="s">
        <v>2179</v>
      </c>
      <c r="B188" s="95" t="s">
        <v>2743</v>
      </c>
      <c r="C188" s="93" t="s">
        <v>2744</v>
      </c>
      <c r="D188" s="93" t="s">
        <v>2182</v>
      </c>
      <c r="E188" s="93" t="s">
        <v>2189</v>
      </c>
      <c r="F188" s="93" t="s">
        <v>2184</v>
      </c>
      <c r="G188" s="94">
        <v>40954</v>
      </c>
      <c r="H188" s="93" t="s">
        <v>2745</v>
      </c>
      <c r="I188" s="93"/>
      <c r="J188" s="93"/>
      <c r="K188" s="101" t="s">
        <v>2186</v>
      </c>
    </row>
    <row r="189" spans="1:11" x14ac:dyDescent="0.25">
      <c r="A189" s="93" t="s">
        <v>2179</v>
      </c>
      <c r="B189" s="95" t="s">
        <v>2746</v>
      </c>
      <c r="C189" s="93" t="s">
        <v>2747</v>
      </c>
      <c r="D189" s="93" t="s">
        <v>2182</v>
      </c>
      <c r="E189" s="93" t="s">
        <v>2189</v>
      </c>
      <c r="F189" s="93" t="s">
        <v>2184</v>
      </c>
      <c r="G189" s="94">
        <v>40266</v>
      </c>
      <c r="H189" s="93" t="s">
        <v>2748</v>
      </c>
      <c r="I189" s="93"/>
      <c r="J189" s="93"/>
      <c r="K189" s="101" t="s">
        <v>2186</v>
      </c>
    </row>
    <row r="190" spans="1:11" x14ac:dyDescent="0.25">
      <c r="A190" s="93" t="s">
        <v>2179</v>
      </c>
      <c r="B190" s="95" t="s">
        <v>2749</v>
      </c>
      <c r="C190" s="93" t="s">
        <v>2750</v>
      </c>
      <c r="D190" s="93" t="s">
        <v>2182</v>
      </c>
      <c r="E190" s="93" t="s">
        <v>2189</v>
      </c>
      <c r="F190" s="93" t="s">
        <v>2184</v>
      </c>
      <c r="G190" s="94">
        <v>40241</v>
      </c>
      <c r="H190" s="93" t="s">
        <v>2751</v>
      </c>
      <c r="I190" s="93"/>
      <c r="J190" s="93"/>
      <c r="K190" s="101" t="s">
        <v>2186</v>
      </c>
    </row>
    <row r="191" spans="1:11" x14ac:dyDescent="0.25">
      <c r="A191" s="93" t="s">
        <v>2179</v>
      </c>
      <c r="B191" s="95" t="s">
        <v>2752</v>
      </c>
      <c r="C191" s="93" t="s">
        <v>2753</v>
      </c>
      <c r="D191" s="93" t="s">
        <v>2182</v>
      </c>
      <c r="E191" s="93" t="s">
        <v>2189</v>
      </c>
      <c r="F191" s="93" t="s">
        <v>2184</v>
      </c>
      <c r="G191" s="94">
        <v>40276</v>
      </c>
      <c r="H191" s="93" t="s">
        <v>2754</v>
      </c>
      <c r="I191" s="93"/>
      <c r="J191" s="93"/>
      <c r="K191" s="101" t="s">
        <v>2186</v>
      </c>
    </row>
    <row r="192" spans="1:11" x14ac:dyDescent="0.25">
      <c r="A192" s="93" t="s">
        <v>2179</v>
      </c>
      <c r="B192" s="95" t="s">
        <v>2755</v>
      </c>
      <c r="C192" s="93" t="s">
        <v>2756</v>
      </c>
      <c r="D192" s="93" t="s">
        <v>2182</v>
      </c>
      <c r="E192" s="93" t="s">
        <v>2189</v>
      </c>
      <c r="F192" s="93" t="s">
        <v>2184</v>
      </c>
      <c r="G192" s="94">
        <v>40276</v>
      </c>
      <c r="H192" s="93" t="s">
        <v>2757</v>
      </c>
      <c r="I192" s="93"/>
      <c r="J192" s="93"/>
      <c r="K192" s="101" t="s">
        <v>2186</v>
      </c>
    </row>
    <row r="193" spans="1:11" x14ac:dyDescent="0.25">
      <c r="A193" s="93" t="s">
        <v>2179</v>
      </c>
      <c r="B193" s="95" t="s">
        <v>2758</v>
      </c>
      <c r="C193" s="93" t="s">
        <v>2759</v>
      </c>
      <c r="D193" s="93" t="s">
        <v>2182</v>
      </c>
      <c r="E193" s="93" t="s">
        <v>2189</v>
      </c>
      <c r="F193" s="93" t="s">
        <v>2184</v>
      </c>
      <c r="G193" s="94">
        <v>40241</v>
      </c>
      <c r="H193" s="93" t="s">
        <v>2760</v>
      </c>
      <c r="I193" s="93"/>
      <c r="J193" s="93"/>
      <c r="K193" s="101" t="s">
        <v>2186</v>
      </c>
    </row>
    <row r="194" spans="1:11" x14ac:dyDescent="0.25">
      <c r="A194" s="93" t="s">
        <v>2179</v>
      </c>
      <c r="B194" s="95" t="s">
        <v>2761</v>
      </c>
      <c r="C194" s="93" t="s">
        <v>2762</v>
      </c>
      <c r="D194" s="93" t="s">
        <v>2182</v>
      </c>
      <c r="E194" s="93" t="s">
        <v>2189</v>
      </c>
      <c r="F194" s="93" t="s">
        <v>2184</v>
      </c>
      <c r="G194" s="94">
        <v>40254</v>
      </c>
      <c r="H194" s="93" t="s">
        <v>2763</v>
      </c>
      <c r="I194" s="93"/>
      <c r="J194" s="93"/>
      <c r="K194" s="101" t="s">
        <v>2186</v>
      </c>
    </row>
    <row r="195" spans="1:11" x14ac:dyDescent="0.25">
      <c r="A195" s="93" t="s">
        <v>2179</v>
      </c>
      <c r="B195" s="95" t="s">
        <v>2764</v>
      </c>
      <c r="C195" s="93" t="s">
        <v>2765</v>
      </c>
      <c r="D195" s="93" t="s">
        <v>2182</v>
      </c>
      <c r="E195" s="93" t="s">
        <v>2189</v>
      </c>
      <c r="F195" s="93" t="s">
        <v>2184</v>
      </c>
      <c r="G195" s="94">
        <v>40268</v>
      </c>
      <c r="H195" s="93" t="s">
        <v>2766</v>
      </c>
      <c r="I195" s="93"/>
      <c r="J195" s="93"/>
      <c r="K195" s="101" t="s">
        <v>2186</v>
      </c>
    </row>
    <row r="196" spans="1:11" x14ac:dyDescent="0.25">
      <c r="A196" s="93" t="s">
        <v>2179</v>
      </c>
      <c r="B196" s="95" t="s">
        <v>2767</v>
      </c>
      <c r="C196" s="93" t="s">
        <v>2768</v>
      </c>
      <c r="D196" s="93" t="s">
        <v>2182</v>
      </c>
      <c r="E196" s="93" t="s">
        <v>2189</v>
      </c>
      <c r="F196" s="93" t="s">
        <v>2184</v>
      </c>
      <c r="G196" s="94">
        <v>40241</v>
      </c>
      <c r="H196" s="93" t="s">
        <v>2769</v>
      </c>
      <c r="I196" s="93"/>
      <c r="J196" s="93"/>
      <c r="K196" s="101" t="s">
        <v>2186</v>
      </c>
    </row>
    <row r="197" spans="1:11" x14ac:dyDescent="0.25">
      <c r="A197" s="93" t="s">
        <v>2179</v>
      </c>
      <c r="B197" s="95" t="s">
        <v>2770</v>
      </c>
      <c r="C197" s="93" t="s">
        <v>2771</v>
      </c>
      <c r="D197" s="93" t="s">
        <v>2182</v>
      </c>
      <c r="E197" s="93" t="s">
        <v>2189</v>
      </c>
      <c r="F197" s="93" t="s">
        <v>2184</v>
      </c>
      <c r="G197" s="94">
        <v>40942</v>
      </c>
      <c r="H197" s="93" t="s">
        <v>2772</v>
      </c>
      <c r="I197" s="93"/>
      <c r="J197" s="93"/>
      <c r="K197" s="101" t="s">
        <v>2186</v>
      </c>
    </row>
    <row r="198" spans="1:11" x14ac:dyDescent="0.25">
      <c r="A198" s="93" t="s">
        <v>2179</v>
      </c>
      <c r="B198" s="95" t="s">
        <v>2773</v>
      </c>
      <c r="C198" s="93" t="s">
        <v>2774</v>
      </c>
      <c r="D198" s="93" t="s">
        <v>2182</v>
      </c>
      <c r="E198" s="93" t="s">
        <v>2189</v>
      </c>
      <c r="F198" s="93" t="s">
        <v>2184</v>
      </c>
      <c r="G198" s="94">
        <v>40266</v>
      </c>
      <c r="H198" s="93" t="s">
        <v>2775</v>
      </c>
      <c r="I198" s="93"/>
      <c r="J198" s="93"/>
      <c r="K198" s="101" t="s">
        <v>2186</v>
      </c>
    </row>
    <row r="199" spans="1:11" x14ac:dyDescent="0.25">
      <c r="A199" s="93" t="s">
        <v>2179</v>
      </c>
      <c r="B199" s="95" t="s">
        <v>2776</v>
      </c>
      <c r="C199" s="93" t="s">
        <v>2777</v>
      </c>
      <c r="D199" s="93" t="s">
        <v>2182</v>
      </c>
      <c r="E199" s="93" t="s">
        <v>2189</v>
      </c>
      <c r="F199" s="93" t="s">
        <v>2184</v>
      </c>
      <c r="G199" s="94">
        <v>41654</v>
      </c>
      <c r="H199" s="93" t="s">
        <v>2778</v>
      </c>
      <c r="I199" s="93"/>
      <c r="J199" s="93"/>
      <c r="K199" s="101" t="s">
        <v>2186</v>
      </c>
    </row>
    <row r="200" spans="1:11" x14ac:dyDescent="0.25">
      <c r="A200" s="93" t="s">
        <v>2179</v>
      </c>
      <c r="B200" s="95" t="s">
        <v>2779</v>
      </c>
      <c r="C200" s="93" t="s">
        <v>2780</v>
      </c>
      <c r="D200" s="93" t="s">
        <v>2182</v>
      </c>
      <c r="E200" s="93" t="s">
        <v>2189</v>
      </c>
      <c r="F200" s="93" t="s">
        <v>2184</v>
      </c>
      <c r="G200" s="94">
        <v>40268</v>
      </c>
      <c r="H200" s="93" t="s">
        <v>2781</v>
      </c>
      <c r="I200" s="93"/>
      <c r="J200" s="93"/>
      <c r="K200" s="101" t="s">
        <v>2186</v>
      </c>
    </row>
    <row r="201" spans="1:11" x14ac:dyDescent="0.25">
      <c r="A201" s="93" t="s">
        <v>2179</v>
      </c>
      <c r="B201" s="95" t="s">
        <v>2782</v>
      </c>
      <c r="C201" s="93" t="s">
        <v>2783</v>
      </c>
      <c r="D201" s="93" t="s">
        <v>2182</v>
      </c>
      <c r="E201" s="93" t="s">
        <v>2189</v>
      </c>
      <c r="F201" s="93" t="s">
        <v>2184</v>
      </c>
      <c r="G201" s="94">
        <v>40268</v>
      </c>
      <c r="H201" s="93" t="s">
        <v>2784</v>
      </c>
      <c r="I201" s="93"/>
      <c r="J201" s="93"/>
      <c r="K201" s="101" t="s">
        <v>2186</v>
      </c>
    </row>
    <row r="202" spans="1:11" x14ac:dyDescent="0.25">
      <c r="A202" s="93" t="s">
        <v>2179</v>
      </c>
      <c r="B202" s="95" t="s">
        <v>2785</v>
      </c>
      <c r="C202" s="93" t="s">
        <v>2786</v>
      </c>
      <c r="D202" s="93" t="s">
        <v>2182</v>
      </c>
      <c r="E202" s="93" t="s">
        <v>2189</v>
      </c>
      <c r="F202" s="93" t="s">
        <v>2184</v>
      </c>
      <c r="G202" s="94">
        <v>40268</v>
      </c>
      <c r="H202" s="93" t="s">
        <v>2787</v>
      </c>
      <c r="I202" s="93"/>
      <c r="J202" s="93"/>
      <c r="K202" s="101" t="s">
        <v>2186</v>
      </c>
    </row>
    <row r="203" spans="1:11" x14ac:dyDescent="0.25">
      <c r="A203" s="93" t="s">
        <v>2179</v>
      </c>
      <c r="B203" s="95" t="s">
        <v>2788</v>
      </c>
      <c r="C203" s="93" t="s">
        <v>2789</v>
      </c>
      <c r="D203" s="93" t="s">
        <v>2182</v>
      </c>
      <c r="E203" s="93" t="s">
        <v>2189</v>
      </c>
      <c r="F203" s="93" t="s">
        <v>2184</v>
      </c>
      <c r="G203" s="94">
        <v>41649</v>
      </c>
      <c r="H203" s="93" t="s">
        <v>2790</v>
      </c>
      <c r="I203" s="93"/>
      <c r="J203" s="93"/>
      <c r="K203" s="101" t="s">
        <v>2186</v>
      </c>
    </row>
    <row r="204" spans="1:11" x14ac:dyDescent="0.25">
      <c r="A204" s="93" t="s">
        <v>2179</v>
      </c>
      <c r="B204" s="95" t="s">
        <v>2791</v>
      </c>
      <c r="C204" s="93" t="s">
        <v>2792</v>
      </c>
      <c r="D204" s="93" t="s">
        <v>2182</v>
      </c>
      <c r="E204" s="93" t="s">
        <v>2189</v>
      </c>
      <c r="F204" s="93" t="s">
        <v>2184</v>
      </c>
      <c r="G204" s="94">
        <v>40288</v>
      </c>
      <c r="H204" s="93" t="s">
        <v>2793</v>
      </c>
      <c r="I204" s="93"/>
      <c r="J204" s="93"/>
      <c r="K204" s="101" t="s">
        <v>2186</v>
      </c>
    </row>
    <row r="205" spans="1:11" x14ac:dyDescent="0.25">
      <c r="A205" s="93" t="s">
        <v>2179</v>
      </c>
      <c r="B205" s="95" t="s">
        <v>2794</v>
      </c>
      <c r="C205" s="93" t="s">
        <v>2795</v>
      </c>
      <c r="D205" s="93" t="s">
        <v>2182</v>
      </c>
      <c r="E205" s="93" t="s">
        <v>2189</v>
      </c>
      <c r="F205" s="93" t="s">
        <v>2184</v>
      </c>
      <c r="G205" s="94">
        <v>40288</v>
      </c>
      <c r="H205" s="93" t="s">
        <v>2796</v>
      </c>
      <c r="I205" s="93"/>
      <c r="J205" s="93"/>
      <c r="K205" s="101" t="s">
        <v>2186</v>
      </c>
    </row>
    <row r="206" spans="1:11" x14ac:dyDescent="0.25">
      <c r="A206" s="93" t="s">
        <v>2179</v>
      </c>
      <c r="B206" s="95" t="s">
        <v>2797</v>
      </c>
      <c r="C206" s="93" t="s">
        <v>2798</v>
      </c>
      <c r="D206" s="93" t="s">
        <v>2182</v>
      </c>
      <c r="E206" s="93" t="s">
        <v>2189</v>
      </c>
      <c r="F206" s="93" t="s">
        <v>2184</v>
      </c>
      <c r="G206" s="94">
        <v>40518</v>
      </c>
      <c r="H206" s="93" t="s">
        <v>2799</v>
      </c>
      <c r="I206" s="93"/>
      <c r="J206" s="93"/>
      <c r="K206" s="101" t="s">
        <v>2186</v>
      </c>
    </row>
    <row r="207" spans="1:11" x14ac:dyDescent="0.25">
      <c r="A207" s="93" t="s">
        <v>2179</v>
      </c>
      <c r="B207" s="95" t="s">
        <v>2800</v>
      </c>
      <c r="C207" s="93" t="s">
        <v>2801</v>
      </c>
      <c r="D207" s="93" t="s">
        <v>2182</v>
      </c>
      <c r="E207" s="93" t="s">
        <v>2189</v>
      </c>
      <c r="F207" s="93" t="s">
        <v>2184</v>
      </c>
      <c r="G207" s="94">
        <v>41654</v>
      </c>
      <c r="H207" s="93" t="s">
        <v>2802</v>
      </c>
      <c r="I207" s="93"/>
      <c r="J207" s="93"/>
      <c r="K207" s="101" t="s">
        <v>2186</v>
      </c>
    </row>
    <row r="208" spans="1:11" x14ac:dyDescent="0.25">
      <c r="A208" s="93" t="s">
        <v>2179</v>
      </c>
      <c r="B208" s="95" t="s">
        <v>2803</v>
      </c>
      <c r="C208" s="93" t="s">
        <v>2804</v>
      </c>
      <c r="D208" s="93" t="s">
        <v>2182</v>
      </c>
      <c r="E208" s="93" t="s">
        <v>2189</v>
      </c>
      <c r="F208" s="93" t="s">
        <v>2184</v>
      </c>
      <c r="G208" s="94">
        <v>40248</v>
      </c>
      <c r="H208" s="93" t="s">
        <v>2805</v>
      </c>
      <c r="I208" s="93"/>
      <c r="J208" s="93"/>
      <c r="K208" s="101" t="s">
        <v>2186</v>
      </c>
    </row>
    <row r="209" spans="1:11" x14ac:dyDescent="0.25">
      <c r="A209" s="93" t="s">
        <v>2179</v>
      </c>
      <c r="B209" s="95" t="s">
        <v>2806</v>
      </c>
      <c r="C209" s="93" t="s">
        <v>2807</v>
      </c>
      <c r="D209" s="93" t="s">
        <v>2182</v>
      </c>
      <c r="E209" s="93" t="s">
        <v>2189</v>
      </c>
      <c r="F209" s="93" t="s">
        <v>2184</v>
      </c>
      <c r="G209" s="94">
        <v>40248</v>
      </c>
      <c r="H209" s="93" t="s">
        <v>2808</v>
      </c>
      <c r="I209" s="93"/>
      <c r="J209" s="93"/>
      <c r="K209" s="101" t="s">
        <v>2186</v>
      </c>
    </row>
    <row r="210" spans="1:11" x14ac:dyDescent="0.25">
      <c r="A210" s="93" t="s">
        <v>2179</v>
      </c>
      <c r="B210" s="95" t="s">
        <v>2809</v>
      </c>
      <c r="C210" s="93" t="s">
        <v>2810</v>
      </c>
      <c r="D210" s="93" t="s">
        <v>2182</v>
      </c>
      <c r="E210" s="93" t="s">
        <v>2189</v>
      </c>
      <c r="F210" s="93" t="s">
        <v>2184</v>
      </c>
      <c r="G210" s="94">
        <v>42430</v>
      </c>
      <c r="H210" s="93" t="s">
        <v>2811</v>
      </c>
      <c r="I210" s="93"/>
      <c r="J210" s="93"/>
      <c r="K210" s="101" t="s">
        <v>2186</v>
      </c>
    </row>
    <row r="211" spans="1:11" x14ac:dyDescent="0.25">
      <c r="A211" s="93" t="s">
        <v>2179</v>
      </c>
      <c r="B211" s="95" t="s">
        <v>2812</v>
      </c>
      <c r="C211" s="93" t="s">
        <v>2813</v>
      </c>
      <c r="D211" s="93" t="s">
        <v>2182</v>
      </c>
      <c r="E211" s="93" t="s">
        <v>2189</v>
      </c>
      <c r="F211" s="93" t="s">
        <v>2184</v>
      </c>
      <c r="G211" s="94">
        <v>40394</v>
      </c>
      <c r="H211" s="93" t="s">
        <v>2814</v>
      </c>
      <c r="I211" s="93"/>
      <c r="J211" s="93"/>
      <c r="K211" s="101" t="s">
        <v>2186</v>
      </c>
    </row>
    <row r="212" spans="1:11" x14ac:dyDescent="0.25">
      <c r="A212" s="93" t="s">
        <v>2179</v>
      </c>
      <c r="B212" s="95" t="s">
        <v>2815</v>
      </c>
      <c r="C212" s="93" t="s">
        <v>2816</v>
      </c>
      <c r="D212" s="93" t="s">
        <v>2182</v>
      </c>
      <c r="E212" s="93" t="s">
        <v>2189</v>
      </c>
      <c r="F212" s="93" t="s">
        <v>2184</v>
      </c>
      <c r="G212" s="94">
        <v>41227</v>
      </c>
      <c r="H212" s="93" t="s">
        <v>2817</v>
      </c>
      <c r="I212" s="93"/>
      <c r="J212" s="93"/>
      <c r="K212" s="101" t="s">
        <v>2186</v>
      </c>
    </row>
    <row r="213" spans="1:11" x14ac:dyDescent="0.25">
      <c r="A213" s="93" t="s">
        <v>2179</v>
      </c>
      <c r="B213" s="95" t="s">
        <v>2818</v>
      </c>
      <c r="C213" s="93" t="s">
        <v>2819</v>
      </c>
      <c r="D213" s="93" t="s">
        <v>2182</v>
      </c>
      <c r="E213" s="93" t="s">
        <v>2189</v>
      </c>
      <c r="F213" s="93" t="s">
        <v>2184</v>
      </c>
      <c r="G213" s="94">
        <v>41288</v>
      </c>
      <c r="H213" s="93" t="s">
        <v>2820</v>
      </c>
      <c r="I213" s="93"/>
      <c r="J213" s="93"/>
      <c r="K213" s="101" t="s">
        <v>2186</v>
      </c>
    </row>
    <row r="214" spans="1:11" x14ac:dyDescent="0.25">
      <c r="A214" s="93" t="s">
        <v>2179</v>
      </c>
      <c r="B214" s="95" t="s">
        <v>2821</v>
      </c>
      <c r="C214" s="93" t="s">
        <v>2822</v>
      </c>
      <c r="D214" s="93" t="s">
        <v>2182</v>
      </c>
      <c r="E214" s="93" t="s">
        <v>2189</v>
      </c>
      <c r="F214" s="93" t="s">
        <v>2184</v>
      </c>
      <c r="G214" s="94">
        <v>41373</v>
      </c>
      <c r="H214" s="93" t="s">
        <v>2823</v>
      </c>
      <c r="I214" s="93"/>
      <c r="J214" s="93"/>
      <c r="K214" s="101" t="s">
        <v>2186</v>
      </c>
    </row>
    <row r="215" spans="1:11" x14ac:dyDescent="0.25">
      <c r="A215" s="93" t="s">
        <v>2179</v>
      </c>
      <c r="B215" s="95" t="s">
        <v>2824</v>
      </c>
      <c r="C215" s="93" t="s">
        <v>2825</v>
      </c>
      <c r="D215" s="93" t="s">
        <v>2182</v>
      </c>
      <c r="E215" s="93" t="s">
        <v>2189</v>
      </c>
      <c r="F215" s="93" t="s">
        <v>2184</v>
      </c>
      <c r="G215" s="94">
        <v>41106</v>
      </c>
      <c r="H215" s="93" t="s">
        <v>2826</v>
      </c>
      <c r="I215" s="93"/>
      <c r="J215" s="93"/>
      <c r="K215" s="101" t="s">
        <v>2186</v>
      </c>
    </row>
    <row r="216" spans="1:11" x14ac:dyDescent="0.25">
      <c r="A216" s="93" t="s">
        <v>2179</v>
      </c>
      <c r="B216" s="95" t="s">
        <v>2827</v>
      </c>
      <c r="C216" s="93" t="s">
        <v>2828</v>
      </c>
      <c r="D216" s="93" t="s">
        <v>2182</v>
      </c>
      <c r="E216" s="93" t="s">
        <v>2189</v>
      </c>
      <c r="F216" s="93" t="s">
        <v>2184</v>
      </c>
      <c r="G216" s="94">
        <v>41106</v>
      </c>
      <c r="H216" s="93" t="s">
        <v>2829</v>
      </c>
      <c r="I216" s="93"/>
      <c r="J216" s="93"/>
      <c r="K216" s="101" t="s">
        <v>2186</v>
      </c>
    </row>
    <row r="217" spans="1:11" x14ac:dyDescent="0.25">
      <c r="A217" s="93" t="s">
        <v>2179</v>
      </c>
      <c r="B217" s="95" t="s">
        <v>2830</v>
      </c>
      <c r="C217" s="93" t="s">
        <v>2831</v>
      </c>
      <c r="D217" s="93" t="s">
        <v>2182</v>
      </c>
      <c r="E217" s="93" t="s">
        <v>2189</v>
      </c>
      <c r="F217" s="93" t="s">
        <v>2184</v>
      </c>
      <c r="G217" s="94">
        <v>41135</v>
      </c>
      <c r="H217" s="93" t="s">
        <v>2832</v>
      </c>
      <c r="I217" s="93"/>
      <c r="J217" s="93"/>
      <c r="K217" s="101" t="s">
        <v>2186</v>
      </c>
    </row>
    <row r="218" spans="1:11" x14ac:dyDescent="0.25">
      <c r="A218" s="93" t="s">
        <v>2179</v>
      </c>
      <c r="B218" s="95" t="s">
        <v>2833</v>
      </c>
      <c r="C218" s="93" t="s">
        <v>2834</v>
      </c>
      <c r="D218" s="93" t="s">
        <v>2182</v>
      </c>
      <c r="E218" s="93" t="s">
        <v>2189</v>
      </c>
      <c r="F218" s="93" t="s">
        <v>2184</v>
      </c>
      <c r="G218" s="94">
        <v>41584</v>
      </c>
      <c r="H218" s="93" t="s">
        <v>2835</v>
      </c>
      <c r="I218" s="93"/>
      <c r="J218" s="93"/>
      <c r="K218" s="101" t="s">
        <v>2186</v>
      </c>
    </row>
    <row r="219" spans="1:11" x14ac:dyDescent="0.25">
      <c r="A219" s="93" t="s">
        <v>2843</v>
      </c>
      <c r="B219" s="95" t="s">
        <v>2844</v>
      </c>
      <c r="C219" s="93" t="s">
        <v>2845</v>
      </c>
      <c r="D219" s="93" t="s">
        <v>2846</v>
      </c>
      <c r="E219" s="93" t="s">
        <v>2847</v>
      </c>
      <c r="F219" s="93" t="s">
        <v>2840</v>
      </c>
      <c r="G219" s="94">
        <v>35990</v>
      </c>
      <c r="H219" s="93" t="s">
        <v>2848</v>
      </c>
      <c r="I219" s="93"/>
      <c r="J219" s="93"/>
      <c r="K219" s="101">
        <v>1</v>
      </c>
    </row>
    <row r="220" spans="1:11" x14ac:dyDescent="0.25">
      <c r="A220" s="93" t="s">
        <v>2843</v>
      </c>
      <c r="B220" s="95" t="s">
        <v>2849</v>
      </c>
      <c r="C220" s="93" t="s">
        <v>2850</v>
      </c>
      <c r="D220" s="93" t="s">
        <v>2846</v>
      </c>
      <c r="E220" s="93" t="s">
        <v>2841</v>
      </c>
      <c r="F220" s="93" t="s">
        <v>2842</v>
      </c>
      <c r="G220" s="94">
        <v>35649</v>
      </c>
      <c r="H220" s="93" t="s">
        <v>2851</v>
      </c>
      <c r="I220" s="93"/>
      <c r="J220" s="93"/>
      <c r="K220" s="101">
        <v>1</v>
      </c>
    </row>
    <row r="221" spans="1:11" x14ac:dyDescent="0.25">
      <c r="A221" s="93" t="s">
        <v>2843</v>
      </c>
      <c r="B221" s="95" t="s">
        <v>2852</v>
      </c>
      <c r="C221" s="93" t="s">
        <v>2853</v>
      </c>
      <c r="D221" s="93" t="s">
        <v>2846</v>
      </c>
      <c r="E221" s="93" t="s">
        <v>2854</v>
      </c>
      <c r="F221" s="93" t="s">
        <v>2855</v>
      </c>
      <c r="G221" s="94">
        <v>35984</v>
      </c>
      <c r="H221" s="93" t="s">
        <v>2856</v>
      </c>
      <c r="I221" s="93"/>
      <c r="J221" s="93"/>
      <c r="K221" s="101" t="s">
        <v>2186</v>
      </c>
    </row>
    <row r="222" spans="1:11" x14ac:dyDescent="0.25">
      <c r="A222" s="93" t="s">
        <v>2843</v>
      </c>
      <c r="B222" s="95" t="s">
        <v>2857</v>
      </c>
      <c r="C222" s="93" t="s">
        <v>2858</v>
      </c>
      <c r="D222" s="93" t="s">
        <v>2846</v>
      </c>
      <c r="E222" s="93" t="s">
        <v>2859</v>
      </c>
      <c r="F222" s="93" t="s">
        <v>2840</v>
      </c>
      <c r="G222" s="94">
        <v>34156</v>
      </c>
      <c r="H222" s="93" t="s">
        <v>2860</v>
      </c>
      <c r="I222" s="93"/>
      <c r="J222" s="93"/>
      <c r="K222" s="101">
        <v>1</v>
      </c>
    </row>
    <row r="223" spans="1:11" x14ac:dyDescent="0.25">
      <c r="A223" s="93" t="s">
        <v>2843</v>
      </c>
      <c r="B223" s="95" t="s">
        <v>2861</v>
      </c>
      <c r="C223" s="93" t="s">
        <v>2862</v>
      </c>
      <c r="D223" s="93" t="s">
        <v>2846</v>
      </c>
      <c r="E223" s="93" t="s">
        <v>2859</v>
      </c>
      <c r="F223" s="93" t="s">
        <v>2840</v>
      </c>
      <c r="G223" s="94">
        <v>33357</v>
      </c>
      <c r="H223" s="93" t="s">
        <v>2863</v>
      </c>
      <c r="I223" s="93"/>
      <c r="J223" s="93"/>
      <c r="K223" s="101">
        <v>1</v>
      </c>
    </row>
    <row r="224" spans="1:11" x14ac:dyDescent="0.25">
      <c r="A224" s="93" t="s">
        <v>2843</v>
      </c>
      <c r="B224" s="95" t="s">
        <v>2864</v>
      </c>
      <c r="C224" s="93" t="s">
        <v>2865</v>
      </c>
      <c r="D224" s="93" t="s">
        <v>2846</v>
      </c>
      <c r="E224" s="93" t="s">
        <v>2859</v>
      </c>
      <c r="F224" s="93" t="s">
        <v>2840</v>
      </c>
      <c r="G224" s="94">
        <v>35339</v>
      </c>
      <c r="H224" s="93" t="s">
        <v>2866</v>
      </c>
      <c r="I224" s="93"/>
      <c r="J224" s="93"/>
      <c r="K224" s="101">
        <v>1</v>
      </c>
    </row>
    <row r="225" spans="1:11" x14ac:dyDescent="0.25">
      <c r="A225" s="93" t="s">
        <v>2843</v>
      </c>
      <c r="B225" s="95" t="s">
        <v>2867</v>
      </c>
      <c r="C225" s="93" t="s">
        <v>2868</v>
      </c>
      <c r="D225" s="93" t="s">
        <v>2846</v>
      </c>
      <c r="E225" s="93" t="s">
        <v>2869</v>
      </c>
      <c r="F225" s="93" t="s">
        <v>2842</v>
      </c>
      <c r="G225" s="94">
        <v>37662</v>
      </c>
      <c r="H225" s="93" t="s">
        <v>2870</v>
      </c>
      <c r="I225" s="93"/>
      <c r="J225" s="93"/>
      <c r="K225" s="101" t="s">
        <v>2186</v>
      </c>
    </row>
    <row r="226" spans="1:11" x14ac:dyDescent="0.25">
      <c r="A226" s="93" t="s">
        <v>2843</v>
      </c>
      <c r="B226" s="95" t="s">
        <v>2871</v>
      </c>
      <c r="C226" s="93" t="s">
        <v>2872</v>
      </c>
      <c r="D226" s="93" t="s">
        <v>2846</v>
      </c>
      <c r="E226" s="93" t="s">
        <v>2839</v>
      </c>
      <c r="F226" s="93" t="s">
        <v>2840</v>
      </c>
      <c r="G226" s="94">
        <v>38630</v>
      </c>
      <c r="H226" s="93" t="s">
        <v>2873</v>
      </c>
      <c r="I226" s="93"/>
      <c r="J226" s="93"/>
      <c r="K226" s="101">
        <v>1</v>
      </c>
    </row>
    <row r="227" spans="1:11" x14ac:dyDescent="0.25">
      <c r="A227" s="93" t="s">
        <v>2843</v>
      </c>
      <c r="B227" s="95" t="s">
        <v>2874</v>
      </c>
      <c r="C227" s="93" t="s">
        <v>2875</v>
      </c>
      <c r="D227" s="93" t="s">
        <v>2846</v>
      </c>
      <c r="E227" s="93" t="s">
        <v>2859</v>
      </c>
      <c r="F227" s="93" t="s">
        <v>2840</v>
      </c>
      <c r="G227" s="94">
        <v>34502</v>
      </c>
      <c r="H227" s="93" t="s">
        <v>2876</v>
      </c>
      <c r="I227" s="93"/>
      <c r="J227" s="93"/>
      <c r="K227" s="101">
        <v>1</v>
      </c>
    </row>
    <row r="228" spans="1:11" x14ac:dyDescent="0.25">
      <c r="A228" s="93" t="s">
        <v>2843</v>
      </c>
      <c r="B228" s="95" t="s">
        <v>2877</v>
      </c>
      <c r="C228" s="93" t="s">
        <v>2878</v>
      </c>
      <c r="D228" s="93" t="s">
        <v>2846</v>
      </c>
      <c r="E228" s="93" t="s">
        <v>2859</v>
      </c>
      <c r="F228" s="93" t="s">
        <v>2840</v>
      </c>
      <c r="G228" s="94">
        <v>34507</v>
      </c>
      <c r="H228" s="93" t="s">
        <v>2879</v>
      </c>
      <c r="I228" s="93"/>
      <c r="J228" s="93"/>
      <c r="K228" s="101">
        <v>1</v>
      </c>
    </row>
    <row r="229" spans="1:11" x14ac:dyDescent="0.25">
      <c r="A229" s="93" t="s">
        <v>2843</v>
      </c>
      <c r="B229" s="95" t="s">
        <v>2880</v>
      </c>
      <c r="C229" s="93" t="s">
        <v>2881</v>
      </c>
      <c r="D229" s="93" t="s">
        <v>2882</v>
      </c>
      <c r="E229" s="93" t="s">
        <v>2883</v>
      </c>
      <c r="F229" s="93" t="s">
        <v>2840</v>
      </c>
      <c r="G229" s="94">
        <v>39597</v>
      </c>
      <c r="H229" s="93" t="s">
        <v>2884</v>
      </c>
      <c r="I229" s="93"/>
      <c r="J229" s="93"/>
      <c r="K229" s="101">
        <v>1</v>
      </c>
    </row>
    <row r="230" spans="1:11" x14ac:dyDescent="0.25">
      <c r="A230" s="93" t="s">
        <v>2843</v>
      </c>
      <c r="B230" s="95" t="s">
        <v>2885</v>
      </c>
      <c r="C230" s="93" t="s">
        <v>2886</v>
      </c>
      <c r="D230" s="93" t="s">
        <v>2882</v>
      </c>
      <c r="E230" s="93" t="s">
        <v>2854</v>
      </c>
      <c r="F230" s="93" t="s">
        <v>2855</v>
      </c>
      <c r="G230" s="94">
        <v>35997</v>
      </c>
      <c r="H230" s="93" t="s">
        <v>2887</v>
      </c>
      <c r="I230" s="93"/>
      <c r="J230" s="93"/>
      <c r="K230" s="101" t="s">
        <v>2186</v>
      </c>
    </row>
    <row r="231" spans="1:11" x14ac:dyDescent="0.25">
      <c r="A231" s="93" t="s">
        <v>2843</v>
      </c>
      <c r="B231" s="95" t="s">
        <v>2888</v>
      </c>
      <c r="C231" s="93" t="s">
        <v>2889</v>
      </c>
      <c r="D231" s="93" t="s">
        <v>2882</v>
      </c>
      <c r="E231" s="93" t="s">
        <v>2883</v>
      </c>
      <c r="F231" s="93" t="s">
        <v>2840</v>
      </c>
      <c r="G231" s="94">
        <v>38218</v>
      </c>
      <c r="H231" s="93" t="s">
        <v>2890</v>
      </c>
      <c r="I231" s="93"/>
      <c r="J231" s="93"/>
      <c r="K231" s="101">
        <v>1</v>
      </c>
    </row>
    <row r="232" spans="1:11" x14ac:dyDescent="0.25">
      <c r="A232" s="93" t="s">
        <v>2843</v>
      </c>
      <c r="B232" s="95" t="s">
        <v>2891</v>
      </c>
      <c r="C232" s="93" t="s">
        <v>2892</v>
      </c>
      <c r="D232" s="93" t="s">
        <v>2882</v>
      </c>
      <c r="E232" s="93" t="s">
        <v>2883</v>
      </c>
      <c r="F232" s="93" t="s">
        <v>2840</v>
      </c>
      <c r="G232" s="94">
        <v>34829</v>
      </c>
      <c r="H232" s="93" t="s">
        <v>2893</v>
      </c>
      <c r="I232" s="93"/>
      <c r="J232" s="93"/>
      <c r="K232" s="101">
        <v>1</v>
      </c>
    </row>
    <row r="233" spans="1:11" x14ac:dyDescent="0.25">
      <c r="A233" s="93" t="s">
        <v>2843</v>
      </c>
      <c r="B233" s="95" t="s">
        <v>2894</v>
      </c>
      <c r="C233" s="93" t="s">
        <v>2895</v>
      </c>
      <c r="D233" s="93" t="s">
        <v>2882</v>
      </c>
      <c r="E233" s="93" t="s">
        <v>2839</v>
      </c>
      <c r="F233" s="93" t="s">
        <v>2840</v>
      </c>
      <c r="G233" s="94">
        <v>35103</v>
      </c>
      <c r="H233" s="93" t="s">
        <v>2896</v>
      </c>
      <c r="I233" s="93"/>
      <c r="J233" s="93"/>
      <c r="K233" s="101">
        <v>1</v>
      </c>
    </row>
    <row r="234" spans="1:11" x14ac:dyDescent="0.25">
      <c r="A234" s="93" t="s">
        <v>2843</v>
      </c>
      <c r="B234" s="95" t="s">
        <v>2897</v>
      </c>
      <c r="C234" s="93" t="s">
        <v>2898</v>
      </c>
      <c r="D234" s="93" t="s">
        <v>2882</v>
      </c>
      <c r="E234" s="93" t="s">
        <v>2883</v>
      </c>
      <c r="F234" s="93" t="s">
        <v>2840</v>
      </c>
      <c r="G234" s="94">
        <v>38974</v>
      </c>
      <c r="H234" s="93" t="s">
        <v>2899</v>
      </c>
      <c r="I234" s="93"/>
      <c r="J234" s="93"/>
      <c r="K234" s="101">
        <v>1</v>
      </c>
    </row>
    <row r="235" spans="1:11" x14ac:dyDescent="0.25">
      <c r="A235" s="93" t="s">
        <v>2843</v>
      </c>
      <c r="B235" s="95" t="s">
        <v>2900</v>
      </c>
      <c r="C235" s="93" t="s">
        <v>2901</v>
      </c>
      <c r="D235" s="93" t="s">
        <v>2882</v>
      </c>
      <c r="E235" s="93" t="s">
        <v>2883</v>
      </c>
      <c r="F235" s="93" t="s">
        <v>2840</v>
      </c>
      <c r="G235" s="94">
        <v>38974</v>
      </c>
      <c r="H235" s="93" t="s">
        <v>2902</v>
      </c>
      <c r="I235" s="93"/>
      <c r="J235" s="93"/>
      <c r="K235" s="101">
        <v>1</v>
      </c>
    </row>
    <row r="236" spans="1:11" x14ac:dyDescent="0.25">
      <c r="A236" s="93" t="s">
        <v>2843</v>
      </c>
      <c r="B236" s="95" t="s">
        <v>2903</v>
      </c>
      <c r="C236" s="93" t="s">
        <v>2904</v>
      </c>
      <c r="D236" s="93" t="s">
        <v>2882</v>
      </c>
      <c r="E236" s="93" t="s">
        <v>2839</v>
      </c>
      <c r="F236" s="93" t="s">
        <v>2840</v>
      </c>
      <c r="G236" s="94">
        <v>40198</v>
      </c>
      <c r="H236" s="93" t="s">
        <v>2905</v>
      </c>
      <c r="I236" s="93"/>
      <c r="J236" s="93"/>
      <c r="K236" s="101">
        <v>1</v>
      </c>
    </row>
    <row r="237" spans="1:11" x14ac:dyDescent="0.25">
      <c r="A237" s="93" t="s">
        <v>2843</v>
      </c>
      <c r="B237" s="95" t="s">
        <v>2906</v>
      </c>
      <c r="C237" s="93" t="s">
        <v>2907</v>
      </c>
      <c r="D237" s="93" t="s">
        <v>2882</v>
      </c>
      <c r="E237" s="93" t="s">
        <v>2883</v>
      </c>
      <c r="F237" s="93" t="s">
        <v>2840</v>
      </c>
      <c r="G237" s="94">
        <v>40353</v>
      </c>
      <c r="H237" s="93" t="s">
        <v>2908</v>
      </c>
      <c r="I237" s="93"/>
      <c r="J237" s="93"/>
      <c r="K237" s="101">
        <v>1</v>
      </c>
    </row>
    <row r="238" spans="1:11" x14ac:dyDescent="0.25">
      <c r="A238" s="93" t="s">
        <v>2843</v>
      </c>
      <c r="B238" s="95" t="s">
        <v>2909</v>
      </c>
      <c r="C238" s="93" t="s">
        <v>2910</v>
      </c>
      <c r="D238" s="93" t="s">
        <v>2882</v>
      </c>
      <c r="E238" s="93" t="s">
        <v>2847</v>
      </c>
      <c r="F238" s="93" t="s">
        <v>2840</v>
      </c>
      <c r="G238" s="94">
        <v>34577</v>
      </c>
      <c r="H238" s="93" t="s">
        <v>2911</v>
      </c>
      <c r="I238" s="93"/>
      <c r="J238" s="93"/>
      <c r="K238" s="101">
        <v>1</v>
      </c>
    </row>
    <row r="239" spans="1:11" x14ac:dyDescent="0.25">
      <c r="A239" s="93" t="s">
        <v>2843</v>
      </c>
      <c r="B239" s="95" t="s">
        <v>2912</v>
      </c>
      <c r="C239" s="93" t="s">
        <v>2913</v>
      </c>
      <c r="D239" s="93" t="s">
        <v>2882</v>
      </c>
      <c r="E239" s="93" t="s">
        <v>2847</v>
      </c>
      <c r="F239" s="93" t="s">
        <v>2840</v>
      </c>
      <c r="G239" s="94">
        <v>41163</v>
      </c>
      <c r="H239" s="93" t="s">
        <v>2914</v>
      </c>
      <c r="I239" s="93"/>
      <c r="J239" s="93"/>
      <c r="K239" s="101">
        <v>1</v>
      </c>
    </row>
    <row r="240" spans="1:11" x14ac:dyDescent="0.25">
      <c r="A240" s="93" t="s">
        <v>2843</v>
      </c>
      <c r="B240" s="95" t="s">
        <v>2915</v>
      </c>
      <c r="C240" s="93" t="s">
        <v>2916</v>
      </c>
      <c r="D240" s="93" t="s">
        <v>2882</v>
      </c>
      <c r="E240" s="93" t="s">
        <v>2841</v>
      </c>
      <c r="F240" s="93" t="s">
        <v>2842</v>
      </c>
      <c r="G240" s="94">
        <v>35556</v>
      </c>
      <c r="H240" s="93" t="s">
        <v>2917</v>
      </c>
      <c r="I240" s="93"/>
      <c r="J240" s="93"/>
      <c r="K240" s="101" t="s">
        <v>2186</v>
      </c>
    </row>
    <row r="241" spans="1:11" x14ac:dyDescent="0.25">
      <c r="A241" s="93" t="s">
        <v>2843</v>
      </c>
      <c r="B241" s="95" t="s">
        <v>2918</v>
      </c>
      <c r="C241" s="93" t="s">
        <v>2919</v>
      </c>
      <c r="D241" s="93" t="s">
        <v>2882</v>
      </c>
      <c r="E241" s="93" t="s">
        <v>2883</v>
      </c>
      <c r="F241" s="93" t="s">
        <v>2840</v>
      </c>
      <c r="G241" s="94">
        <v>40339</v>
      </c>
      <c r="H241" s="93" t="s">
        <v>2920</v>
      </c>
      <c r="I241" s="93"/>
      <c r="J241" s="93"/>
      <c r="K241" s="101">
        <v>1</v>
      </c>
    </row>
    <row r="242" spans="1:11" x14ac:dyDescent="0.25">
      <c r="A242" s="93" t="s">
        <v>2843</v>
      </c>
      <c r="B242" s="95" t="s">
        <v>2921</v>
      </c>
      <c r="C242" s="93" t="s">
        <v>2922</v>
      </c>
      <c r="D242" s="93" t="s">
        <v>2882</v>
      </c>
      <c r="E242" s="93" t="s">
        <v>2923</v>
      </c>
      <c r="F242" s="93" t="s">
        <v>2924</v>
      </c>
      <c r="G242" s="94">
        <v>40002</v>
      </c>
      <c r="H242" s="93" t="s">
        <v>2925</v>
      </c>
      <c r="I242" s="93" t="s">
        <v>2926</v>
      </c>
      <c r="J242" s="93"/>
      <c r="K242" s="101" t="s">
        <v>2186</v>
      </c>
    </row>
    <row r="243" spans="1:11" x14ac:dyDescent="0.25">
      <c r="A243" s="93" t="s">
        <v>2843</v>
      </c>
      <c r="B243" s="95" t="s">
        <v>2927</v>
      </c>
      <c r="C243" s="93" t="s">
        <v>2928</v>
      </c>
      <c r="D243" s="93" t="s">
        <v>2882</v>
      </c>
      <c r="E243" s="93" t="s">
        <v>2847</v>
      </c>
      <c r="F243" s="93" t="s">
        <v>2840</v>
      </c>
      <c r="G243" s="94">
        <v>40926</v>
      </c>
      <c r="H243" s="93" t="s">
        <v>2929</v>
      </c>
      <c r="I243" s="93"/>
      <c r="J243" s="93"/>
      <c r="K243" s="101">
        <v>1</v>
      </c>
    </row>
    <row r="244" spans="1:11" x14ac:dyDescent="0.25">
      <c r="A244" s="93" t="s">
        <v>2843</v>
      </c>
      <c r="B244" s="95" t="s">
        <v>2930</v>
      </c>
      <c r="C244" s="93" t="s">
        <v>2931</v>
      </c>
      <c r="D244" s="93" t="s">
        <v>2882</v>
      </c>
      <c r="E244" s="93" t="s">
        <v>2859</v>
      </c>
      <c r="F244" s="93" t="s">
        <v>2840</v>
      </c>
      <c r="G244" s="94">
        <v>35670</v>
      </c>
      <c r="H244" s="93" t="s">
        <v>2932</v>
      </c>
      <c r="I244" s="93"/>
      <c r="J244" s="93"/>
      <c r="K244" s="101">
        <v>1</v>
      </c>
    </row>
    <row r="245" spans="1:11" x14ac:dyDescent="0.25">
      <c r="A245" s="93" t="s">
        <v>2843</v>
      </c>
      <c r="B245" s="95" t="s">
        <v>2933</v>
      </c>
      <c r="C245" s="93" t="s">
        <v>2934</v>
      </c>
      <c r="D245" s="93" t="s">
        <v>2935</v>
      </c>
      <c r="E245" s="93" t="s">
        <v>2859</v>
      </c>
      <c r="F245" s="93" t="s">
        <v>2840</v>
      </c>
      <c r="G245" s="94">
        <v>42250</v>
      </c>
      <c r="H245" s="93" t="s">
        <v>2936</v>
      </c>
      <c r="I245" s="93"/>
      <c r="J245" s="93"/>
      <c r="K245" s="101">
        <v>1</v>
      </c>
    </row>
    <row r="246" spans="1:11" x14ac:dyDescent="0.25">
      <c r="A246" s="93" t="s">
        <v>2843</v>
      </c>
      <c r="B246" s="95" t="s">
        <v>2937</v>
      </c>
      <c r="C246" s="93" t="s">
        <v>2938</v>
      </c>
      <c r="D246" s="93" t="s">
        <v>2935</v>
      </c>
      <c r="E246" s="93" t="s">
        <v>2839</v>
      </c>
      <c r="F246" s="93" t="s">
        <v>2840</v>
      </c>
      <c r="G246" s="94">
        <v>42249</v>
      </c>
      <c r="H246" s="93" t="s">
        <v>2939</v>
      </c>
      <c r="I246" s="93"/>
      <c r="J246" s="93"/>
      <c r="K246" s="101">
        <v>1</v>
      </c>
    </row>
    <row r="247" spans="1:11" x14ac:dyDescent="0.25">
      <c r="A247" s="93" t="s">
        <v>2843</v>
      </c>
      <c r="B247" s="95" t="s">
        <v>2940</v>
      </c>
      <c r="C247" s="93" t="s">
        <v>2941</v>
      </c>
      <c r="D247" s="93" t="s">
        <v>2935</v>
      </c>
      <c r="E247" s="93" t="s">
        <v>2847</v>
      </c>
      <c r="F247" s="93" t="s">
        <v>2840</v>
      </c>
      <c r="G247" s="94">
        <v>42242</v>
      </c>
      <c r="H247" s="93" t="s">
        <v>2942</v>
      </c>
      <c r="I247" s="93"/>
      <c r="J247" s="93"/>
      <c r="K247" s="101">
        <v>1</v>
      </c>
    </row>
    <row r="248" spans="1:11" x14ac:dyDescent="0.25">
      <c r="A248" s="93" t="s">
        <v>2843</v>
      </c>
      <c r="B248" s="95" t="s">
        <v>2943</v>
      </c>
      <c r="C248" s="93" t="s">
        <v>2944</v>
      </c>
      <c r="D248" s="93" t="s">
        <v>2935</v>
      </c>
      <c r="E248" s="93" t="s">
        <v>2183</v>
      </c>
      <c r="F248" s="93" t="s">
        <v>2184</v>
      </c>
      <c r="G248" s="94">
        <v>41199</v>
      </c>
      <c r="H248" s="93" t="s">
        <v>2945</v>
      </c>
      <c r="I248" s="93"/>
      <c r="J248" s="93"/>
      <c r="K248" s="101" t="s">
        <v>2186</v>
      </c>
    </row>
    <row r="249" spans="1:11" x14ac:dyDescent="0.25">
      <c r="A249" s="93" t="s">
        <v>2843</v>
      </c>
      <c r="B249" s="95" t="s">
        <v>2946</v>
      </c>
      <c r="C249" s="93" t="s">
        <v>2947</v>
      </c>
      <c r="D249" s="93" t="s">
        <v>2935</v>
      </c>
      <c r="E249" s="93" t="s">
        <v>2859</v>
      </c>
      <c r="F249" s="93" t="s">
        <v>2840</v>
      </c>
      <c r="G249" s="94">
        <v>42289</v>
      </c>
      <c r="H249" s="93" t="s">
        <v>2948</v>
      </c>
      <c r="I249" s="93"/>
      <c r="J249" s="93"/>
      <c r="K249" s="101">
        <v>1</v>
      </c>
    </row>
    <row r="250" spans="1:11" x14ac:dyDescent="0.25">
      <c r="A250" s="93" t="s">
        <v>2843</v>
      </c>
      <c r="B250" s="95" t="s">
        <v>2949</v>
      </c>
      <c r="C250" s="93" t="s">
        <v>2950</v>
      </c>
      <c r="D250" s="93" t="s">
        <v>2951</v>
      </c>
      <c r="E250" s="93" t="s">
        <v>2952</v>
      </c>
      <c r="F250" s="93" t="s">
        <v>2840</v>
      </c>
      <c r="G250" s="94">
        <v>34228</v>
      </c>
      <c r="H250" s="93" t="s">
        <v>2953</v>
      </c>
      <c r="I250" s="93"/>
      <c r="J250" s="93"/>
      <c r="K250" s="101">
        <v>1</v>
      </c>
    </row>
    <row r="251" spans="1:11" x14ac:dyDescent="0.25">
      <c r="A251" s="93" t="s">
        <v>2843</v>
      </c>
      <c r="B251" s="95" t="s">
        <v>2954</v>
      </c>
      <c r="C251" s="93" t="s">
        <v>2955</v>
      </c>
      <c r="D251" s="93" t="s">
        <v>2951</v>
      </c>
      <c r="E251" s="93" t="s">
        <v>2956</v>
      </c>
      <c r="F251" s="93" t="s">
        <v>2957</v>
      </c>
      <c r="G251" s="94">
        <v>36123</v>
      </c>
      <c r="H251" s="93" t="s">
        <v>2958</v>
      </c>
      <c r="I251" s="93"/>
      <c r="J251" s="93"/>
      <c r="K251" s="101">
        <v>1</v>
      </c>
    </row>
    <row r="252" spans="1:11" x14ac:dyDescent="0.25">
      <c r="A252" s="93" t="s">
        <v>2843</v>
      </c>
      <c r="B252" s="95" t="s">
        <v>2959</v>
      </c>
      <c r="C252" s="93" t="s">
        <v>2960</v>
      </c>
      <c r="D252" s="93" t="s">
        <v>2951</v>
      </c>
      <c r="E252" s="93" t="s">
        <v>2839</v>
      </c>
      <c r="F252" s="93" t="s">
        <v>2840</v>
      </c>
      <c r="G252" s="94">
        <v>37867</v>
      </c>
      <c r="H252" s="93" t="s">
        <v>2961</v>
      </c>
      <c r="I252" s="93"/>
      <c r="J252" s="93"/>
      <c r="K252" s="101">
        <v>1</v>
      </c>
    </row>
    <row r="253" spans="1:11" x14ac:dyDescent="0.25">
      <c r="A253" s="93" t="s">
        <v>2843</v>
      </c>
      <c r="B253" s="95" t="s">
        <v>2962</v>
      </c>
      <c r="C253" s="93" t="s">
        <v>2963</v>
      </c>
      <c r="D253" s="93" t="s">
        <v>2951</v>
      </c>
      <c r="E253" s="93" t="s">
        <v>2839</v>
      </c>
      <c r="F253" s="93" t="s">
        <v>2840</v>
      </c>
      <c r="G253" s="94">
        <v>38811</v>
      </c>
      <c r="H253" s="93" t="s">
        <v>2964</v>
      </c>
      <c r="I253" s="93"/>
      <c r="J253" s="93"/>
      <c r="K253" s="101">
        <v>1</v>
      </c>
    </row>
    <row r="254" spans="1:11" x14ac:dyDescent="0.25">
      <c r="A254" s="93" t="s">
        <v>2843</v>
      </c>
      <c r="B254" s="95" t="s">
        <v>2965</v>
      </c>
      <c r="C254" s="93" t="s">
        <v>2966</v>
      </c>
      <c r="D254" s="93" t="s">
        <v>2951</v>
      </c>
      <c r="E254" s="93" t="s">
        <v>2883</v>
      </c>
      <c r="F254" s="93" t="s">
        <v>2840</v>
      </c>
      <c r="G254" s="94">
        <v>41051</v>
      </c>
      <c r="H254" s="93" t="s">
        <v>2967</v>
      </c>
      <c r="I254" s="93"/>
      <c r="J254" s="93"/>
      <c r="K254" s="101">
        <v>1</v>
      </c>
    </row>
    <row r="255" spans="1:11" x14ac:dyDescent="0.25">
      <c r="A255" s="93" t="s">
        <v>2843</v>
      </c>
      <c r="B255" s="95" t="s">
        <v>2968</v>
      </c>
      <c r="C255" s="93" t="s">
        <v>2969</v>
      </c>
      <c r="D255" s="93" t="s">
        <v>2951</v>
      </c>
      <c r="E255" s="93" t="s">
        <v>2847</v>
      </c>
      <c r="F255" s="93" t="s">
        <v>2840</v>
      </c>
      <c r="G255" s="94">
        <v>35361</v>
      </c>
      <c r="H255" s="93" t="s">
        <v>2970</v>
      </c>
      <c r="I255" s="93"/>
      <c r="J255" s="93"/>
      <c r="K255" s="101">
        <v>1</v>
      </c>
    </row>
    <row r="256" spans="1:11" x14ac:dyDescent="0.25">
      <c r="A256" s="93" t="s">
        <v>2843</v>
      </c>
      <c r="B256" s="95" t="s">
        <v>2971</v>
      </c>
      <c r="C256" s="93" t="s">
        <v>2972</v>
      </c>
      <c r="D256" s="93" t="s">
        <v>2973</v>
      </c>
      <c r="E256" s="93" t="s">
        <v>2923</v>
      </c>
      <c r="F256" s="93" t="s">
        <v>2924</v>
      </c>
      <c r="G256" s="94">
        <v>35185</v>
      </c>
      <c r="H256" s="93" t="s">
        <v>2974</v>
      </c>
      <c r="I256" s="93"/>
      <c r="J256" s="93"/>
      <c r="K256" s="101" t="s">
        <v>2186</v>
      </c>
    </row>
    <row r="257" spans="1:11" x14ac:dyDescent="0.25">
      <c r="A257" s="93" t="s">
        <v>2843</v>
      </c>
      <c r="B257" s="95" t="s">
        <v>2975</v>
      </c>
      <c r="C257" s="93" t="s">
        <v>2976</v>
      </c>
      <c r="D257" s="93" t="s">
        <v>2973</v>
      </c>
      <c r="E257" s="93" t="s">
        <v>2952</v>
      </c>
      <c r="F257" s="93" t="s">
        <v>2840</v>
      </c>
      <c r="G257" s="94">
        <v>32618</v>
      </c>
      <c r="H257" s="93" t="s">
        <v>2977</v>
      </c>
      <c r="I257" s="93"/>
      <c r="J257" s="93"/>
      <c r="K257" s="101">
        <v>1</v>
      </c>
    </row>
    <row r="258" spans="1:11" x14ac:dyDescent="0.25">
      <c r="A258" s="93" t="s">
        <v>2843</v>
      </c>
      <c r="B258" s="95" t="s">
        <v>2978</v>
      </c>
      <c r="C258" s="93" t="s">
        <v>2979</v>
      </c>
      <c r="D258" s="93" t="s">
        <v>2973</v>
      </c>
      <c r="E258" s="93" t="s">
        <v>2839</v>
      </c>
      <c r="F258" s="93" t="s">
        <v>2840</v>
      </c>
      <c r="G258" s="94">
        <v>34899</v>
      </c>
      <c r="H258" s="93" t="s">
        <v>2980</v>
      </c>
      <c r="I258" s="93"/>
      <c r="J258" s="93"/>
      <c r="K258" s="101">
        <v>1</v>
      </c>
    </row>
    <row r="259" spans="1:11" x14ac:dyDescent="0.25">
      <c r="A259" s="93" t="s">
        <v>2843</v>
      </c>
      <c r="B259" s="95" t="s">
        <v>2981</v>
      </c>
      <c r="C259" s="93" t="s">
        <v>2982</v>
      </c>
      <c r="D259" s="93" t="s">
        <v>2973</v>
      </c>
      <c r="E259" s="93" t="s">
        <v>2841</v>
      </c>
      <c r="F259" s="93" t="s">
        <v>2842</v>
      </c>
      <c r="G259" s="94">
        <v>34899</v>
      </c>
      <c r="H259" s="93" t="s">
        <v>2983</v>
      </c>
      <c r="I259" s="93"/>
      <c r="J259" s="93"/>
      <c r="K259" s="101">
        <v>1</v>
      </c>
    </row>
    <row r="260" spans="1:11" x14ac:dyDescent="0.25">
      <c r="A260" s="93" t="s">
        <v>2843</v>
      </c>
      <c r="B260" s="95" t="s">
        <v>2984</v>
      </c>
      <c r="C260" s="93" t="s">
        <v>2985</v>
      </c>
      <c r="D260" s="93" t="s">
        <v>2973</v>
      </c>
      <c r="E260" s="93" t="s">
        <v>2859</v>
      </c>
      <c r="F260" s="93" t="s">
        <v>2840</v>
      </c>
      <c r="G260" s="94">
        <v>36863</v>
      </c>
      <c r="H260" s="93" t="s">
        <v>2986</v>
      </c>
      <c r="I260" s="93"/>
      <c r="J260" s="93"/>
      <c r="K260" s="101">
        <v>1</v>
      </c>
    </row>
    <row r="261" spans="1:11" x14ac:dyDescent="0.25">
      <c r="A261" s="93" t="s">
        <v>2843</v>
      </c>
      <c r="B261" s="95" t="s">
        <v>2987</v>
      </c>
      <c r="C261" s="93" t="s">
        <v>2988</v>
      </c>
      <c r="D261" s="93" t="s">
        <v>2973</v>
      </c>
      <c r="E261" s="93" t="s">
        <v>2854</v>
      </c>
      <c r="F261" s="93" t="s">
        <v>2855</v>
      </c>
      <c r="G261" s="94">
        <v>36377</v>
      </c>
      <c r="H261" s="93" t="s">
        <v>2989</v>
      </c>
      <c r="I261" s="93"/>
      <c r="J261" s="93"/>
      <c r="K261" s="101" t="s">
        <v>2186</v>
      </c>
    </row>
    <row r="262" spans="1:11" x14ac:dyDescent="0.25">
      <c r="A262" s="93" t="s">
        <v>2843</v>
      </c>
      <c r="B262" s="95" t="s">
        <v>2990</v>
      </c>
      <c r="C262" s="93" t="s">
        <v>2991</v>
      </c>
      <c r="D262" s="93" t="s">
        <v>2973</v>
      </c>
      <c r="E262" s="93" t="s">
        <v>2883</v>
      </c>
      <c r="F262" s="93" t="s">
        <v>2840</v>
      </c>
      <c r="G262" s="94">
        <v>41240</v>
      </c>
      <c r="H262" s="93" t="s">
        <v>2992</v>
      </c>
      <c r="I262" s="93" t="s">
        <v>2993</v>
      </c>
      <c r="J262" s="93"/>
      <c r="K262" s="101">
        <v>1</v>
      </c>
    </row>
    <row r="263" spans="1:11" x14ac:dyDescent="0.25">
      <c r="A263" s="93" t="s">
        <v>2843</v>
      </c>
      <c r="B263" s="95" t="s">
        <v>2994</v>
      </c>
      <c r="C263" s="93" t="s">
        <v>2995</v>
      </c>
      <c r="D263" s="93" t="s">
        <v>2996</v>
      </c>
      <c r="E263" s="93" t="s">
        <v>2841</v>
      </c>
      <c r="F263" s="93" t="s">
        <v>2842</v>
      </c>
      <c r="G263" s="94">
        <v>35990</v>
      </c>
      <c r="H263" s="93" t="s">
        <v>2997</v>
      </c>
      <c r="I263" s="93" t="s">
        <v>2998</v>
      </c>
      <c r="J263" s="93"/>
      <c r="K263" s="101">
        <v>1</v>
      </c>
    </row>
    <row r="264" spans="1:11" x14ac:dyDescent="0.25">
      <c r="A264" s="93" t="s">
        <v>2843</v>
      </c>
      <c r="B264" s="95" t="s">
        <v>2999</v>
      </c>
      <c r="C264" s="93" t="s">
        <v>3000</v>
      </c>
      <c r="D264" s="93" t="s">
        <v>2996</v>
      </c>
      <c r="E264" s="93" t="s">
        <v>2923</v>
      </c>
      <c r="F264" s="93" t="s">
        <v>2924</v>
      </c>
      <c r="G264" s="94">
        <v>36811</v>
      </c>
      <c r="H264" s="93" t="s">
        <v>3001</v>
      </c>
      <c r="I264" s="93"/>
      <c r="J264" s="93"/>
      <c r="K264" s="101">
        <v>1</v>
      </c>
    </row>
    <row r="265" spans="1:11" x14ac:dyDescent="0.25">
      <c r="A265" s="93" t="s">
        <v>2843</v>
      </c>
      <c r="B265" s="95" t="s">
        <v>3002</v>
      </c>
      <c r="C265" s="93" t="s">
        <v>3003</v>
      </c>
      <c r="D265" s="93" t="s">
        <v>2996</v>
      </c>
      <c r="E265" s="93" t="s">
        <v>2883</v>
      </c>
      <c r="F265" s="93" t="s">
        <v>2840</v>
      </c>
      <c r="G265" s="94">
        <v>34997</v>
      </c>
      <c r="H265" s="93" t="s">
        <v>3004</v>
      </c>
      <c r="I265" s="93"/>
      <c r="J265" s="93"/>
      <c r="K265" s="101">
        <v>1</v>
      </c>
    </row>
    <row r="266" spans="1:11" x14ac:dyDescent="0.25">
      <c r="A266" s="93" t="s">
        <v>2843</v>
      </c>
      <c r="B266" s="95" t="s">
        <v>3005</v>
      </c>
      <c r="C266" s="93" t="s">
        <v>3006</v>
      </c>
      <c r="D266" s="93" t="s">
        <v>2996</v>
      </c>
      <c r="E266" s="93" t="s">
        <v>2869</v>
      </c>
      <c r="F266" s="93" t="s">
        <v>2842</v>
      </c>
      <c r="G266" s="94">
        <v>34087</v>
      </c>
      <c r="H266" s="93" t="s">
        <v>3007</v>
      </c>
      <c r="I266" s="93" t="s">
        <v>3008</v>
      </c>
      <c r="J266" s="93"/>
      <c r="K266" s="101" t="s">
        <v>2186</v>
      </c>
    </row>
    <row r="267" spans="1:11" x14ac:dyDescent="0.25">
      <c r="A267" s="93" t="s">
        <v>2843</v>
      </c>
      <c r="B267" s="95" t="s">
        <v>3009</v>
      </c>
      <c r="C267" s="93" t="s">
        <v>3010</v>
      </c>
      <c r="D267" s="93" t="s">
        <v>2996</v>
      </c>
      <c r="E267" s="93" t="s">
        <v>2859</v>
      </c>
      <c r="F267" s="93" t="s">
        <v>2840</v>
      </c>
      <c r="G267" s="94">
        <v>27164</v>
      </c>
      <c r="H267" s="93" t="s">
        <v>3011</v>
      </c>
      <c r="I267" s="93"/>
      <c r="J267" s="93"/>
      <c r="K267" s="101">
        <v>1</v>
      </c>
    </row>
    <row r="268" spans="1:11" x14ac:dyDescent="0.25">
      <c r="A268" s="93" t="s">
        <v>2843</v>
      </c>
      <c r="B268" s="95" t="s">
        <v>3012</v>
      </c>
      <c r="C268" s="93" t="s">
        <v>3013</v>
      </c>
      <c r="D268" s="93" t="s">
        <v>2996</v>
      </c>
      <c r="E268" s="93" t="s">
        <v>2847</v>
      </c>
      <c r="F268" s="93" t="s">
        <v>2840</v>
      </c>
      <c r="G268" s="94">
        <v>33192</v>
      </c>
      <c r="H268" s="93" t="s">
        <v>3014</v>
      </c>
      <c r="I268" s="93"/>
      <c r="J268" s="93"/>
      <c r="K268" s="101">
        <v>1</v>
      </c>
    </row>
    <row r="269" spans="1:11" x14ac:dyDescent="0.25">
      <c r="A269" s="93" t="s">
        <v>2843</v>
      </c>
      <c r="B269" s="95" t="s">
        <v>3015</v>
      </c>
      <c r="C269" s="93" t="s">
        <v>3016</v>
      </c>
      <c r="D269" s="93" t="s">
        <v>2996</v>
      </c>
      <c r="E269" s="93" t="s">
        <v>2854</v>
      </c>
      <c r="F269" s="93" t="s">
        <v>2855</v>
      </c>
      <c r="G269" s="94">
        <v>35012</v>
      </c>
      <c r="H269" s="93" t="s">
        <v>3017</v>
      </c>
      <c r="I269" s="93"/>
      <c r="J269" s="93"/>
      <c r="K269" s="101">
        <v>1</v>
      </c>
    </row>
    <row r="270" spans="1:11" x14ac:dyDescent="0.25">
      <c r="A270" s="93" t="s">
        <v>2843</v>
      </c>
      <c r="B270" s="95" t="s">
        <v>3018</v>
      </c>
      <c r="C270" s="93" t="s">
        <v>3019</v>
      </c>
      <c r="D270" s="93" t="s">
        <v>2996</v>
      </c>
      <c r="E270" s="93" t="s">
        <v>2847</v>
      </c>
      <c r="F270" s="93" t="s">
        <v>2840</v>
      </c>
      <c r="G270" s="94">
        <v>39890</v>
      </c>
      <c r="H270" s="93" t="s">
        <v>3020</v>
      </c>
      <c r="I270" s="93"/>
      <c r="J270" s="93"/>
      <c r="K270" s="101">
        <v>1</v>
      </c>
    </row>
    <row r="271" spans="1:11" x14ac:dyDescent="0.25">
      <c r="A271" s="93" t="s">
        <v>2843</v>
      </c>
      <c r="B271" s="95" t="s">
        <v>3021</v>
      </c>
      <c r="C271" s="93" t="s">
        <v>3022</v>
      </c>
      <c r="D271" s="93" t="s">
        <v>2996</v>
      </c>
      <c r="E271" s="93" t="s">
        <v>2883</v>
      </c>
      <c r="F271" s="93" t="s">
        <v>2840</v>
      </c>
      <c r="G271" s="94">
        <v>40606</v>
      </c>
      <c r="H271" s="93" t="s">
        <v>3023</v>
      </c>
      <c r="I271" s="93"/>
      <c r="J271" s="93"/>
      <c r="K271" s="101">
        <v>1</v>
      </c>
    </row>
    <row r="272" spans="1:11" x14ac:dyDescent="0.25">
      <c r="A272" s="93" t="s">
        <v>2843</v>
      </c>
      <c r="B272" s="95" t="s">
        <v>3024</v>
      </c>
      <c r="C272" s="93" t="s">
        <v>3025</v>
      </c>
      <c r="D272" s="93" t="s">
        <v>3026</v>
      </c>
      <c r="E272" s="93" t="s">
        <v>2956</v>
      </c>
      <c r="F272" s="93" t="s">
        <v>2957</v>
      </c>
      <c r="G272" s="94">
        <v>34933</v>
      </c>
      <c r="H272" s="93" t="s">
        <v>3027</v>
      </c>
      <c r="I272" s="93"/>
      <c r="J272" s="93"/>
      <c r="K272" s="101">
        <v>1</v>
      </c>
    </row>
    <row r="273" spans="1:11" x14ac:dyDescent="0.25">
      <c r="A273" s="93" t="s">
        <v>2843</v>
      </c>
      <c r="B273" s="95" t="s">
        <v>3028</v>
      </c>
      <c r="C273" s="93" t="s">
        <v>3029</v>
      </c>
      <c r="D273" s="93" t="s">
        <v>3026</v>
      </c>
      <c r="E273" s="93" t="s">
        <v>2854</v>
      </c>
      <c r="F273" s="93" t="s">
        <v>2855</v>
      </c>
      <c r="G273" s="94">
        <v>32710</v>
      </c>
      <c r="H273" s="93" t="s">
        <v>3030</v>
      </c>
      <c r="I273" s="93"/>
      <c r="J273" s="93"/>
      <c r="K273" s="101" t="s">
        <v>2186</v>
      </c>
    </row>
    <row r="274" spans="1:11" x14ac:dyDescent="0.25">
      <c r="A274" s="93" t="s">
        <v>2843</v>
      </c>
      <c r="B274" s="95" t="s">
        <v>3031</v>
      </c>
      <c r="C274" s="93" t="s">
        <v>3032</v>
      </c>
      <c r="D274" s="93" t="s">
        <v>3026</v>
      </c>
      <c r="E274" s="93" t="s">
        <v>2847</v>
      </c>
      <c r="F274" s="93" t="s">
        <v>2840</v>
      </c>
      <c r="G274" s="94">
        <v>27401</v>
      </c>
      <c r="H274" s="93" t="s">
        <v>3033</v>
      </c>
      <c r="I274" s="93" t="s">
        <v>3034</v>
      </c>
      <c r="J274" s="93"/>
      <c r="K274" s="101">
        <v>1</v>
      </c>
    </row>
    <row r="275" spans="1:11" x14ac:dyDescent="0.25">
      <c r="A275" s="93" t="s">
        <v>2843</v>
      </c>
      <c r="B275" s="95" t="s">
        <v>3035</v>
      </c>
      <c r="C275" s="93" t="s">
        <v>3036</v>
      </c>
      <c r="D275" s="93" t="s">
        <v>3026</v>
      </c>
      <c r="E275" s="93" t="s">
        <v>2859</v>
      </c>
      <c r="F275" s="93" t="s">
        <v>2840</v>
      </c>
      <c r="G275" s="94">
        <v>35387</v>
      </c>
      <c r="H275" s="93" t="s">
        <v>3037</v>
      </c>
      <c r="I275" s="93"/>
      <c r="J275" s="93"/>
      <c r="K275" s="101">
        <v>1</v>
      </c>
    </row>
    <row r="276" spans="1:11" x14ac:dyDescent="0.25">
      <c r="A276" s="93" t="s">
        <v>2843</v>
      </c>
      <c r="B276" s="95" t="s">
        <v>3038</v>
      </c>
      <c r="C276" s="93" t="s">
        <v>3039</v>
      </c>
      <c r="D276" s="93" t="s">
        <v>3026</v>
      </c>
      <c r="E276" s="93" t="s">
        <v>2859</v>
      </c>
      <c r="F276" s="93" t="s">
        <v>2840</v>
      </c>
      <c r="G276" s="94">
        <v>40710</v>
      </c>
      <c r="H276" s="93" t="s">
        <v>3040</v>
      </c>
      <c r="I276" s="93"/>
      <c r="J276" s="93"/>
      <c r="K276" s="101">
        <v>1</v>
      </c>
    </row>
    <row r="277" spans="1:11" x14ac:dyDescent="0.25">
      <c r="A277" s="93" t="s">
        <v>2843</v>
      </c>
      <c r="B277" s="95" t="s">
        <v>3041</v>
      </c>
      <c r="C277" s="93" t="s">
        <v>3042</v>
      </c>
      <c r="D277" s="93" t="s">
        <v>3026</v>
      </c>
      <c r="E277" s="93" t="s">
        <v>2859</v>
      </c>
      <c r="F277" s="93" t="s">
        <v>2840</v>
      </c>
      <c r="G277" s="94">
        <v>34675</v>
      </c>
      <c r="H277" s="93" t="s">
        <v>3043</v>
      </c>
      <c r="I277" s="93"/>
      <c r="J277" s="93"/>
      <c r="K277" s="101">
        <v>1</v>
      </c>
    </row>
    <row r="278" spans="1:11" x14ac:dyDescent="0.25">
      <c r="A278" s="93" t="s">
        <v>2843</v>
      </c>
      <c r="B278" s="95" t="s">
        <v>3044</v>
      </c>
      <c r="C278" s="93" t="s">
        <v>3045</v>
      </c>
      <c r="D278" s="93" t="s">
        <v>3026</v>
      </c>
      <c r="E278" s="93" t="s">
        <v>2869</v>
      </c>
      <c r="F278" s="93" t="s">
        <v>2842</v>
      </c>
      <c r="G278" s="94">
        <v>35865</v>
      </c>
      <c r="H278" s="93" t="s">
        <v>3046</v>
      </c>
      <c r="I278" s="93"/>
      <c r="J278" s="93"/>
      <c r="K278" s="101" t="s">
        <v>2186</v>
      </c>
    </row>
    <row r="279" spans="1:11" x14ac:dyDescent="0.25">
      <c r="A279" s="93" t="s">
        <v>2843</v>
      </c>
      <c r="B279" s="95" t="s">
        <v>3047</v>
      </c>
      <c r="C279" s="93" t="s">
        <v>3048</v>
      </c>
      <c r="D279" s="93" t="s">
        <v>3026</v>
      </c>
      <c r="E279" s="93" t="s">
        <v>2883</v>
      </c>
      <c r="F279" s="93" t="s">
        <v>2840</v>
      </c>
      <c r="G279" s="94">
        <v>40190</v>
      </c>
      <c r="H279" s="93" t="s">
        <v>3049</v>
      </c>
      <c r="I279" s="93"/>
      <c r="J279" s="93"/>
      <c r="K279" s="101">
        <v>1</v>
      </c>
    </row>
    <row r="280" spans="1:11" x14ac:dyDescent="0.25">
      <c r="A280" s="93" t="s">
        <v>2843</v>
      </c>
      <c r="B280" s="95" t="s">
        <v>3050</v>
      </c>
      <c r="C280" s="93" t="s">
        <v>3051</v>
      </c>
      <c r="D280" s="93" t="s">
        <v>3026</v>
      </c>
      <c r="E280" s="93" t="s">
        <v>2883</v>
      </c>
      <c r="F280" s="93" t="s">
        <v>2840</v>
      </c>
      <c r="G280" s="94">
        <v>40374</v>
      </c>
      <c r="H280" s="93" t="s">
        <v>3052</v>
      </c>
      <c r="I280" s="93"/>
      <c r="J280" s="93"/>
      <c r="K280" s="101">
        <v>1</v>
      </c>
    </row>
    <row r="281" spans="1:11" x14ac:dyDescent="0.25">
      <c r="A281" s="93" t="s">
        <v>2843</v>
      </c>
      <c r="B281" s="95" t="s">
        <v>3053</v>
      </c>
      <c r="C281" s="93" t="s">
        <v>3054</v>
      </c>
      <c r="D281" s="93" t="s">
        <v>3026</v>
      </c>
      <c r="E281" s="93" t="s">
        <v>2883</v>
      </c>
      <c r="F281" s="93" t="s">
        <v>2840</v>
      </c>
      <c r="G281" s="94">
        <v>35606</v>
      </c>
      <c r="H281" s="93" t="s">
        <v>3055</v>
      </c>
      <c r="I281" s="93"/>
      <c r="J281" s="93"/>
      <c r="K281" s="101">
        <v>1</v>
      </c>
    </row>
    <row r="282" spans="1:11" x14ac:dyDescent="0.25">
      <c r="A282" s="93" t="s">
        <v>2843</v>
      </c>
      <c r="B282" s="95" t="s">
        <v>3056</v>
      </c>
      <c r="C282" s="93" t="s">
        <v>3057</v>
      </c>
      <c r="D282" s="93" t="s">
        <v>3026</v>
      </c>
      <c r="E282" s="93" t="s">
        <v>2952</v>
      </c>
      <c r="F282" s="93" t="s">
        <v>2840</v>
      </c>
      <c r="G282" s="94">
        <v>39597</v>
      </c>
      <c r="H282" s="93" t="s">
        <v>3058</v>
      </c>
      <c r="I282" s="93"/>
      <c r="J282" s="93"/>
      <c r="K282" s="101">
        <v>1</v>
      </c>
    </row>
    <row r="283" spans="1:11" x14ac:dyDescent="0.25">
      <c r="A283" s="93" t="s">
        <v>2843</v>
      </c>
      <c r="B283" s="95" t="s">
        <v>3059</v>
      </c>
      <c r="C283" s="93" t="s">
        <v>3060</v>
      </c>
      <c r="D283" s="93" t="s">
        <v>3026</v>
      </c>
      <c r="E283" s="93" t="s">
        <v>2923</v>
      </c>
      <c r="F283" s="93" t="s">
        <v>2924</v>
      </c>
      <c r="G283" s="94">
        <v>35222</v>
      </c>
      <c r="H283" s="93" t="s">
        <v>3061</v>
      </c>
      <c r="I283" s="93"/>
      <c r="J283" s="93"/>
      <c r="K283" s="101" t="s">
        <v>2186</v>
      </c>
    </row>
    <row r="284" spans="1:11" x14ac:dyDescent="0.25">
      <c r="A284" s="93" t="s">
        <v>2843</v>
      </c>
      <c r="B284" s="95" t="s">
        <v>3062</v>
      </c>
      <c r="C284" s="93" t="s">
        <v>3063</v>
      </c>
      <c r="D284" s="93" t="s">
        <v>3026</v>
      </c>
      <c r="E284" s="93" t="s">
        <v>2923</v>
      </c>
      <c r="F284" s="93" t="s">
        <v>2924</v>
      </c>
      <c r="G284" s="94">
        <v>34212</v>
      </c>
      <c r="H284" s="93" t="s">
        <v>3064</v>
      </c>
      <c r="I284" s="93"/>
      <c r="J284" s="93"/>
      <c r="K284" s="101" t="s">
        <v>2186</v>
      </c>
    </row>
    <row r="285" spans="1:11" x14ac:dyDescent="0.25">
      <c r="A285" s="93" t="s">
        <v>2843</v>
      </c>
      <c r="B285" s="95" t="s">
        <v>3065</v>
      </c>
      <c r="C285" s="93" t="s">
        <v>3066</v>
      </c>
      <c r="D285" s="93" t="s">
        <v>3026</v>
      </c>
      <c r="E285" s="93" t="s">
        <v>2854</v>
      </c>
      <c r="F285" s="93" t="s">
        <v>2855</v>
      </c>
      <c r="G285" s="94">
        <v>35982</v>
      </c>
      <c r="H285" s="93" t="s">
        <v>3067</v>
      </c>
      <c r="I285" s="93"/>
      <c r="J285" s="93"/>
      <c r="K285" s="101" t="s">
        <v>2186</v>
      </c>
    </row>
    <row r="286" spans="1:11" x14ac:dyDescent="0.25">
      <c r="A286" s="93" t="s">
        <v>2843</v>
      </c>
      <c r="B286" s="95" t="s">
        <v>3068</v>
      </c>
      <c r="C286" s="93" t="s">
        <v>3069</v>
      </c>
      <c r="D286" s="93" t="s">
        <v>3070</v>
      </c>
      <c r="E286" s="93" t="s">
        <v>2952</v>
      </c>
      <c r="F286" s="93" t="s">
        <v>2840</v>
      </c>
      <c r="G286" s="94">
        <v>42243</v>
      </c>
      <c r="H286" s="93" t="s">
        <v>3071</v>
      </c>
      <c r="I286" s="93"/>
      <c r="J286" s="93"/>
      <c r="K286" s="101">
        <v>1</v>
      </c>
    </row>
    <row r="287" spans="1:11" x14ac:dyDescent="0.25">
      <c r="A287" s="93" t="s">
        <v>2843</v>
      </c>
      <c r="B287" s="95" t="s">
        <v>3072</v>
      </c>
      <c r="C287" s="93" t="s">
        <v>3073</v>
      </c>
      <c r="D287" s="93" t="s">
        <v>3070</v>
      </c>
      <c r="E287" s="93" t="s">
        <v>2952</v>
      </c>
      <c r="F287" s="93" t="s">
        <v>2840</v>
      </c>
      <c r="G287" s="94">
        <v>42242</v>
      </c>
      <c r="H287" s="93" t="s">
        <v>3074</v>
      </c>
      <c r="I287" s="93"/>
      <c r="J287" s="93"/>
      <c r="K287" s="101">
        <v>1</v>
      </c>
    </row>
    <row r="288" spans="1:11" x14ac:dyDescent="0.25">
      <c r="A288" s="93" t="s">
        <v>2843</v>
      </c>
      <c r="B288" s="95" t="s">
        <v>3075</v>
      </c>
      <c r="C288" s="93" t="s">
        <v>3076</v>
      </c>
      <c r="D288" s="93" t="s">
        <v>3070</v>
      </c>
      <c r="E288" s="93" t="s">
        <v>2859</v>
      </c>
      <c r="F288" s="93" t="s">
        <v>2840</v>
      </c>
      <c r="G288" s="94">
        <v>42273</v>
      </c>
      <c r="H288" s="93" t="s">
        <v>3077</v>
      </c>
      <c r="I288" s="93"/>
      <c r="J288" s="93"/>
      <c r="K288" s="101">
        <v>1</v>
      </c>
    </row>
    <row r="289" spans="1:11" x14ac:dyDescent="0.25">
      <c r="A289" s="93" t="s">
        <v>2843</v>
      </c>
      <c r="B289" s="95" t="s">
        <v>3078</v>
      </c>
      <c r="C289" s="93" t="s">
        <v>3079</v>
      </c>
      <c r="D289" s="93" t="s">
        <v>3070</v>
      </c>
      <c r="E289" s="93" t="s">
        <v>3080</v>
      </c>
      <c r="F289" s="93" t="s">
        <v>2840</v>
      </c>
      <c r="G289" s="94">
        <v>42405</v>
      </c>
      <c r="H289" s="93" t="s">
        <v>3081</v>
      </c>
      <c r="I289" s="93"/>
      <c r="J289" s="93"/>
      <c r="K289" s="101" t="s">
        <v>2186</v>
      </c>
    </row>
    <row r="290" spans="1:11" x14ac:dyDescent="0.25">
      <c r="A290" s="93" t="s">
        <v>2843</v>
      </c>
      <c r="B290" s="95" t="s">
        <v>3082</v>
      </c>
      <c r="C290" s="93" t="s">
        <v>3083</v>
      </c>
      <c r="D290" s="93" t="s">
        <v>3070</v>
      </c>
      <c r="E290" s="93" t="s">
        <v>2839</v>
      </c>
      <c r="F290" s="93" t="s">
        <v>2840</v>
      </c>
      <c r="G290" s="94">
        <v>42250</v>
      </c>
      <c r="H290" s="93" t="s">
        <v>3084</v>
      </c>
      <c r="I290" s="93"/>
      <c r="J290" s="93"/>
      <c r="K290" s="101">
        <v>1</v>
      </c>
    </row>
    <row r="291" spans="1:11" x14ac:dyDescent="0.25">
      <c r="A291" s="93" t="s">
        <v>2843</v>
      </c>
      <c r="B291" s="95" t="s">
        <v>3085</v>
      </c>
      <c r="C291" s="93" t="s">
        <v>2991</v>
      </c>
      <c r="D291" s="93" t="s">
        <v>3070</v>
      </c>
      <c r="E291" s="93" t="s">
        <v>2883</v>
      </c>
      <c r="F291" s="93" t="s">
        <v>2840</v>
      </c>
      <c r="G291" s="94">
        <v>41240</v>
      </c>
      <c r="H291" s="93" t="s">
        <v>2992</v>
      </c>
      <c r="I291" s="93" t="s">
        <v>2993</v>
      </c>
      <c r="J291" s="93"/>
      <c r="K291" s="101">
        <v>1</v>
      </c>
    </row>
    <row r="292" spans="1:11" x14ac:dyDescent="0.25">
      <c r="A292" s="93" t="s">
        <v>2843</v>
      </c>
      <c r="B292" s="95" t="s">
        <v>3086</v>
      </c>
      <c r="C292" s="93" t="s">
        <v>3087</v>
      </c>
      <c r="D292" s="93" t="s">
        <v>2935</v>
      </c>
      <c r="E292" s="93" t="s">
        <v>2839</v>
      </c>
      <c r="F292" s="93" t="s">
        <v>2840</v>
      </c>
      <c r="G292" s="94">
        <v>42250</v>
      </c>
      <c r="H292" s="93" t="s">
        <v>3088</v>
      </c>
      <c r="I292" s="93"/>
      <c r="J292" s="93"/>
      <c r="K292" s="101">
        <v>1</v>
      </c>
    </row>
    <row r="293" spans="1:11" x14ac:dyDescent="0.25">
      <c r="A293" s="93" t="s">
        <v>2843</v>
      </c>
      <c r="B293" s="95" t="s">
        <v>3089</v>
      </c>
      <c r="C293" s="93" t="s">
        <v>3090</v>
      </c>
      <c r="D293" s="93" t="s">
        <v>2935</v>
      </c>
      <c r="E293" s="93" t="s">
        <v>2847</v>
      </c>
      <c r="F293" s="93" t="s">
        <v>2840</v>
      </c>
      <c r="G293" s="94">
        <v>42255</v>
      </c>
      <c r="H293" s="93" t="s">
        <v>3091</v>
      </c>
      <c r="I293" s="93"/>
      <c r="J293" s="93"/>
      <c r="K293" s="101">
        <v>1</v>
      </c>
    </row>
    <row r="294" spans="1:11" x14ac:dyDescent="0.25">
      <c r="A294" s="93" t="s">
        <v>2843</v>
      </c>
      <c r="B294" s="95" t="s">
        <v>3092</v>
      </c>
      <c r="C294" s="93" t="s">
        <v>3093</v>
      </c>
      <c r="D294" s="93" t="s">
        <v>2935</v>
      </c>
      <c r="E294" s="93" t="s">
        <v>2847</v>
      </c>
      <c r="F294" s="93" t="s">
        <v>2840</v>
      </c>
      <c r="G294" s="94">
        <v>42244</v>
      </c>
      <c r="H294" s="93" t="s">
        <v>3094</v>
      </c>
      <c r="I294" s="93"/>
      <c r="J294" s="93"/>
      <c r="K294" s="101">
        <v>1</v>
      </c>
    </row>
    <row r="295" spans="1:11" x14ac:dyDescent="0.25">
      <c r="A295" s="93" t="s">
        <v>2843</v>
      </c>
      <c r="B295" s="95" t="s">
        <v>3095</v>
      </c>
      <c r="C295" s="93" t="s">
        <v>3096</v>
      </c>
      <c r="D295" s="93" t="s">
        <v>2935</v>
      </c>
      <c r="E295" s="93" t="s">
        <v>2847</v>
      </c>
      <c r="F295" s="93" t="s">
        <v>2840</v>
      </c>
      <c r="G295" s="94">
        <v>42248</v>
      </c>
      <c r="H295" s="93" t="s">
        <v>3097</v>
      </c>
      <c r="I295" s="93"/>
      <c r="J295" s="93"/>
      <c r="K295" s="101">
        <v>1</v>
      </c>
    </row>
    <row r="296" spans="1:11" x14ac:dyDescent="0.25">
      <c r="A296" s="93" t="s">
        <v>2843</v>
      </c>
      <c r="B296" s="95" t="s">
        <v>3098</v>
      </c>
      <c r="C296" s="93" t="s">
        <v>3099</v>
      </c>
      <c r="D296" s="93" t="s">
        <v>2935</v>
      </c>
      <c r="E296" s="93" t="s">
        <v>3080</v>
      </c>
      <c r="F296" s="93" t="s">
        <v>2840</v>
      </c>
      <c r="G296" s="94">
        <v>39237</v>
      </c>
      <c r="H296" s="93" t="s">
        <v>3100</v>
      </c>
      <c r="I296" s="93"/>
      <c r="J296" s="93"/>
      <c r="K296" s="101" t="s">
        <v>2186</v>
      </c>
    </row>
    <row r="297" spans="1:11" x14ac:dyDescent="0.25">
      <c r="A297" s="93" t="s">
        <v>2843</v>
      </c>
      <c r="B297" s="95" t="s">
        <v>3101</v>
      </c>
      <c r="C297" s="93" t="s">
        <v>3102</v>
      </c>
      <c r="D297" s="93" t="s">
        <v>2935</v>
      </c>
      <c r="E297" s="93" t="s">
        <v>2869</v>
      </c>
      <c r="F297" s="93" t="s">
        <v>2842</v>
      </c>
      <c r="G297" s="94">
        <v>42340</v>
      </c>
      <c r="H297" s="93" t="s">
        <v>3103</v>
      </c>
      <c r="I297" s="93"/>
      <c r="J297" s="93"/>
      <c r="K297" s="101">
        <v>1</v>
      </c>
    </row>
    <row r="298" spans="1:11" x14ac:dyDescent="0.25">
      <c r="A298" s="93" t="s">
        <v>2843</v>
      </c>
      <c r="B298" s="95" t="s">
        <v>3104</v>
      </c>
      <c r="C298" s="93" t="s">
        <v>3105</v>
      </c>
      <c r="D298" s="93" t="s">
        <v>2935</v>
      </c>
      <c r="E298" s="93" t="s">
        <v>2839</v>
      </c>
      <c r="F298" s="93" t="s">
        <v>2840</v>
      </c>
      <c r="G298" s="94">
        <v>42249</v>
      </c>
      <c r="H298" s="93" t="s">
        <v>3106</v>
      </c>
      <c r="I298" s="93"/>
      <c r="J298" s="93"/>
      <c r="K298" s="101">
        <v>1</v>
      </c>
    </row>
    <row r="299" spans="1:11" x14ac:dyDescent="0.25">
      <c r="A299" s="93" t="s">
        <v>2843</v>
      </c>
      <c r="B299" s="95" t="s">
        <v>3107</v>
      </c>
      <c r="C299" s="93" t="s">
        <v>3108</v>
      </c>
      <c r="D299" s="93" t="s">
        <v>2935</v>
      </c>
      <c r="E299" s="93" t="s">
        <v>2183</v>
      </c>
      <c r="F299" s="93" t="s">
        <v>2184</v>
      </c>
      <c r="G299" s="94">
        <v>40788</v>
      </c>
      <c r="H299" s="93" t="s">
        <v>3109</v>
      </c>
      <c r="I299" s="93"/>
      <c r="J299" s="93"/>
      <c r="K299" s="101" t="s">
        <v>2186</v>
      </c>
    </row>
    <row r="300" spans="1:11" x14ac:dyDescent="0.25">
      <c r="A300" s="93" t="s">
        <v>2843</v>
      </c>
      <c r="B300" s="95" t="s">
        <v>3110</v>
      </c>
      <c r="C300" s="93" t="s">
        <v>3111</v>
      </c>
      <c r="D300" s="93" t="s">
        <v>2935</v>
      </c>
      <c r="E300" s="93" t="s">
        <v>2859</v>
      </c>
      <c r="F300" s="93" t="s">
        <v>2840</v>
      </c>
      <c r="G300" s="94">
        <v>42243</v>
      </c>
      <c r="H300" s="93" t="s">
        <v>3112</v>
      </c>
      <c r="I300" s="93"/>
      <c r="J300" s="93"/>
      <c r="K300" s="101">
        <v>1</v>
      </c>
    </row>
    <row r="301" spans="1:11" x14ac:dyDescent="0.25">
      <c r="A301" s="93" t="s">
        <v>2843</v>
      </c>
      <c r="B301" s="95" t="s">
        <v>3113</v>
      </c>
      <c r="C301" s="93" t="s">
        <v>3114</v>
      </c>
      <c r="D301" s="93" t="s">
        <v>3115</v>
      </c>
      <c r="E301" s="93" t="s">
        <v>2183</v>
      </c>
      <c r="F301" s="93" t="s">
        <v>2184</v>
      </c>
      <c r="G301" s="94">
        <v>39980</v>
      </c>
      <c r="H301" s="93" t="s">
        <v>3116</v>
      </c>
      <c r="I301" s="93"/>
      <c r="J301" s="93"/>
      <c r="K301" s="101" t="s">
        <v>2186</v>
      </c>
    </row>
    <row r="302" spans="1:11" x14ac:dyDescent="0.25">
      <c r="A302" s="93" t="s">
        <v>2843</v>
      </c>
      <c r="B302" s="95" t="s">
        <v>3117</v>
      </c>
      <c r="C302" s="93" t="s">
        <v>3118</v>
      </c>
      <c r="D302" s="93" t="s">
        <v>3115</v>
      </c>
      <c r="E302" s="93" t="s">
        <v>2883</v>
      </c>
      <c r="F302" s="93" t="s">
        <v>2840</v>
      </c>
      <c r="G302" s="94">
        <v>42245</v>
      </c>
      <c r="H302" s="93" t="s">
        <v>3119</v>
      </c>
      <c r="I302" s="93"/>
      <c r="J302" s="93"/>
      <c r="K302" s="101">
        <v>1</v>
      </c>
    </row>
    <row r="303" spans="1:11" x14ac:dyDescent="0.25">
      <c r="A303" s="93" t="s">
        <v>2843</v>
      </c>
      <c r="B303" s="95" t="s">
        <v>3120</v>
      </c>
      <c r="C303" s="93" t="s">
        <v>3121</v>
      </c>
      <c r="D303" s="93" t="s">
        <v>3115</v>
      </c>
      <c r="E303" s="93" t="s">
        <v>2883</v>
      </c>
      <c r="F303" s="93" t="s">
        <v>2840</v>
      </c>
      <c r="G303" s="94">
        <v>42245</v>
      </c>
      <c r="H303" s="93" t="s">
        <v>3122</v>
      </c>
      <c r="I303" s="93"/>
      <c r="J303" s="93"/>
      <c r="K303" s="101">
        <v>1</v>
      </c>
    </row>
    <row r="304" spans="1:11" x14ac:dyDescent="0.25">
      <c r="A304" s="93" t="s">
        <v>2843</v>
      </c>
      <c r="B304" s="95" t="s">
        <v>3123</v>
      </c>
      <c r="C304" s="93" t="s">
        <v>3124</v>
      </c>
      <c r="D304" s="93" t="s">
        <v>3115</v>
      </c>
      <c r="E304" s="93" t="s">
        <v>2839</v>
      </c>
      <c r="F304" s="93" t="s">
        <v>2840</v>
      </c>
      <c r="G304" s="94">
        <v>42249</v>
      </c>
      <c r="H304" s="93" t="s">
        <v>3125</v>
      </c>
      <c r="I304" s="93"/>
      <c r="J304" s="93"/>
      <c r="K304" s="101">
        <v>1</v>
      </c>
    </row>
    <row r="305" spans="1:11" x14ac:dyDescent="0.25">
      <c r="A305" s="93" t="s">
        <v>2843</v>
      </c>
      <c r="B305" s="95" t="s">
        <v>3126</v>
      </c>
      <c r="C305" s="93" t="s">
        <v>3127</v>
      </c>
      <c r="D305" s="93" t="s">
        <v>3115</v>
      </c>
      <c r="E305" s="93" t="s">
        <v>2847</v>
      </c>
      <c r="F305" s="93" t="s">
        <v>2840</v>
      </c>
      <c r="G305" s="94">
        <v>42248</v>
      </c>
      <c r="H305" s="93" t="s">
        <v>3128</v>
      </c>
      <c r="I305" s="93"/>
      <c r="J305" s="93"/>
      <c r="K305" s="101">
        <v>1</v>
      </c>
    </row>
    <row r="306" spans="1:11" x14ac:dyDescent="0.25">
      <c r="A306" s="93" t="s">
        <v>2843</v>
      </c>
      <c r="B306" s="95" t="s">
        <v>3129</v>
      </c>
      <c r="C306" s="93" t="s">
        <v>3130</v>
      </c>
      <c r="D306" s="93" t="s">
        <v>3115</v>
      </c>
      <c r="E306" s="93" t="s">
        <v>2847</v>
      </c>
      <c r="F306" s="93" t="s">
        <v>2840</v>
      </c>
      <c r="G306" s="94">
        <v>42286</v>
      </c>
      <c r="H306" s="93" t="s">
        <v>3131</v>
      </c>
      <c r="I306" s="93"/>
      <c r="J306" s="93"/>
      <c r="K306" s="101">
        <v>1</v>
      </c>
    </row>
    <row r="307" spans="1:11" x14ac:dyDescent="0.25">
      <c r="A307" s="93" t="s">
        <v>2843</v>
      </c>
      <c r="B307" s="95" t="s">
        <v>3132</v>
      </c>
      <c r="C307" s="93" t="s">
        <v>3133</v>
      </c>
      <c r="D307" s="93" t="s">
        <v>3115</v>
      </c>
      <c r="E307" s="93" t="s">
        <v>3080</v>
      </c>
      <c r="F307" s="93" t="s">
        <v>2840</v>
      </c>
      <c r="G307" s="94">
        <v>39297</v>
      </c>
      <c r="H307" s="93" t="s">
        <v>3134</v>
      </c>
      <c r="I307" s="93"/>
      <c r="J307" s="93"/>
      <c r="K307" s="101" t="s">
        <v>2186</v>
      </c>
    </row>
    <row r="308" spans="1:11" x14ac:dyDescent="0.25">
      <c r="A308" s="93" t="s">
        <v>2843</v>
      </c>
      <c r="B308" s="95" t="s">
        <v>3135</v>
      </c>
      <c r="C308" s="93" t="s">
        <v>3136</v>
      </c>
      <c r="D308" s="93" t="s">
        <v>3115</v>
      </c>
      <c r="E308" s="93" t="s">
        <v>2841</v>
      </c>
      <c r="F308" s="93" t="s">
        <v>2842</v>
      </c>
      <c r="G308" s="94">
        <v>40189</v>
      </c>
      <c r="H308" s="93" t="s">
        <v>3137</v>
      </c>
      <c r="I308" s="93"/>
      <c r="J308" s="93"/>
      <c r="K308" s="101" t="s">
        <v>2186</v>
      </c>
    </row>
    <row r="309" spans="1:11" x14ac:dyDescent="0.25">
      <c r="A309" s="93" t="s">
        <v>2843</v>
      </c>
      <c r="B309" s="95" t="s">
        <v>3138</v>
      </c>
      <c r="C309" s="93" t="s">
        <v>3139</v>
      </c>
      <c r="D309" s="93" t="s">
        <v>3115</v>
      </c>
      <c r="E309" s="93" t="s">
        <v>2859</v>
      </c>
      <c r="F309" s="93" t="s">
        <v>2840</v>
      </c>
      <c r="G309" s="94">
        <v>42349</v>
      </c>
      <c r="H309" s="93" t="s">
        <v>3140</v>
      </c>
      <c r="I309" s="93"/>
      <c r="J309" s="93"/>
      <c r="K309" s="101">
        <v>1</v>
      </c>
    </row>
    <row r="310" spans="1:11" x14ac:dyDescent="0.25">
      <c r="A310" s="93" t="s">
        <v>2843</v>
      </c>
      <c r="B310" s="95" t="s">
        <v>3141</v>
      </c>
      <c r="C310" s="93" t="s">
        <v>3142</v>
      </c>
      <c r="D310" s="93" t="s">
        <v>3115</v>
      </c>
      <c r="E310" s="93" t="s">
        <v>2883</v>
      </c>
      <c r="F310" s="93" t="s">
        <v>2840</v>
      </c>
      <c r="G310" s="94">
        <v>42258</v>
      </c>
      <c r="H310" s="93" t="s">
        <v>3143</v>
      </c>
      <c r="I310" s="93"/>
      <c r="J310" s="93"/>
      <c r="K310" s="101">
        <v>1</v>
      </c>
    </row>
    <row r="311" spans="1:11" x14ac:dyDescent="0.25">
      <c r="A311" s="93" t="s">
        <v>2843</v>
      </c>
      <c r="B311" s="95" t="s">
        <v>3144</v>
      </c>
      <c r="C311" s="93" t="s">
        <v>3145</v>
      </c>
      <c r="D311" s="93" t="s">
        <v>3115</v>
      </c>
      <c r="E311" s="93" t="s">
        <v>2883</v>
      </c>
      <c r="F311" s="93" t="s">
        <v>2840</v>
      </c>
      <c r="G311" s="94">
        <v>42250</v>
      </c>
      <c r="H311" s="93" t="s">
        <v>3146</v>
      </c>
      <c r="I311" s="93"/>
      <c r="J311" s="93"/>
      <c r="K311" s="101">
        <v>1</v>
      </c>
    </row>
    <row r="312" spans="1:11" x14ac:dyDescent="0.25">
      <c r="A312" s="93" t="s">
        <v>2843</v>
      </c>
      <c r="B312" s="95" t="s">
        <v>3147</v>
      </c>
      <c r="C312" s="93" t="s">
        <v>3148</v>
      </c>
      <c r="D312" s="93" t="s">
        <v>3115</v>
      </c>
      <c r="E312" s="93" t="s">
        <v>2883</v>
      </c>
      <c r="F312" s="93" t="s">
        <v>2840</v>
      </c>
      <c r="G312" s="94">
        <v>42247</v>
      </c>
      <c r="H312" s="93" t="s">
        <v>3149</v>
      </c>
      <c r="I312" s="93"/>
      <c r="J312" s="93"/>
      <c r="K312" s="101">
        <v>1</v>
      </c>
    </row>
    <row r="313" spans="1:11" x14ac:dyDescent="0.25">
      <c r="A313" s="93" t="s">
        <v>2843</v>
      </c>
      <c r="B313" s="95" t="s">
        <v>3150</v>
      </c>
      <c r="C313" s="93" t="s">
        <v>3151</v>
      </c>
      <c r="D313" s="93" t="s">
        <v>3115</v>
      </c>
      <c r="E313" s="93" t="s">
        <v>2847</v>
      </c>
      <c r="F313" s="93" t="s">
        <v>2840</v>
      </c>
      <c r="G313" s="94">
        <v>42244</v>
      </c>
      <c r="H313" s="93" t="s">
        <v>3152</v>
      </c>
      <c r="I313" s="93"/>
      <c r="J313" s="93"/>
      <c r="K313" s="101">
        <v>1</v>
      </c>
    </row>
    <row r="314" spans="1:11" x14ac:dyDescent="0.25">
      <c r="A314" s="93" t="s">
        <v>2843</v>
      </c>
      <c r="B314" s="95" t="s">
        <v>3153</v>
      </c>
      <c r="C314" s="93" t="s">
        <v>3154</v>
      </c>
      <c r="D314" s="93" t="s">
        <v>3115</v>
      </c>
      <c r="E314" s="93" t="s">
        <v>2859</v>
      </c>
      <c r="F314" s="93" t="s">
        <v>2840</v>
      </c>
      <c r="G314" s="94">
        <v>42255</v>
      </c>
      <c r="H314" s="93" t="s">
        <v>3155</v>
      </c>
      <c r="I314" s="93"/>
      <c r="J314" s="93"/>
      <c r="K314" s="101">
        <v>1</v>
      </c>
    </row>
    <row r="315" spans="1:11" x14ac:dyDescent="0.25">
      <c r="A315" s="93" t="s">
        <v>2843</v>
      </c>
      <c r="B315" s="95" t="s">
        <v>3156</v>
      </c>
      <c r="C315" s="93" t="s">
        <v>3157</v>
      </c>
      <c r="D315" s="93" t="s">
        <v>3115</v>
      </c>
      <c r="E315" s="93" t="s">
        <v>2883</v>
      </c>
      <c r="F315" s="93" t="s">
        <v>2840</v>
      </c>
      <c r="G315" s="94">
        <v>42248</v>
      </c>
      <c r="H315" s="93" t="s">
        <v>3158</v>
      </c>
      <c r="I315" s="93"/>
      <c r="J315" s="93"/>
      <c r="K315" s="101">
        <v>1</v>
      </c>
    </row>
    <row r="316" spans="1:11" x14ac:dyDescent="0.25">
      <c r="A316" s="93" t="s">
        <v>2843</v>
      </c>
      <c r="B316" s="95" t="s">
        <v>3159</v>
      </c>
      <c r="C316" s="93" t="s">
        <v>3160</v>
      </c>
      <c r="D316" s="93" t="s">
        <v>3115</v>
      </c>
      <c r="E316" s="93" t="s">
        <v>3080</v>
      </c>
      <c r="F316" s="93" t="s">
        <v>2840</v>
      </c>
      <c r="G316" s="94">
        <v>40368</v>
      </c>
      <c r="H316" s="93" t="s">
        <v>1964</v>
      </c>
      <c r="I316" s="93" t="s">
        <v>3161</v>
      </c>
      <c r="J316" s="93" t="s">
        <v>3162</v>
      </c>
      <c r="K316" s="101" t="s">
        <v>2186</v>
      </c>
    </row>
    <row r="317" spans="1:11" x14ac:dyDescent="0.25">
      <c r="A317" s="93" t="s">
        <v>2843</v>
      </c>
      <c r="B317" s="95" t="s">
        <v>3163</v>
      </c>
      <c r="C317" s="93" t="s">
        <v>3164</v>
      </c>
      <c r="D317" s="93" t="s">
        <v>3115</v>
      </c>
      <c r="E317" s="93" t="s">
        <v>2839</v>
      </c>
      <c r="F317" s="93" t="s">
        <v>2840</v>
      </c>
      <c r="G317" s="94">
        <v>42249</v>
      </c>
      <c r="H317" s="93" t="s">
        <v>3165</v>
      </c>
      <c r="I317" s="93"/>
      <c r="J317" s="93"/>
      <c r="K317" s="101">
        <v>1</v>
      </c>
    </row>
    <row r="318" spans="1:11" x14ac:dyDescent="0.25">
      <c r="A318" s="93" t="s">
        <v>2843</v>
      </c>
      <c r="B318" s="95" t="s">
        <v>3166</v>
      </c>
      <c r="C318" s="93" t="s">
        <v>3167</v>
      </c>
      <c r="D318" s="93" t="s">
        <v>3115</v>
      </c>
      <c r="E318" s="93" t="s">
        <v>2839</v>
      </c>
      <c r="F318" s="93" t="s">
        <v>2840</v>
      </c>
      <c r="G318" s="94">
        <v>42249</v>
      </c>
      <c r="H318" s="93" t="s">
        <v>3168</v>
      </c>
      <c r="I318" s="93"/>
      <c r="J318" s="93"/>
      <c r="K318" s="101">
        <v>1</v>
      </c>
    </row>
    <row r="319" spans="1:11" x14ac:dyDescent="0.25">
      <c r="A319" s="93" t="s">
        <v>2843</v>
      </c>
      <c r="B319" s="95" t="s">
        <v>3169</v>
      </c>
      <c r="C319" s="93" t="s">
        <v>3170</v>
      </c>
      <c r="D319" s="93" t="s">
        <v>3115</v>
      </c>
      <c r="E319" s="93" t="s">
        <v>2883</v>
      </c>
      <c r="F319" s="93" t="s">
        <v>2840</v>
      </c>
      <c r="G319" s="94">
        <v>42245</v>
      </c>
      <c r="H319" s="93" t="s">
        <v>3171</v>
      </c>
      <c r="I319" s="93"/>
      <c r="J319" s="93"/>
      <c r="K319" s="101">
        <v>1</v>
      </c>
    </row>
    <row r="320" spans="1:11" x14ac:dyDescent="0.25">
      <c r="A320" s="93" t="s">
        <v>2843</v>
      </c>
      <c r="B320" s="95" t="s">
        <v>3172</v>
      </c>
      <c r="C320" s="93" t="s">
        <v>3173</v>
      </c>
      <c r="D320" s="93" t="s">
        <v>3115</v>
      </c>
      <c r="E320" s="93" t="s">
        <v>2883</v>
      </c>
      <c r="F320" s="93" t="s">
        <v>2840</v>
      </c>
      <c r="G320" s="94">
        <v>42247</v>
      </c>
      <c r="H320" s="93" t="s">
        <v>3174</v>
      </c>
      <c r="I320" s="93"/>
      <c r="J320" s="93"/>
      <c r="K320" s="101">
        <v>1</v>
      </c>
    </row>
    <row r="321" spans="1:11" x14ac:dyDescent="0.25">
      <c r="A321" s="93" t="s">
        <v>2843</v>
      </c>
      <c r="B321" s="95" t="s">
        <v>3175</v>
      </c>
      <c r="C321" s="93" t="s">
        <v>3176</v>
      </c>
      <c r="D321" s="93" t="s">
        <v>3115</v>
      </c>
      <c r="E321" s="93" t="s">
        <v>2883</v>
      </c>
      <c r="F321" s="93" t="s">
        <v>2840</v>
      </c>
      <c r="G321" s="94">
        <v>42247</v>
      </c>
      <c r="H321" s="93" t="s">
        <v>3177</v>
      </c>
      <c r="I321" s="93"/>
      <c r="J321" s="93"/>
      <c r="K321" s="101">
        <v>1</v>
      </c>
    </row>
    <row r="322" spans="1:11" x14ac:dyDescent="0.25">
      <c r="A322" s="93" t="s">
        <v>2843</v>
      </c>
      <c r="B322" s="95" t="s">
        <v>3178</v>
      </c>
      <c r="C322" s="93" t="s">
        <v>3179</v>
      </c>
      <c r="D322" s="93" t="s">
        <v>3115</v>
      </c>
      <c r="E322" s="93" t="s">
        <v>2847</v>
      </c>
      <c r="F322" s="93" t="s">
        <v>2840</v>
      </c>
      <c r="G322" s="94">
        <v>42244</v>
      </c>
      <c r="H322" s="93" t="s">
        <v>3180</v>
      </c>
      <c r="I322" s="93"/>
      <c r="J322" s="93"/>
      <c r="K322" s="101">
        <v>1</v>
      </c>
    </row>
    <row r="323" spans="1:11" x14ac:dyDescent="0.25">
      <c r="A323" s="93" t="s">
        <v>2843</v>
      </c>
      <c r="B323" s="95" t="s">
        <v>3181</v>
      </c>
      <c r="C323" s="93" t="s">
        <v>3182</v>
      </c>
      <c r="D323" s="93" t="s">
        <v>3183</v>
      </c>
      <c r="E323" s="93" t="s">
        <v>2847</v>
      </c>
      <c r="F323" s="93" t="s">
        <v>2840</v>
      </c>
      <c r="G323" s="94">
        <v>42255</v>
      </c>
      <c r="H323" s="93" t="s">
        <v>3184</v>
      </c>
      <c r="I323" s="93"/>
      <c r="J323" s="93"/>
      <c r="K323" s="101">
        <v>1</v>
      </c>
    </row>
    <row r="324" spans="1:11" x14ac:dyDescent="0.25">
      <c r="A324" s="93" t="s">
        <v>2843</v>
      </c>
      <c r="B324" s="95" t="s">
        <v>3185</v>
      </c>
      <c r="C324" s="93" t="s">
        <v>3186</v>
      </c>
      <c r="D324" s="93" t="s">
        <v>3183</v>
      </c>
      <c r="E324" s="93" t="s">
        <v>2883</v>
      </c>
      <c r="F324" s="93" t="s">
        <v>2840</v>
      </c>
      <c r="G324" s="94">
        <v>42247</v>
      </c>
      <c r="H324" s="93" t="s">
        <v>3187</v>
      </c>
      <c r="I324" s="93"/>
      <c r="J324" s="93"/>
      <c r="K324" s="101">
        <v>1</v>
      </c>
    </row>
    <row r="325" spans="1:11" x14ac:dyDescent="0.25">
      <c r="A325" s="93" t="s">
        <v>2843</v>
      </c>
      <c r="B325" s="95" t="s">
        <v>3188</v>
      </c>
      <c r="C325" s="93" t="s">
        <v>3189</v>
      </c>
      <c r="D325" s="93" t="s">
        <v>3183</v>
      </c>
      <c r="E325" s="93" t="s">
        <v>2839</v>
      </c>
      <c r="F325" s="93" t="s">
        <v>2840</v>
      </c>
      <c r="G325" s="94">
        <v>42257</v>
      </c>
      <c r="H325" s="93" t="s">
        <v>3190</v>
      </c>
      <c r="I325" s="93"/>
      <c r="J325" s="93"/>
      <c r="K325" s="101">
        <v>1</v>
      </c>
    </row>
    <row r="326" spans="1:11" x14ac:dyDescent="0.25">
      <c r="A326" s="93" t="s">
        <v>2843</v>
      </c>
      <c r="B326" s="95" t="s">
        <v>3191</v>
      </c>
      <c r="C326" s="93" t="s">
        <v>3192</v>
      </c>
      <c r="D326" s="93" t="s">
        <v>3183</v>
      </c>
      <c r="E326" s="93" t="s">
        <v>2952</v>
      </c>
      <c r="F326" s="93" t="s">
        <v>2840</v>
      </c>
      <c r="G326" s="94">
        <v>42244</v>
      </c>
      <c r="H326" s="93" t="s">
        <v>3193</v>
      </c>
      <c r="I326" s="93"/>
      <c r="J326" s="93"/>
      <c r="K326" s="101">
        <v>1</v>
      </c>
    </row>
    <row r="327" spans="1:11" x14ac:dyDescent="0.25">
      <c r="A327" s="93" t="s">
        <v>2843</v>
      </c>
      <c r="B327" s="95" t="s">
        <v>3194</v>
      </c>
      <c r="C327" s="93" t="s">
        <v>3195</v>
      </c>
      <c r="D327" s="93" t="s">
        <v>3183</v>
      </c>
      <c r="E327" s="93" t="s">
        <v>2952</v>
      </c>
      <c r="F327" s="93" t="s">
        <v>2840</v>
      </c>
      <c r="G327" s="94">
        <v>42247</v>
      </c>
      <c r="H327" s="93" t="s">
        <v>3196</v>
      </c>
      <c r="I327" s="93"/>
      <c r="J327" s="93"/>
      <c r="K327" s="101">
        <v>1</v>
      </c>
    </row>
    <row r="328" spans="1:11" x14ac:dyDescent="0.25">
      <c r="A328" s="93" t="s">
        <v>2843</v>
      </c>
      <c r="B328" s="95" t="s">
        <v>3197</v>
      </c>
      <c r="C328" s="93" t="s">
        <v>3198</v>
      </c>
      <c r="D328" s="93" t="s">
        <v>3183</v>
      </c>
      <c r="E328" s="93" t="s">
        <v>2952</v>
      </c>
      <c r="F328" s="93" t="s">
        <v>2840</v>
      </c>
      <c r="G328" s="94">
        <v>42242</v>
      </c>
      <c r="H328" s="93" t="s">
        <v>3199</v>
      </c>
      <c r="I328" s="93"/>
      <c r="J328" s="93"/>
      <c r="K328" s="101">
        <v>1</v>
      </c>
    </row>
    <row r="329" spans="1:11" x14ac:dyDescent="0.25">
      <c r="A329" s="93" t="s">
        <v>2843</v>
      </c>
      <c r="B329" s="95" t="s">
        <v>3200</v>
      </c>
      <c r="C329" s="93" t="s">
        <v>3201</v>
      </c>
      <c r="D329" s="93" t="s">
        <v>3202</v>
      </c>
      <c r="E329" s="93" t="s">
        <v>2883</v>
      </c>
      <c r="F329" s="93" t="s">
        <v>2840</v>
      </c>
      <c r="G329" s="94">
        <v>42256</v>
      </c>
      <c r="H329" s="93" t="s">
        <v>3203</v>
      </c>
      <c r="I329" s="93"/>
      <c r="J329" s="93"/>
      <c r="K329" s="101">
        <v>1</v>
      </c>
    </row>
    <row r="330" spans="1:11" x14ac:dyDescent="0.25">
      <c r="A330" s="93" t="s">
        <v>2843</v>
      </c>
      <c r="B330" s="95" t="s">
        <v>3204</v>
      </c>
      <c r="C330" s="93" t="s">
        <v>3205</v>
      </c>
      <c r="D330" s="93" t="s">
        <v>3202</v>
      </c>
      <c r="E330" s="93" t="s">
        <v>2883</v>
      </c>
      <c r="F330" s="93" t="s">
        <v>2840</v>
      </c>
      <c r="G330" s="94">
        <v>42250</v>
      </c>
      <c r="H330" s="93" t="s">
        <v>3206</v>
      </c>
      <c r="I330" s="93"/>
      <c r="J330" s="93"/>
      <c r="K330" s="101">
        <v>1</v>
      </c>
    </row>
    <row r="331" spans="1:11" x14ac:dyDescent="0.25">
      <c r="A331" s="93" t="s">
        <v>2843</v>
      </c>
      <c r="B331" s="95" t="s">
        <v>3207</v>
      </c>
      <c r="C331" s="93" t="s">
        <v>3208</v>
      </c>
      <c r="D331" s="93" t="s">
        <v>3202</v>
      </c>
      <c r="E331" s="93" t="s">
        <v>2883</v>
      </c>
      <c r="F331" s="93" t="s">
        <v>2840</v>
      </c>
      <c r="G331" s="94">
        <v>42273</v>
      </c>
      <c r="H331" s="93" t="s">
        <v>3209</v>
      </c>
      <c r="I331" s="93"/>
      <c r="J331" s="93"/>
      <c r="K331" s="101">
        <v>1</v>
      </c>
    </row>
    <row r="332" spans="1:11" x14ac:dyDescent="0.25">
      <c r="A332" s="93" t="s">
        <v>2843</v>
      </c>
      <c r="B332" s="95" t="s">
        <v>3210</v>
      </c>
      <c r="C332" s="93" t="s">
        <v>3211</v>
      </c>
      <c r="D332" s="93" t="s">
        <v>3202</v>
      </c>
      <c r="E332" s="93" t="s">
        <v>2883</v>
      </c>
      <c r="F332" s="93" t="s">
        <v>2840</v>
      </c>
      <c r="G332" s="94">
        <v>42248</v>
      </c>
      <c r="H332" s="93" t="s">
        <v>3212</v>
      </c>
      <c r="I332" s="93"/>
      <c r="J332" s="93"/>
      <c r="K332" s="101">
        <v>1</v>
      </c>
    </row>
    <row r="333" spans="1:11" x14ac:dyDescent="0.25">
      <c r="A333" s="93" t="s">
        <v>2843</v>
      </c>
      <c r="B333" s="95" t="s">
        <v>3213</v>
      </c>
      <c r="C333" s="93" t="s">
        <v>3214</v>
      </c>
      <c r="D333" s="93" t="s">
        <v>3202</v>
      </c>
      <c r="E333" s="93" t="s">
        <v>2883</v>
      </c>
      <c r="F333" s="93" t="s">
        <v>2840</v>
      </c>
      <c r="G333" s="94">
        <v>42273</v>
      </c>
      <c r="H333" s="93" t="s">
        <v>3215</v>
      </c>
      <c r="I333" s="93"/>
      <c r="J333" s="93"/>
      <c r="K333" s="101">
        <v>1</v>
      </c>
    </row>
    <row r="334" spans="1:11" x14ac:dyDescent="0.25">
      <c r="A334" s="93" t="s">
        <v>2843</v>
      </c>
      <c r="B334" s="95" t="s">
        <v>3216</v>
      </c>
      <c r="C334" s="93" t="s">
        <v>3217</v>
      </c>
      <c r="D334" s="93" t="s">
        <v>3202</v>
      </c>
      <c r="E334" s="93" t="s">
        <v>2883</v>
      </c>
      <c r="F334" s="93" t="s">
        <v>2840</v>
      </c>
      <c r="G334" s="94">
        <v>42248</v>
      </c>
      <c r="H334" s="93" t="s">
        <v>3218</v>
      </c>
      <c r="I334" s="93"/>
      <c r="J334" s="93"/>
      <c r="K334" s="101">
        <v>1</v>
      </c>
    </row>
    <row r="335" spans="1:11" x14ac:dyDescent="0.25">
      <c r="A335" s="93" t="s">
        <v>2843</v>
      </c>
      <c r="B335" s="95" t="s">
        <v>3219</v>
      </c>
      <c r="C335" s="93" t="s">
        <v>3220</v>
      </c>
      <c r="D335" s="93" t="s">
        <v>3202</v>
      </c>
      <c r="E335" s="93" t="s">
        <v>2923</v>
      </c>
      <c r="F335" s="93" t="s">
        <v>2924</v>
      </c>
      <c r="G335" s="94">
        <v>42257</v>
      </c>
      <c r="H335" s="93" t="s">
        <v>3221</v>
      </c>
      <c r="I335" s="93"/>
      <c r="J335" s="93"/>
      <c r="K335" s="101">
        <v>1</v>
      </c>
    </row>
    <row r="336" spans="1:11" x14ac:dyDescent="0.25">
      <c r="A336" s="93" t="s">
        <v>2843</v>
      </c>
      <c r="B336" s="95" t="s">
        <v>3222</v>
      </c>
      <c r="C336" s="93" t="s">
        <v>3223</v>
      </c>
      <c r="D336" s="93" t="s">
        <v>3202</v>
      </c>
      <c r="E336" s="93" t="s">
        <v>2883</v>
      </c>
      <c r="F336" s="93" t="s">
        <v>2840</v>
      </c>
      <c r="G336" s="94">
        <v>42256</v>
      </c>
      <c r="H336" s="93" t="s">
        <v>3224</v>
      </c>
      <c r="I336" s="93"/>
      <c r="J336" s="93"/>
      <c r="K336" s="101">
        <v>1</v>
      </c>
    </row>
    <row r="337" spans="1:11" x14ac:dyDescent="0.25">
      <c r="A337" s="93" t="s">
        <v>2843</v>
      </c>
      <c r="B337" s="95" t="s">
        <v>3225</v>
      </c>
      <c r="C337" s="93" t="s">
        <v>3226</v>
      </c>
      <c r="D337" s="93" t="s">
        <v>3202</v>
      </c>
      <c r="E337" s="93" t="s">
        <v>2883</v>
      </c>
      <c r="F337" s="93" t="s">
        <v>2840</v>
      </c>
      <c r="G337" s="94">
        <v>42247</v>
      </c>
      <c r="H337" s="93" t="s">
        <v>3227</v>
      </c>
      <c r="I337" s="93"/>
      <c r="J337" s="93"/>
      <c r="K337" s="101">
        <v>1</v>
      </c>
    </row>
    <row r="338" spans="1:11" x14ac:dyDescent="0.25">
      <c r="A338" s="93" t="s">
        <v>2843</v>
      </c>
      <c r="B338" s="95" t="s">
        <v>3228</v>
      </c>
      <c r="C338" s="93" t="s">
        <v>3229</v>
      </c>
      <c r="D338" s="93" t="s">
        <v>3202</v>
      </c>
      <c r="E338" s="93" t="s">
        <v>2883</v>
      </c>
      <c r="F338" s="93" t="s">
        <v>2840</v>
      </c>
      <c r="G338" s="94">
        <v>42243</v>
      </c>
      <c r="H338" s="93" t="s">
        <v>3230</v>
      </c>
      <c r="I338" s="93"/>
      <c r="J338" s="93"/>
      <c r="K338" s="101">
        <v>1</v>
      </c>
    </row>
    <row r="339" spans="1:11" x14ac:dyDescent="0.25">
      <c r="A339" s="93" t="s">
        <v>2843</v>
      </c>
      <c r="B339" s="95" t="s">
        <v>3231</v>
      </c>
      <c r="C339" s="93" t="s">
        <v>3232</v>
      </c>
      <c r="D339" s="93" t="s">
        <v>3070</v>
      </c>
      <c r="E339" s="93" t="s">
        <v>2847</v>
      </c>
      <c r="F339" s="93" t="s">
        <v>2840</v>
      </c>
      <c r="G339" s="94">
        <v>42242</v>
      </c>
      <c r="H339" s="93" t="s">
        <v>3233</v>
      </c>
      <c r="I339" s="93"/>
      <c r="J339" s="93"/>
      <c r="K339" s="101">
        <v>1</v>
      </c>
    </row>
    <row r="340" spans="1:11" x14ac:dyDescent="0.25">
      <c r="A340" s="93" t="s">
        <v>2843</v>
      </c>
      <c r="B340" s="95" t="s">
        <v>3234</v>
      </c>
      <c r="C340" s="93" t="s">
        <v>3235</v>
      </c>
      <c r="D340" s="93" t="s">
        <v>3236</v>
      </c>
      <c r="E340" s="93" t="s">
        <v>2883</v>
      </c>
      <c r="F340" s="93" t="s">
        <v>2840</v>
      </c>
      <c r="G340" s="94">
        <v>42247</v>
      </c>
      <c r="H340" s="93" t="s">
        <v>3237</v>
      </c>
      <c r="I340" s="93"/>
      <c r="J340" s="93"/>
      <c r="K340" s="101">
        <v>1</v>
      </c>
    </row>
    <row r="341" spans="1:11" x14ac:dyDescent="0.25">
      <c r="A341" s="93" t="s">
        <v>2843</v>
      </c>
      <c r="B341" s="95" t="s">
        <v>3238</v>
      </c>
      <c r="C341" s="93" t="s">
        <v>3239</v>
      </c>
      <c r="D341" s="93" t="s">
        <v>3236</v>
      </c>
      <c r="E341" s="93" t="s">
        <v>2883</v>
      </c>
      <c r="F341" s="93" t="s">
        <v>2840</v>
      </c>
      <c r="G341" s="94">
        <v>42248</v>
      </c>
      <c r="H341" s="93" t="s">
        <v>3240</v>
      </c>
      <c r="I341" s="93"/>
      <c r="J341" s="93"/>
      <c r="K341" s="101">
        <v>1</v>
      </c>
    </row>
    <row r="342" spans="1:11" x14ac:dyDescent="0.25">
      <c r="A342" s="93" t="s">
        <v>2843</v>
      </c>
      <c r="B342" s="95" t="s">
        <v>3241</v>
      </c>
      <c r="C342" s="93" t="s">
        <v>3242</v>
      </c>
      <c r="D342" s="93" t="s">
        <v>3236</v>
      </c>
      <c r="E342" s="93" t="s">
        <v>2883</v>
      </c>
      <c r="F342" s="93" t="s">
        <v>2840</v>
      </c>
      <c r="G342" s="94">
        <v>42244</v>
      </c>
      <c r="H342" s="93" t="s">
        <v>3243</v>
      </c>
      <c r="I342" s="93"/>
      <c r="J342" s="93"/>
      <c r="K342" s="101">
        <v>1</v>
      </c>
    </row>
    <row r="343" spans="1:11" x14ac:dyDescent="0.25">
      <c r="A343" s="93" t="s">
        <v>2843</v>
      </c>
      <c r="B343" s="95" t="s">
        <v>3244</v>
      </c>
      <c r="C343" s="93" t="s">
        <v>3245</v>
      </c>
      <c r="D343" s="93" t="s">
        <v>3236</v>
      </c>
      <c r="E343" s="93" t="s">
        <v>2883</v>
      </c>
      <c r="F343" s="93" t="s">
        <v>2840</v>
      </c>
      <c r="G343" s="94">
        <v>42243</v>
      </c>
      <c r="H343" s="93" t="s">
        <v>3246</v>
      </c>
      <c r="I343" s="93"/>
      <c r="J343" s="93"/>
      <c r="K343" s="101">
        <v>1</v>
      </c>
    </row>
    <row r="344" spans="1:11" x14ac:dyDescent="0.25">
      <c r="A344" s="93" t="s">
        <v>2843</v>
      </c>
      <c r="B344" s="95" t="s">
        <v>3247</v>
      </c>
      <c r="C344" s="93" t="s">
        <v>3248</v>
      </c>
      <c r="D344" s="93" t="s">
        <v>3236</v>
      </c>
      <c r="E344" s="93" t="s">
        <v>2883</v>
      </c>
      <c r="F344" s="93" t="s">
        <v>2840</v>
      </c>
      <c r="G344" s="94">
        <v>42243</v>
      </c>
      <c r="H344" s="93" t="s">
        <v>3249</v>
      </c>
      <c r="I344" s="93"/>
      <c r="J344" s="93"/>
      <c r="K344" s="101">
        <v>1</v>
      </c>
    </row>
    <row r="345" spans="1:11" x14ac:dyDescent="0.25">
      <c r="A345" s="93" t="s">
        <v>2843</v>
      </c>
      <c r="B345" s="95" t="s">
        <v>3250</v>
      </c>
      <c r="C345" s="93" t="s">
        <v>3251</v>
      </c>
      <c r="D345" s="93" t="s">
        <v>3236</v>
      </c>
      <c r="E345" s="93" t="s">
        <v>2859</v>
      </c>
      <c r="F345" s="93" t="s">
        <v>2840</v>
      </c>
      <c r="G345" s="94">
        <v>42255</v>
      </c>
      <c r="H345" s="93" t="s">
        <v>3252</v>
      </c>
      <c r="I345" s="93"/>
      <c r="J345" s="93"/>
      <c r="K345" s="101">
        <v>1</v>
      </c>
    </row>
    <row r="346" spans="1:11" x14ac:dyDescent="0.25">
      <c r="A346" s="93" t="s">
        <v>2843</v>
      </c>
      <c r="B346" s="95" t="s">
        <v>3253</v>
      </c>
      <c r="C346" s="93" t="s">
        <v>3254</v>
      </c>
      <c r="D346" s="93" t="s">
        <v>3236</v>
      </c>
      <c r="E346" s="93" t="s">
        <v>2952</v>
      </c>
      <c r="F346" s="93" t="s">
        <v>2840</v>
      </c>
      <c r="G346" s="94">
        <v>42242</v>
      </c>
      <c r="H346" s="93" t="s">
        <v>3255</v>
      </c>
      <c r="I346" s="93"/>
      <c r="J346" s="93"/>
      <c r="K346" s="101">
        <v>1</v>
      </c>
    </row>
    <row r="347" spans="1:11" x14ac:dyDescent="0.25">
      <c r="A347" s="93" t="s">
        <v>2843</v>
      </c>
      <c r="B347" s="95" t="s">
        <v>3256</v>
      </c>
      <c r="C347" s="93" t="s">
        <v>3257</v>
      </c>
      <c r="D347" s="93" t="s">
        <v>3236</v>
      </c>
      <c r="E347" s="93" t="s">
        <v>2883</v>
      </c>
      <c r="F347" s="93" t="s">
        <v>2840</v>
      </c>
      <c r="G347" s="94">
        <v>42250</v>
      </c>
      <c r="H347" s="93" t="s">
        <v>3258</v>
      </c>
      <c r="I347" s="93"/>
      <c r="J347" s="93"/>
      <c r="K347" s="101">
        <v>1</v>
      </c>
    </row>
    <row r="348" spans="1:11" x14ac:dyDescent="0.25">
      <c r="A348" s="93" t="s">
        <v>2843</v>
      </c>
      <c r="B348" s="95" t="s">
        <v>3259</v>
      </c>
      <c r="C348" s="93" t="s">
        <v>3260</v>
      </c>
      <c r="D348" s="93" t="s">
        <v>3236</v>
      </c>
      <c r="E348" s="93" t="s">
        <v>2883</v>
      </c>
      <c r="F348" s="93" t="s">
        <v>2840</v>
      </c>
      <c r="G348" s="94">
        <v>42248</v>
      </c>
      <c r="H348" s="93" t="s">
        <v>3261</v>
      </c>
      <c r="I348" s="93"/>
      <c r="J348" s="93"/>
      <c r="K348" s="101">
        <v>1</v>
      </c>
    </row>
    <row r="349" spans="1:11" x14ac:dyDescent="0.25">
      <c r="A349" s="93" t="s">
        <v>2843</v>
      </c>
      <c r="B349" s="95" t="s">
        <v>3262</v>
      </c>
      <c r="C349" s="93" t="s">
        <v>3263</v>
      </c>
      <c r="D349" s="93" t="s">
        <v>3236</v>
      </c>
      <c r="E349" s="93" t="s">
        <v>2952</v>
      </c>
      <c r="F349" s="93" t="s">
        <v>2840</v>
      </c>
      <c r="G349" s="94">
        <v>42245</v>
      </c>
      <c r="H349" s="93" t="s">
        <v>3264</v>
      </c>
      <c r="I349" s="93"/>
      <c r="J349" s="93"/>
      <c r="K349" s="101">
        <v>1</v>
      </c>
    </row>
    <row r="350" spans="1:11" x14ac:dyDescent="0.25">
      <c r="A350" s="93" t="s">
        <v>2843</v>
      </c>
      <c r="B350" s="95" t="s">
        <v>3265</v>
      </c>
      <c r="C350" s="93" t="s">
        <v>3266</v>
      </c>
      <c r="D350" s="93" t="s">
        <v>3236</v>
      </c>
      <c r="E350" s="93" t="s">
        <v>2859</v>
      </c>
      <c r="F350" s="93" t="s">
        <v>2840</v>
      </c>
      <c r="G350" s="94">
        <v>42257</v>
      </c>
      <c r="H350" s="93" t="s">
        <v>3267</v>
      </c>
      <c r="I350" s="93"/>
      <c r="J350" s="93"/>
      <c r="K350" s="101">
        <v>1</v>
      </c>
    </row>
    <row r="351" spans="1:11" x14ac:dyDescent="0.25">
      <c r="A351" s="93" t="s">
        <v>2843</v>
      </c>
      <c r="B351" s="95" t="s">
        <v>3268</v>
      </c>
      <c r="C351" s="93" t="s">
        <v>3269</v>
      </c>
      <c r="D351" s="93" t="s">
        <v>3236</v>
      </c>
      <c r="E351" s="93" t="s">
        <v>2847</v>
      </c>
      <c r="F351" s="93" t="s">
        <v>2840</v>
      </c>
      <c r="G351" s="94">
        <v>42242</v>
      </c>
      <c r="H351" s="93" t="s">
        <v>3270</v>
      </c>
      <c r="I351" s="93"/>
      <c r="J351" s="93"/>
      <c r="K351" s="101">
        <v>1</v>
      </c>
    </row>
    <row r="352" spans="1:11" x14ac:dyDescent="0.25">
      <c r="A352" s="93" t="s">
        <v>2843</v>
      </c>
      <c r="B352" s="95" t="s">
        <v>3271</v>
      </c>
      <c r="C352" s="93" t="s">
        <v>3272</v>
      </c>
      <c r="D352" s="93" t="s">
        <v>3236</v>
      </c>
      <c r="E352" s="93" t="s">
        <v>2859</v>
      </c>
      <c r="F352" s="93" t="s">
        <v>2840</v>
      </c>
      <c r="G352" s="94">
        <v>42242</v>
      </c>
      <c r="H352" s="93" t="s">
        <v>3273</v>
      </c>
      <c r="I352" s="93"/>
      <c r="J352" s="93"/>
      <c r="K352" s="101">
        <v>1</v>
      </c>
    </row>
    <row r="353" spans="1:11" x14ac:dyDescent="0.25">
      <c r="A353" s="93" t="s">
        <v>2843</v>
      </c>
      <c r="B353" s="95" t="s">
        <v>3274</v>
      </c>
      <c r="C353" s="93" t="s">
        <v>3275</v>
      </c>
      <c r="D353" s="93" t="s">
        <v>3236</v>
      </c>
      <c r="E353" s="93" t="s">
        <v>2883</v>
      </c>
      <c r="F353" s="93" t="s">
        <v>2840</v>
      </c>
      <c r="G353" s="94">
        <v>42243</v>
      </c>
      <c r="H353" s="93" t="s">
        <v>3276</v>
      </c>
      <c r="I353" s="93"/>
      <c r="J353" s="93"/>
      <c r="K353" s="101">
        <v>1</v>
      </c>
    </row>
    <row r="354" spans="1:11" x14ac:dyDescent="0.25">
      <c r="A354" s="93" t="s">
        <v>2843</v>
      </c>
      <c r="B354" s="95" t="s">
        <v>3277</v>
      </c>
      <c r="C354" s="93" t="s">
        <v>3278</v>
      </c>
      <c r="D354" s="93" t="s">
        <v>3236</v>
      </c>
      <c r="E354" s="93" t="s">
        <v>2839</v>
      </c>
      <c r="F354" s="93" t="s">
        <v>2840</v>
      </c>
      <c r="G354" s="94">
        <v>42242</v>
      </c>
      <c r="H354" s="93" t="s">
        <v>3279</v>
      </c>
      <c r="I354" s="93"/>
      <c r="J354" s="93"/>
      <c r="K354" s="101">
        <v>1</v>
      </c>
    </row>
    <row r="355" spans="1:11" x14ac:dyDescent="0.25">
      <c r="A355" s="93" t="s">
        <v>2843</v>
      </c>
      <c r="B355" s="95" t="s">
        <v>3280</v>
      </c>
      <c r="C355" s="93" t="s">
        <v>3281</v>
      </c>
      <c r="D355" s="93" t="s">
        <v>3236</v>
      </c>
      <c r="E355" s="93" t="s">
        <v>2847</v>
      </c>
      <c r="F355" s="93" t="s">
        <v>2840</v>
      </c>
      <c r="G355" s="94">
        <v>42244</v>
      </c>
      <c r="H355" s="93" t="s">
        <v>3282</v>
      </c>
      <c r="I355" s="93"/>
      <c r="J355" s="93"/>
      <c r="K355" s="101">
        <v>1</v>
      </c>
    </row>
    <row r="356" spans="1:11" x14ac:dyDescent="0.25">
      <c r="A356" s="93" t="s">
        <v>2843</v>
      </c>
      <c r="B356" s="95" t="s">
        <v>3283</v>
      </c>
      <c r="C356" s="93" t="s">
        <v>3284</v>
      </c>
      <c r="D356" s="93" t="s">
        <v>3236</v>
      </c>
      <c r="E356" s="93" t="s">
        <v>2839</v>
      </c>
      <c r="F356" s="93" t="s">
        <v>2840</v>
      </c>
      <c r="G356" s="94">
        <v>42243</v>
      </c>
      <c r="H356" s="93" t="s">
        <v>3285</v>
      </c>
      <c r="I356" s="93"/>
      <c r="J356" s="93"/>
      <c r="K356" s="101">
        <v>1</v>
      </c>
    </row>
    <row r="357" spans="1:11" x14ac:dyDescent="0.25">
      <c r="A357" s="93" t="s">
        <v>2843</v>
      </c>
      <c r="B357" s="95" t="s">
        <v>3286</v>
      </c>
      <c r="C357" s="93" t="s">
        <v>3287</v>
      </c>
      <c r="D357" s="93" t="s">
        <v>3288</v>
      </c>
      <c r="E357" s="93" t="s">
        <v>2854</v>
      </c>
      <c r="F357" s="93" t="s">
        <v>2855</v>
      </c>
      <c r="G357" s="94">
        <v>35363</v>
      </c>
      <c r="H357" s="93" t="s">
        <v>3289</v>
      </c>
      <c r="I357" s="93"/>
      <c r="J357" s="93"/>
      <c r="K357" s="101" t="s">
        <v>2186</v>
      </c>
    </row>
    <row r="358" spans="1:11" x14ac:dyDescent="0.25">
      <c r="A358" s="93" t="s">
        <v>2843</v>
      </c>
      <c r="B358" s="95" t="s">
        <v>3290</v>
      </c>
      <c r="C358" s="93" t="s">
        <v>3291</v>
      </c>
      <c r="D358" s="93" t="s">
        <v>3288</v>
      </c>
      <c r="E358" s="93" t="s">
        <v>2854</v>
      </c>
      <c r="F358" s="93" t="s">
        <v>2855</v>
      </c>
      <c r="G358" s="94">
        <v>35901</v>
      </c>
      <c r="H358" s="93" t="s">
        <v>3292</v>
      </c>
      <c r="I358" s="93"/>
      <c r="J358" s="93"/>
      <c r="K358" s="101">
        <v>1</v>
      </c>
    </row>
    <row r="359" spans="1:11" x14ac:dyDescent="0.25">
      <c r="A359" s="93" t="s">
        <v>2843</v>
      </c>
      <c r="B359" s="95" t="s">
        <v>3293</v>
      </c>
      <c r="C359" s="93" t="s">
        <v>3294</v>
      </c>
      <c r="D359" s="93" t="s">
        <v>3288</v>
      </c>
      <c r="E359" s="93" t="s">
        <v>2839</v>
      </c>
      <c r="F359" s="93" t="s">
        <v>2840</v>
      </c>
      <c r="G359" s="94">
        <v>40864</v>
      </c>
      <c r="H359" s="93" t="s">
        <v>3295</v>
      </c>
      <c r="I359" s="93"/>
      <c r="J359" s="93"/>
      <c r="K359" s="101">
        <v>1</v>
      </c>
    </row>
    <row r="360" spans="1:11" x14ac:dyDescent="0.25">
      <c r="A360" s="93" t="s">
        <v>2843</v>
      </c>
      <c r="B360" s="95" t="s">
        <v>3296</v>
      </c>
      <c r="C360" s="93" t="s">
        <v>3297</v>
      </c>
      <c r="D360" s="93" t="s">
        <v>3288</v>
      </c>
      <c r="E360" s="93" t="s">
        <v>2839</v>
      </c>
      <c r="F360" s="93" t="s">
        <v>2840</v>
      </c>
      <c r="G360" s="94">
        <v>35025</v>
      </c>
      <c r="H360" s="93" t="s">
        <v>3298</v>
      </c>
      <c r="I360" s="93"/>
      <c r="J360" s="93"/>
      <c r="K360" s="101">
        <v>1</v>
      </c>
    </row>
    <row r="361" spans="1:11" x14ac:dyDescent="0.25">
      <c r="A361" s="93" t="s">
        <v>2843</v>
      </c>
      <c r="B361" s="95" t="s">
        <v>3299</v>
      </c>
      <c r="C361" s="93" t="s">
        <v>3300</v>
      </c>
      <c r="D361" s="93" t="s">
        <v>3070</v>
      </c>
      <c r="E361" s="93" t="s">
        <v>2883</v>
      </c>
      <c r="F361" s="93" t="s">
        <v>2840</v>
      </c>
      <c r="G361" s="94">
        <v>42247</v>
      </c>
      <c r="H361" s="93" t="s">
        <v>3301</v>
      </c>
      <c r="I361" s="93"/>
      <c r="J361" s="93"/>
      <c r="K361" s="101">
        <v>1</v>
      </c>
    </row>
    <row r="362" spans="1:11" x14ac:dyDescent="0.25">
      <c r="A362" s="93" t="s">
        <v>2843</v>
      </c>
      <c r="B362" s="95" t="s">
        <v>3302</v>
      </c>
      <c r="C362" s="93" t="s">
        <v>3303</v>
      </c>
      <c r="D362" s="93" t="s">
        <v>3304</v>
      </c>
      <c r="E362" s="93" t="s">
        <v>2847</v>
      </c>
      <c r="F362" s="93" t="s">
        <v>2840</v>
      </c>
      <c r="G362" s="94">
        <v>42244</v>
      </c>
      <c r="H362" s="93" t="s">
        <v>3305</v>
      </c>
      <c r="I362" s="93"/>
      <c r="J362" s="93"/>
      <c r="K362" s="101">
        <v>1</v>
      </c>
    </row>
    <row r="363" spans="1:11" x14ac:dyDescent="0.25">
      <c r="A363" s="93" t="s">
        <v>2843</v>
      </c>
      <c r="B363" s="95" t="s">
        <v>3306</v>
      </c>
      <c r="C363" s="93" t="s">
        <v>3307</v>
      </c>
      <c r="D363" s="93" t="s">
        <v>3304</v>
      </c>
      <c r="E363" s="93" t="s">
        <v>2839</v>
      </c>
      <c r="F363" s="93" t="s">
        <v>2840</v>
      </c>
      <c r="G363" s="94">
        <v>42250</v>
      </c>
      <c r="H363" s="93" t="s">
        <v>3308</v>
      </c>
      <c r="I363" s="93"/>
      <c r="J363" s="93"/>
      <c r="K363" s="101">
        <v>1</v>
      </c>
    </row>
    <row r="364" spans="1:11" x14ac:dyDescent="0.25">
      <c r="A364" s="93" t="s">
        <v>2843</v>
      </c>
      <c r="B364" s="95" t="s">
        <v>3309</v>
      </c>
      <c r="C364" s="93" t="s">
        <v>3310</v>
      </c>
      <c r="D364" s="93" t="s">
        <v>3304</v>
      </c>
      <c r="E364" s="93" t="s">
        <v>2883</v>
      </c>
      <c r="F364" s="93" t="s">
        <v>2840</v>
      </c>
      <c r="G364" s="94">
        <v>42245</v>
      </c>
      <c r="H364" s="93" t="s">
        <v>3311</v>
      </c>
      <c r="I364" s="93"/>
      <c r="J364" s="93"/>
      <c r="K364" s="101">
        <v>1</v>
      </c>
    </row>
    <row r="365" spans="1:11" x14ac:dyDescent="0.25">
      <c r="A365" s="93" t="s">
        <v>2843</v>
      </c>
      <c r="B365" s="95" t="s">
        <v>3312</v>
      </c>
      <c r="C365" s="93" t="s">
        <v>3313</v>
      </c>
      <c r="D365" s="93" t="s">
        <v>3304</v>
      </c>
      <c r="E365" s="93" t="s">
        <v>2883</v>
      </c>
      <c r="F365" s="93" t="s">
        <v>2840</v>
      </c>
      <c r="G365" s="94">
        <v>42257</v>
      </c>
      <c r="H365" s="93" t="s">
        <v>3314</v>
      </c>
      <c r="I365" s="93"/>
      <c r="J365" s="93"/>
      <c r="K365" s="101">
        <v>1</v>
      </c>
    </row>
    <row r="366" spans="1:11" x14ac:dyDescent="0.25">
      <c r="A366" s="93" t="s">
        <v>2843</v>
      </c>
      <c r="B366" s="95" t="s">
        <v>3315</v>
      </c>
      <c r="C366" s="93" t="s">
        <v>3316</v>
      </c>
      <c r="D366" s="93" t="s">
        <v>3304</v>
      </c>
      <c r="E366" s="93" t="s">
        <v>2859</v>
      </c>
      <c r="F366" s="93" t="s">
        <v>2840</v>
      </c>
      <c r="G366" s="94">
        <v>42255</v>
      </c>
      <c r="H366" s="93" t="s">
        <v>3317</v>
      </c>
      <c r="I366" s="93"/>
      <c r="J366" s="93"/>
      <c r="K366" s="101">
        <v>1</v>
      </c>
    </row>
    <row r="367" spans="1:11" x14ac:dyDescent="0.25">
      <c r="A367" s="93" t="s">
        <v>2843</v>
      </c>
      <c r="B367" s="95" t="s">
        <v>3318</v>
      </c>
      <c r="C367" s="93" t="s">
        <v>3319</v>
      </c>
      <c r="D367" s="93" t="s">
        <v>3304</v>
      </c>
      <c r="E367" s="93" t="s">
        <v>2847</v>
      </c>
      <c r="F367" s="93" t="s">
        <v>2840</v>
      </c>
      <c r="G367" s="94">
        <v>42249</v>
      </c>
      <c r="H367" s="93" t="s">
        <v>3320</v>
      </c>
      <c r="I367" s="93"/>
      <c r="J367" s="93"/>
      <c r="K367" s="101">
        <v>1</v>
      </c>
    </row>
    <row r="368" spans="1:11" x14ac:dyDescent="0.25">
      <c r="A368" s="93" t="s">
        <v>2843</v>
      </c>
      <c r="B368" s="95" t="s">
        <v>3321</v>
      </c>
      <c r="C368" s="93" t="s">
        <v>3322</v>
      </c>
      <c r="D368" s="93" t="s">
        <v>3304</v>
      </c>
      <c r="E368" s="93" t="s">
        <v>2839</v>
      </c>
      <c r="F368" s="93" t="s">
        <v>2840</v>
      </c>
      <c r="G368" s="94">
        <v>42250</v>
      </c>
      <c r="H368" s="93" t="s">
        <v>3323</v>
      </c>
      <c r="I368" s="93"/>
      <c r="J368" s="93"/>
      <c r="K368" s="101">
        <v>1</v>
      </c>
    </row>
    <row r="369" spans="1:11" x14ac:dyDescent="0.25">
      <c r="A369" s="93" t="s">
        <v>2843</v>
      </c>
      <c r="B369" s="95" t="s">
        <v>3324</v>
      </c>
      <c r="C369" s="93" t="s">
        <v>3325</v>
      </c>
      <c r="D369" s="93" t="s">
        <v>3304</v>
      </c>
      <c r="E369" s="93" t="s">
        <v>2883</v>
      </c>
      <c r="F369" s="93" t="s">
        <v>2840</v>
      </c>
      <c r="G369" s="94">
        <v>42256</v>
      </c>
      <c r="H369" s="93" t="s">
        <v>3326</v>
      </c>
      <c r="I369" s="93"/>
      <c r="J369" s="93"/>
      <c r="K369" s="101">
        <v>1</v>
      </c>
    </row>
    <row r="370" spans="1:11" x14ac:dyDescent="0.25">
      <c r="A370" s="93" t="s">
        <v>2843</v>
      </c>
      <c r="B370" s="95" t="s">
        <v>3327</v>
      </c>
      <c r="C370" s="93" t="s">
        <v>3328</v>
      </c>
      <c r="D370" s="93" t="s">
        <v>3304</v>
      </c>
      <c r="E370" s="93" t="s">
        <v>2847</v>
      </c>
      <c r="F370" s="93" t="s">
        <v>2840</v>
      </c>
      <c r="G370" s="94">
        <v>42247</v>
      </c>
      <c r="H370" s="93" t="s">
        <v>3329</v>
      </c>
      <c r="I370" s="93"/>
      <c r="J370" s="93"/>
      <c r="K370" s="101">
        <v>1</v>
      </c>
    </row>
    <row r="371" spans="1:11" x14ac:dyDescent="0.25">
      <c r="A371" s="93" t="s">
        <v>2843</v>
      </c>
      <c r="B371" s="95" t="s">
        <v>3330</v>
      </c>
      <c r="C371" s="93" t="s">
        <v>3331</v>
      </c>
      <c r="D371" s="93" t="s">
        <v>3304</v>
      </c>
      <c r="E371" s="93" t="s">
        <v>2883</v>
      </c>
      <c r="F371" s="93" t="s">
        <v>2840</v>
      </c>
      <c r="G371" s="94">
        <v>42245</v>
      </c>
      <c r="H371" s="93" t="s">
        <v>3332</v>
      </c>
      <c r="I371" s="93"/>
      <c r="J371" s="93"/>
      <c r="K371" s="101">
        <v>1</v>
      </c>
    </row>
    <row r="372" spans="1:11" x14ac:dyDescent="0.25">
      <c r="A372" s="93" t="s">
        <v>2843</v>
      </c>
      <c r="B372" s="95" t="s">
        <v>3333</v>
      </c>
      <c r="C372" s="93" t="s">
        <v>3334</v>
      </c>
      <c r="D372" s="93" t="s">
        <v>3304</v>
      </c>
      <c r="E372" s="93" t="s">
        <v>2839</v>
      </c>
      <c r="F372" s="93" t="s">
        <v>2840</v>
      </c>
      <c r="G372" s="94">
        <v>42243</v>
      </c>
      <c r="H372" s="93" t="s">
        <v>3335</v>
      </c>
      <c r="I372" s="93"/>
      <c r="J372" s="93"/>
      <c r="K372" s="101">
        <v>1</v>
      </c>
    </row>
    <row r="373" spans="1:11" x14ac:dyDescent="0.25">
      <c r="A373" s="93" t="s">
        <v>2843</v>
      </c>
      <c r="B373" s="95" t="s">
        <v>3336</v>
      </c>
      <c r="C373" s="93" t="s">
        <v>3337</v>
      </c>
      <c r="D373" s="93" t="s">
        <v>3338</v>
      </c>
      <c r="E373" s="93" t="s">
        <v>2847</v>
      </c>
      <c r="F373" s="93" t="s">
        <v>2840</v>
      </c>
      <c r="G373" s="94">
        <v>42247</v>
      </c>
      <c r="H373" s="93" t="s">
        <v>3339</v>
      </c>
      <c r="I373" s="93"/>
      <c r="J373" s="93"/>
      <c r="K373" s="101">
        <v>1</v>
      </c>
    </row>
    <row r="374" spans="1:11" x14ac:dyDescent="0.25">
      <c r="A374" s="93" t="s">
        <v>2843</v>
      </c>
      <c r="B374" s="95" t="s">
        <v>3340</v>
      </c>
      <c r="C374" s="93" t="s">
        <v>3341</v>
      </c>
      <c r="D374" s="93" t="s">
        <v>3338</v>
      </c>
      <c r="E374" s="93" t="s">
        <v>2883</v>
      </c>
      <c r="F374" s="93" t="s">
        <v>2840</v>
      </c>
      <c r="G374" s="94">
        <v>42258</v>
      </c>
      <c r="H374" s="93" t="s">
        <v>3342</v>
      </c>
      <c r="I374" s="93"/>
      <c r="J374" s="93"/>
      <c r="K374" s="101">
        <v>1</v>
      </c>
    </row>
    <row r="375" spans="1:11" x14ac:dyDescent="0.25">
      <c r="A375" s="93" t="s">
        <v>2843</v>
      </c>
      <c r="B375" s="95" t="s">
        <v>3343</v>
      </c>
      <c r="C375" s="93" t="s">
        <v>3344</v>
      </c>
      <c r="D375" s="93" t="s">
        <v>3338</v>
      </c>
      <c r="E375" s="93" t="s">
        <v>2883</v>
      </c>
      <c r="F375" s="93" t="s">
        <v>2840</v>
      </c>
      <c r="G375" s="94">
        <v>42245</v>
      </c>
      <c r="H375" s="93" t="s">
        <v>3345</v>
      </c>
      <c r="I375" s="93"/>
      <c r="J375" s="93"/>
      <c r="K375" s="101">
        <v>1</v>
      </c>
    </row>
    <row r="376" spans="1:11" x14ac:dyDescent="0.25">
      <c r="A376" s="93" t="s">
        <v>2843</v>
      </c>
      <c r="B376" s="95" t="s">
        <v>3346</v>
      </c>
      <c r="C376" s="93" t="s">
        <v>3347</v>
      </c>
      <c r="D376" s="93" t="s">
        <v>3338</v>
      </c>
      <c r="E376" s="93" t="s">
        <v>2883</v>
      </c>
      <c r="F376" s="93" t="s">
        <v>2840</v>
      </c>
      <c r="G376" s="94">
        <v>42245</v>
      </c>
      <c r="H376" s="93" t="s">
        <v>3348</v>
      </c>
      <c r="I376" s="93"/>
      <c r="J376" s="93"/>
      <c r="K376" s="101">
        <v>1</v>
      </c>
    </row>
    <row r="377" spans="1:11" x14ac:dyDescent="0.25">
      <c r="A377" s="93" t="s">
        <v>2843</v>
      </c>
      <c r="B377" s="95" t="s">
        <v>3349</v>
      </c>
      <c r="C377" s="93" t="s">
        <v>3350</v>
      </c>
      <c r="D377" s="93" t="s">
        <v>3338</v>
      </c>
      <c r="E377" s="93" t="s">
        <v>2883</v>
      </c>
      <c r="F377" s="93" t="s">
        <v>2840</v>
      </c>
      <c r="G377" s="94">
        <v>42245</v>
      </c>
      <c r="H377" s="93" t="s">
        <v>3351</v>
      </c>
      <c r="I377" s="93"/>
      <c r="J377" s="93"/>
      <c r="K377" s="101">
        <v>1</v>
      </c>
    </row>
    <row r="378" spans="1:11" x14ac:dyDescent="0.25">
      <c r="A378" s="93" t="s">
        <v>2843</v>
      </c>
      <c r="B378" s="95" t="s">
        <v>3352</v>
      </c>
      <c r="C378" s="93" t="s">
        <v>3353</v>
      </c>
      <c r="D378" s="93" t="s">
        <v>3338</v>
      </c>
      <c r="E378" s="93" t="s">
        <v>2883</v>
      </c>
      <c r="F378" s="93" t="s">
        <v>2840</v>
      </c>
      <c r="G378" s="94">
        <v>42245</v>
      </c>
      <c r="H378" s="93" t="s">
        <v>3354</v>
      </c>
      <c r="I378" s="93"/>
      <c r="J378" s="93"/>
      <c r="K378" s="101">
        <v>1</v>
      </c>
    </row>
    <row r="379" spans="1:11" x14ac:dyDescent="0.25">
      <c r="A379" s="93" t="s">
        <v>2843</v>
      </c>
      <c r="B379" s="95" t="s">
        <v>3355</v>
      </c>
      <c r="C379" s="93" t="s">
        <v>3356</v>
      </c>
      <c r="D379" s="93" t="s">
        <v>3338</v>
      </c>
      <c r="E379" s="93" t="s">
        <v>2883</v>
      </c>
      <c r="F379" s="93" t="s">
        <v>2840</v>
      </c>
      <c r="G379" s="94">
        <v>42258</v>
      </c>
      <c r="H379" s="93" t="s">
        <v>3357</v>
      </c>
      <c r="I379" s="93"/>
      <c r="J379" s="93"/>
      <c r="K379" s="101">
        <v>1</v>
      </c>
    </row>
    <row r="380" spans="1:11" x14ac:dyDescent="0.25">
      <c r="A380" s="93" t="s">
        <v>2843</v>
      </c>
      <c r="B380" s="95" t="s">
        <v>3358</v>
      </c>
      <c r="C380" s="93" t="s">
        <v>3359</v>
      </c>
      <c r="D380" s="93" t="s">
        <v>3338</v>
      </c>
      <c r="E380" s="93" t="s">
        <v>2883</v>
      </c>
      <c r="F380" s="93" t="s">
        <v>2840</v>
      </c>
      <c r="G380" s="94">
        <v>42258</v>
      </c>
      <c r="H380" s="93" t="s">
        <v>3360</v>
      </c>
      <c r="I380" s="93"/>
      <c r="J380" s="93"/>
      <c r="K380" s="101">
        <v>1</v>
      </c>
    </row>
    <row r="381" spans="1:11" x14ac:dyDescent="0.25">
      <c r="A381" s="93" t="s">
        <v>2843</v>
      </c>
      <c r="B381" s="95" t="s">
        <v>3361</v>
      </c>
      <c r="C381" s="93" t="s">
        <v>3362</v>
      </c>
      <c r="D381" s="93" t="s">
        <v>3338</v>
      </c>
      <c r="E381" s="93" t="s">
        <v>2883</v>
      </c>
      <c r="F381" s="93" t="s">
        <v>2840</v>
      </c>
      <c r="G381" s="94">
        <v>42258</v>
      </c>
      <c r="H381" s="93" t="s">
        <v>3363</v>
      </c>
      <c r="I381" s="93"/>
      <c r="J381" s="93"/>
      <c r="K381" s="101">
        <v>1</v>
      </c>
    </row>
    <row r="382" spans="1:11" x14ac:dyDescent="0.25">
      <c r="A382" s="93" t="s">
        <v>2843</v>
      </c>
      <c r="B382" s="95" t="s">
        <v>3364</v>
      </c>
      <c r="C382" s="93" t="s">
        <v>3365</v>
      </c>
      <c r="D382" s="93" t="s">
        <v>3338</v>
      </c>
      <c r="E382" s="93" t="s">
        <v>2883</v>
      </c>
      <c r="F382" s="93" t="s">
        <v>2840</v>
      </c>
      <c r="G382" s="94">
        <v>42258</v>
      </c>
      <c r="H382" s="93" t="s">
        <v>3366</v>
      </c>
      <c r="I382" s="93"/>
      <c r="J382" s="93"/>
      <c r="K382" s="101">
        <v>1</v>
      </c>
    </row>
    <row r="383" spans="1:11" x14ac:dyDescent="0.25">
      <c r="A383" s="93" t="s">
        <v>2843</v>
      </c>
      <c r="B383" s="95" t="s">
        <v>3367</v>
      </c>
      <c r="C383" s="93" t="s">
        <v>3368</v>
      </c>
      <c r="D383" s="93" t="s">
        <v>3338</v>
      </c>
      <c r="E383" s="93" t="s">
        <v>2883</v>
      </c>
      <c r="F383" s="93" t="s">
        <v>2840</v>
      </c>
      <c r="G383" s="94">
        <v>42291</v>
      </c>
      <c r="H383" s="93" t="s">
        <v>3369</v>
      </c>
      <c r="I383" s="93"/>
      <c r="J383" s="93"/>
      <c r="K383" s="101">
        <v>1</v>
      </c>
    </row>
    <row r="384" spans="1:11" x14ac:dyDescent="0.25">
      <c r="A384" s="93" t="s">
        <v>2843</v>
      </c>
      <c r="B384" s="95" t="s">
        <v>3370</v>
      </c>
      <c r="C384" s="93" t="s">
        <v>3371</v>
      </c>
      <c r="D384" s="93" t="s">
        <v>3372</v>
      </c>
      <c r="E384" s="93" t="s">
        <v>2847</v>
      </c>
      <c r="F384" s="93" t="s">
        <v>2840</v>
      </c>
      <c r="G384" s="94">
        <v>42248</v>
      </c>
      <c r="H384" s="93" t="s">
        <v>3373</v>
      </c>
      <c r="I384" s="93"/>
      <c r="J384" s="93"/>
      <c r="K384" s="101">
        <v>1</v>
      </c>
    </row>
    <row r="385" spans="1:11" x14ac:dyDescent="0.25">
      <c r="A385" s="93" t="s">
        <v>2843</v>
      </c>
      <c r="B385" s="95" t="s">
        <v>3374</v>
      </c>
      <c r="C385" s="93" t="s">
        <v>3375</v>
      </c>
      <c r="D385" s="93" t="s">
        <v>3372</v>
      </c>
      <c r="E385" s="93" t="s">
        <v>2847</v>
      </c>
      <c r="F385" s="93" t="s">
        <v>2840</v>
      </c>
      <c r="G385" s="94">
        <v>42244</v>
      </c>
      <c r="H385" s="93" t="s">
        <v>3376</v>
      </c>
      <c r="I385" s="93"/>
      <c r="J385" s="93"/>
      <c r="K385" s="101">
        <v>1</v>
      </c>
    </row>
    <row r="386" spans="1:11" x14ac:dyDescent="0.25">
      <c r="A386" s="93" t="s">
        <v>2843</v>
      </c>
      <c r="B386" s="95" t="s">
        <v>3377</v>
      </c>
      <c r="C386" s="93" t="s">
        <v>3378</v>
      </c>
      <c r="D386" s="93" t="s">
        <v>3372</v>
      </c>
      <c r="E386" s="93" t="s">
        <v>2952</v>
      </c>
      <c r="F386" s="93" t="s">
        <v>2840</v>
      </c>
      <c r="G386" s="94">
        <v>42243</v>
      </c>
      <c r="H386" s="93" t="s">
        <v>3379</v>
      </c>
      <c r="I386" s="93"/>
      <c r="J386" s="93"/>
      <c r="K386" s="101">
        <v>1</v>
      </c>
    </row>
    <row r="387" spans="1:11" x14ac:dyDescent="0.25">
      <c r="A387" s="93" t="s">
        <v>2843</v>
      </c>
      <c r="B387" s="95" t="s">
        <v>3380</v>
      </c>
      <c r="C387" s="93" t="s">
        <v>3381</v>
      </c>
      <c r="D387" s="93" t="s">
        <v>3372</v>
      </c>
      <c r="E387" s="93" t="s">
        <v>2952</v>
      </c>
      <c r="F387" s="93" t="s">
        <v>2840</v>
      </c>
      <c r="G387" s="94">
        <v>42243</v>
      </c>
      <c r="H387" s="93" t="s">
        <v>3382</v>
      </c>
      <c r="I387" s="93"/>
      <c r="J387" s="93"/>
      <c r="K387" s="101">
        <v>1</v>
      </c>
    </row>
    <row r="388" spans="1:11" x14ac:dyDescent="0.25">
      <c r="A388" s="93" t="s">
        <v>2843</v>
      </c>
      <c r="B388" s="95" t="s">
        <v>3383</v>
      </c>
      <c r="C388" s="93" t="s">
        <v>3384</v>
      </c>
      <c r="D388" s="93" t="s">
        <v>3372</v>
      </c>
      <c r="E388" s="93" t="s">
        <v>3080</v>
      </c>
      <c r="F388" s="93" t="s">
        <v>2840</v>
      </c>
      <c r="G388" s="94">
        <v>39342</v>
      </c>
      <c r="H388" s="93" t="s">
        <v>3385</v>
      </c>
      <c r="I388" s="93"/>
      <c r="J388" s="93"/>
      <c r="K388" s="101" t="s">
        <v>2186</v>
      </c>
    </row>
    <row r="389" spans="1:11" x14ac:dyDescent="0.25">
      <c r="A389" s="93" t="s">
        <v>2843</v>
      </c>
      <c r="B389" s="95" t="s">
        <v>3386</v>
      </c>
      <c r="C389" s="93" t="s">
        <v>3387</v>
      </c>
      <c r="D389" s="93" t="s">
        <v>3372</v>
      </c>
      <c r="E389" s="93" t="s">
        <v>2859</v>
      </c>
      <c r="F389" s="93" t="s">
        <v>2840</v>
      </c>
      <c r="G389" s="94">
        <v>42250</v>
      </c>
      <c r="H389" s="93" t="s">
        <v>3388</v>
      </c>
      <c r="I389" s="93"/>
      <c r="J389" s="93"/>
      <c r="K389" s="101">
        <v>1</v>
      </c>
    </row>
    <row r="390" spans="1:11" x14ac:dyDescent="0.25">
      <c r="A390" s="93" t="s">
        <v>2843</v>
      </c>
      <c r="B390" s="95" t="s">
        <v>3389</v>
      </c>
      <c r="C390" s="93" t="s">
        <v>3390</v>
      </c>
      <c r="D390" s="93" t="s">
        <v>3372</v>
      </c>
      <c r="E390" s="93" t="s">
        <v>3080</v>
      </c>
      <c r="F390" s="93" t="s">
        <v>2840</v>
      </c>
      <c r="G390" s="94">
        <v>42163</v>
      </c>
      <c r="H390" s="93" t="s">
        <v>3391</v>
      </c>
      <c r="I390" s="93"/>
      <c r="J390" s="93"/>
      <c r="K390" s="101" t="s">
        <v>2186</v>
      </c>
    </row>
    <row r="391" spans="1:11" x14ac:dyDescent="0.25">
      <c r="A391" s="93" t="s">
        <v>2843</v>
      </c>
      <c r="B391" s="95" t="s">
        <v>3392</v>
      </c>
      <c r="C391" s="93" t="s">
        <v>3393</v>
      </c>
      <c r="D391" s="93" t="s">
        <v>3372</v>
      </c>
      <c r="E391" s="93" t="s">
        <v>3080</v>
      </c>
      <c r="F391" s="93" t="s">
        <v>2840</v>
      </c>
      <c r="G391" s="94">
        <v>42150</v>
      </c>
      <c r="H391" s="93" t="s">
        <v>3394</v>
      </c>
      <c r="I391" s="93"/>
      <c r="J391" s="93"/>
      <c r="K391" s="101" t="s">
        <v>2186</v>
      </c>
    </row>
    <row r="392" spans="1:11" x14ac:dyDescent="0.25">
      <c r="A392" s="93" t="s">
        <v>2843</v>
      </c>
      <c r="B392" s="95" t="s">
        <v>3395</v>
      </c>
      <c r="C392" s="93" t="s">
        <v>3396</v>
      </c>
      <c r="D392" s="93" t="s">
        <v>3372</v>
      </c>
      <c r="E392" s="93" t="s">
        <v>2859</v>
      </c>
      <c r="F392" s="93" t="s">
        <v>2840</v>
      </c>
      <c r="G392" s="94">
        <v>42255</v>
      </c>
      <c r="H392" s="93" t="s">
        <v>3397</v>
      </c>
      <c r="I392" s="93"/>
      <c r="J392" s="93"/>
      <c r="K392" s="101">
        <v>1</v>
      </c>
    </row>
    <row r="393" spans="1:11" x14ac:dyDescent="0.25">
      <c r="A393" s="93" t="s">
        <v>2843</v>
      </c>
      <c r="B393" s="95" t="s">
        <v>3398</v>
      </c>
      <c r="C393" s="93" t="s">
        <v>3399</v>
      </c>
      <c r="D393" s="93" t="s">
        <v>3372</v>
      </c>
      <c r="E393" s="93" t="s">
        <v>2869</v>
      </c>
      <c r="F393" s="93" t="s">
        <v>2842</v>
      </c>
      <c r="G393" s="94">
        <v>42256</v>
      </c>
      <c r="H393" s="93" t="s">
        <v>3400</v>
      </c>
      <c r="I393" s="93"/>
      <c r="J393" s="93"/>
      <c r="K393" s="101">
        <v>1</v>
      </c>
    </row>
    <row r="394" spans="1:11" x14ac:dyDescent="0.25">
      <c r="A394" s="93" t="s">
        <v>2843</v>
      </c>
      <c r="B394" s="95" t="s">
        <v>3401</v>
      </c>
      <c r="C394" s="93" t="s">
        <v>3402</v>
      </c>
      <c r="D394" s="93" t="s">
        <v>3372</v>
      </c>
      <c r="E394" s="93" t="s">
        <v>2839</v>
      </c>
      <c r="F394" s="93" t="s">
        <v>2840</v>
      </c>
      <c r="G394" s="94">
        <v>42250</v>
      </c>
      <c r="H394" s="93" t="s">
        <v>3403</v>
      </c>
      <c r="I394" s="93"/>
      <c r="J394" s="93"/>
      <c r="K394" s="101">
        <v>1</v>
      </c>
    </row>
    <row r="395" spans="1:11" x14ac:dyDescent="0.25">
      <c r="A395" s="93" t="s">
        <v>2843</v>
      </c>
      <c r="B395" s="95" t="s">
        <v>3404</v>
      </c>
      <c r="C395" s="93" t="s">
        <v>3405</v>
      </c>
      <c r="D395" s="93" t="s">
        <v>3372</v>
      </c>
      <c r="E395" s="93" t="s">
        <v>2839</v>
      </c>
      <c r="F395" s="93" t="s">
        <v>2840</v>
      </c>
      <c r="G395" s="94">
        <v>42258</v>
      </c>
      <c r="H395" s="93" t="s">
        <v>3406</v>
      </c>
      <c r="I395" s="93"/>
      <c r="J395" s="93"/>
      <c r="K395" s="101">
        <v>1</v>
      </c>
    </row>
    <row r="396" spans="1:11" x14ac:dyDescent="0.25">
      <c r="A396" s="93" t="s">
        <v>2843</v>
      </c>
      <c r="B396" s="95" t="s">
        <v>3407</v>
      </c>
      <c r="C396" s="93" t="s">
        <v>3408</v>
      </c>
      <c r="D396" s="93" t="s">
        <v>3372</v>
      </c>
      <c r="E396" s="93" t="s">
        <v>2839</v>
      </c>
      <c r="F396" s="93" t="s">
        <v>2840</v>
      </c>
      <c r="G396" s="94">
        <v>42258</v>
      </c>
      <c r="H396" s="93" t="s">
        <v>3409</v>
      </c>
      <c r="I396" s="93"/>
      <c r="J396" s="93"/>
      <c r="K396" s="101">
        <v>1</v>
      </c>
    </row>
    <row r="397" spans="1:11" x14ac:dyDescent="0.25">
      <c r="A397" s="93" t="s">
        <v>2843</v>
      </c>
      <c r="B397" s="95" t="s">
        <v>3410</v>
      </c>
      <c r="C397" s="93" t="s">
        <v>3411</v>
      </c>
      <c r="D397" s="93" t="s">
        <v>3372</v>
      </c>
      <c r="E397" s="93" t="s">
        <v>2839</v>
      </c>
      <c r="F397" s="93" t="s">
        <v>2840</v>
      </c>
      <c r="G397" s="94">
        <v>42242</v>
      </c>
      <c r="H397" s="93" t="s">
        <v>3412</v>
      </c>
      <c r="I397" s="93"/>
      <c r="J397" s="93"/>
      <c r="K397" s="101">
        <v>1</v>
      </c>
    </row>
    <row r="398" spans="1:11" x14ac:dyDescent="0.25">
      <c r="A398" s="93" t="s">
        <v>2843</v>
      </c>
      <c r="B398" s="95" t="s">
        <v>3413</v>
      </c>
      <c r="C398" s="93" t="s">
        <v>3414</v>
      </c>
      <c r="D398" s="93" t="s">
        <v>3372</v>
      </c>
      <c r="E398" s="93" t="s">
        <v>2859</v>
      </c>
      <c r="F398" s="93" t="s">
        <v>2840</v>
      </c>
      <c r="G398" s="94">
        <v>42255</v>
      </c>
      <c r="H398" s="93" t="s">
        <v>3415</v>
      </c>
      <c r="I398" s="93"/>
      <c r="J398" s="93"/>
      <c r="K398" s="101">
        <v>1</v>
      </c>
    </row>
    <row r="399" spans="1:11" x14ac:dyDescent="0.25">
      <c r="A399" s="93" t="s">
        <v>2843</v>
      </c>
      <c r="B399" s="95" t="s">
        <v>3416</v>
      </c>
      <c r="C399" s="93" t="s">
        <v>3417</v>
      </c>
      <c r="D399" s="93" t="s">
        <v>3372</v>
      </c>
      <c r="E399" s="93" t="s">
        <v>2883</v>
      </c>
      <c r="F399" s="93" t="s">
        <v>2840</v>
      </c>
      <c r="G399" s="94">
        <v>42245</v>
      </c>
      <c r="H399" s="93" t="s">
        <v>3418</v>
      </c>
      <c r="I399" s="93"/>
      <c r="J399" s="93"/>
      <c r="K399" s="101">
        <v>1</v>
      </c>
    </row>
    <row r="400" spans="1:11" x14ac:dyDescent="0.25">
      <c r="A400" s="93" t="s">
        <v>2843</v>
      </c>
      <c r="B400" s="95" t="s">
        <v>3419</v>
      </c>
      <c r="C400" s="93" t="s">
        <v>3420</v>
      </c>
      <c r="D400" s="93" t="s">
        <v>3372</v>
      </c>
      <c r="E400" s="93" t="s">
        <v>2923</v>
      </c>
      <c r="F400" s="93" t="s">
        <v>2924</v>
      </c>
      <c r="G400" s="94">
        <v>40140</v>
      </c>
      <c r="H400" s="93" t="s">
        <v>3421</v>
      </c>
      <c r="I400" s="93"/>
      <c r="J400" s="93"/>
      <c r="K400" s="101" t="s">
        <v>2186</v>
      </c>
    </row>
    <row r="401" spans="1:11" x14ac:dyDescent="0.25">
      <c r="A401" s="93" t="s">
        <v>2843</v>
      </c>
      <c r="B401" s="95" t="s">
        <v>3422</v>
      </c>
      <c r="C401" s="93" t="s">
        <v>3423</v>
      </c>
      <c r="D401" s="93" t="s">
        <v>3372</v>
      </c>
      <c r="E401" s="93" t="s">
        <v>2883</v>
      </c>
      <c r="F401" s="93" t="s">
        <v>2840</v>
      </c>
      <c r="G401" s="94">
        <v>42247</v>
      </c>
      <c r="H401" s="93" t="s">
        <v>3424</v>
      </c>
      <c r="I401" s="93"/>
      <c r="J401" s="93"/>
      <c r="K401" s="101">
        <v>1</v>
      </c>
    </row>
    <row r="402" spans="1:11" x14ac:dyDescent="0.25">
      <c r="A402" s="93" t="s">
        <v>2843</v>
      </c>
      <c r="B402" s="95" t="s">
        <v>3425</v>
      </c>
      <c r="C402" s="93" t="s">
        <v>3426</v>
      </c>
      <c r="D402" s="93" t="s">
        <v>3372</v>
      </c>
      <c r="E402" s="93" t="s">
        <v>2923</v>
      </c>
      <c r="F402" s="93" t="s">
        <v>2924</v>
      </c>
      <c r="G402" s="94">
        <v>42047</v>
      </c>
      <c r="H402" s="93" t="s">
        <v>3427</v>
      </c>
      <c r="I402" s="93"/>
      <c r="J402" s="93"/>
      <c r="K402" s="101" t="s">
        <v>2186</v>
      </c>
    </row>
    <row r="403" spans="1:11" x14ac:dyDescent="0.25">
      <c r="A403" s="93" t="s">
        <v>2843</v>
      </c>
      <c r="B403" s="95" t="s">
        <v>3428</v>
      </c>
      <c r="C403" s="93" t="s">
        <v>3429</v>
      </c>
      <c r="D403" s="93" t="s">
        <v>3372</v>
      </c>
      <c r="E403" s="93" t="s">
        <v>2883</v>
      </c>
      <c r="F403" s="93" t="s">
        <v>2840</v>
      </c>
      <c r="G403" s="94">
        <v>42247</v>
      </c>
      <c r="H403" s="93" t="s">
        <v>3430</v>
      </c>
      <c r="I403" s="93"/>
      <c r="J403" s="93"/>
      <c r="K403" s="101">
        <v>1</v>
      </c>
    </row>
    <row r="404" spans="1:11" x14ac:dyDescent="0.25">
      <c r="A404" s="93" t="s">
        <v>2843</v>
      </c>
      <c r="B404" s="95" t="s">
        <v>3431</v>
      </c>
      <c r="C404" s="93" t="s">
        <v>3432</v>
      </c>
      <c r="D404" s="93" t="s">
        <v>3372</v>
      </c>
      <c r="E404" s="93" t="s">
        <v>2883</v>
      </c>
      <c r="F404" s="93" t="s">
        <v>2840</v>
      </c>
      <c r="G404" s="94">
        <v>42247</v>
      </c>
      <c r="H404" s="93" t="s">
        <v>3433</v>
      </c>
      <c r="I404" s="93"/>
      <c r="J404" s="93"/>
      <c r="K404" s="101">
        <v>1</v>
      </c>
    </row>
    <row r="405" spans="1:11" x14ac:dyDescent="0.25">
      <c r="A405" s="93" t="s">
        <v>2843</v>
      </c>
      <c r="B405" s="95" t="s">
        <v>3434</v>
      </c>
      <c r="C405" s="93" t="s">
        <v>3435</v>
      </c>
      <c r="D405" s="93" t="s">
        <v>3372</v>
      </c>
      <c r="E405" s="93" t="s">
        <v>2183</v>
      </c>
      <c r="F405" s="93" t="s">
        <v>2184</v>
      </c>
      <c r="G405" s="94">
        <v>40588</v>
      </c>
      <c r="H405" s="93" t="s">
        <v>3436</v>
      </c>
      <c r="I405" s="93"/>
      <c r="J405" s="93"/>
      <c r="K405" s="101" t="s">
        <v>2186</v>
      </c>
    </row>
    <row r="406" spans="1:11" x14ac:dyDescent="0.25">
      <c r="A406" s="93" t="s">
        <v>2843</v>
      </c>
      <c r="B406" s="95" t="s">
        <v>3437</v>
      </c>
      <c r="C406" s="93" t="s">
        <v>3438</v>
      </c>
      <c r="D406" s="93" t="s">
        <v>3372</v>
      </c>
      <c r="E406" s="93" t="s">
        <v>2183</v>
      </c>
      <c r="F406" s="93" t="s">
        <v>2184</v>
      </c>
      <c r="G406" s="94">
        <v>37928</v>
      </c>
      <c r="H406" s="93" t="s">
        <v>3439</v>
      </c>
      <c r="I406" s="93"/>
      <c r="J406" s="93"/>
      <c r="K406" s="101" t="s">
        <v>2186</v>
      </c>
    </row>
    <row r="407" spans="1:11" x14ac:dyDescent="0.25">
      <c r="A407" s="93" t="s">
        <v>2843</v>
      </c>
      <c r="B407" s="95" t="s">
        <v>3440</v>
      </c>
      <c r="C407" s="93" t="s">
        <v>3441</v>
      </c>
      <c r="D407" s="93" t="s">
        <v>3372</v>
      </c>
      <c r="E407" s="93" t="s">
        <v>2183</v>
      </c>
      <c r="F407" s="93" t="s">
        <v>2184</v>
      </c>
      <c r="G407" s="94">
        <v>37928</v>
      </c>
      <c r="H407" s="93" t="s">
        <v>3442</v>
      </c>
      <c r="I407" s="93"/>
      <c r="J407" s="93"/>
      <c r="K407" s="101" t="s">
        <v>2186</v>
      </c>
    </row>
    <row r="408" spans="1:11" x14ac:dyDescent="0.25">
      <c r="A408" s="93" t="s">
        <v>2843</v>
      </c>
      <c r="B408" s="95" t="s">
        <v>3443</v>
      </c>
      <c r="C408" s="93" t="s">
        <v>3444</v>
      </c>
      <c r="D408" s="93" t="s">
        <v>3115</v>
      </c>
      <c r="E408" s="93" t="s">
        <v>3080</v>
      </c>
      <c r="F408" s="93" t="s">
        <v>2840</v>
      </c>
      <c r="G408" s="94">
        <v>40348</v>
      </c>
      <c r="H408" s="93" t="s">
        <v>1966</v>
      </c>
      <c r="I408" s="93" t="s">
        <v>3445</v>
      </c>
      <c r="J408" s="93" t="s">
        <v>3446</v>
      </c>
      <c r="K408" s="101" t="s">
        <v>2186</v>
      </c>
    </row>
    <row r="409" spans="1:11" x14ac:dyDescent="0.25">
      <c r="A409" s="93" t="s">
        <v>2843</v>
      </c>
      <c r="B409" s="95" t="s">
        <v>3447</v>
      </c>
      <c r="C409" s="93" t="s">
        <v>3448</v>
      </c>
      <c r="D409" s="93" t="s">
        <v>3288</v>
      </c>
      <c r="E409" s="93" t="s">
        <v>2847</v>
      </c>
      <c r="F409" s="93" t="s">
        <v>2840</v>
      </c>
      <c r="G409" s="94">
        <v>37286</v>
      </c>
      <c r="H409" s="93" t="s">
        <v>3449</v>
      </c>
      <c r="I409" s="93"/>
      <c r="J409" s="93"/>
      <c r="K409" s="101">
        <v>1</v>
      </c>
    </row>
    <row r="410" spans="1:11" x14ac:dyDescent="0.25">
      <c r="A410" s="93" t="s">
        <v>2843</v>
      </c>
      <c r="B410" s="95" t="s">
        <v>3450</v>
      </c>
      <c r="C410" s="93" t="s">
        <v>3451</v>
      </c>
      <c r="D410" s="93" t="s">
        <v>3288</v>
      </c>
      <c r="E410" s="93" t="s">
        <v>2847</v>
      </c>
      <c r="F410" s="93" t="s">
        <v>2840</v>
      </c>
      <c r="G410" s="94">
        <v>40542</v>
      </c>
      <c r="H410" s="93" t="s">
        <v>3452</v>
      </c>
      <c r="I410" s="93"/>
      <c r="J410" s="93"/>
      <c r="K410" s="101">
        <v>1</v>
      </c>
    </row>
    <row r="411" spans="1:11" x14ac:dyDescent="0.25">
      <c r="A411" s="93" t="s">
        <v>2843</v>
      </c>
      <c r="B411" s="95" t="s">
        <v>3453</v>
      </c>
      <c r="C411" s="93" t="s">
        <v>3454</v>
      </c>
      <c r="D411" s="93" t="s">
        <v>3288</v>
      </c>
      <c r="E411" s="93" t="s">
        <v>2841</v>
      </c>
      <c r="F411" s="93" t="s">
        <v>2842</v>
      </c>
      <c r="G411" s="94">
        <v>32466</v>
      </c>
      <c r="H411" s="93" t="s">
        <v>3456</v>
      </c>
      <c r="I411" s="93" t="s">
        <v>3455</v>
      </c>
      <c r="J411" s="93"/>
      <c r="K411" s="101" t="s">
        <v>2186</v>
      </c>
    </row>
    <row r="412" spans="1:11" x14ac:dyDescent="0.25">
      <c r="A412" s="93" t="s">
        <v>2843</v>
      </c>
      <c r="B412" s="95" t="s">
        <v>3457</v>
      </c>
      <c r="C412" s="93" t="s">
        <v>3458</v>
      </c>
      <c r="D412" s="93" t="s">
        <v>3288</v>
      </c>
      <c r="E412" s="93" t="s">
        <v>2854</v>
      </c>
      <c r="F412" s="93" t="s">
        <v>2855</v>
      </c>
      <c r="G412" s="94">
        <v>36956</v>
      </c>
      <c r="H412" s="93" t="s">
        <v>3460</v>
      </c>
      <c r="I412" s="93" t="s">
        <v>3459</v>
      </c>
      <c r="J412" s="93"/>
      <c r="K412" s="101">
        <v>1</v>
      </c>
    </row>
    <row r="413" spans="1:11" x14ac:dyDescent="0.25">
      <c r="A413" s="93" t="s">
        <v>2843</v>
      </c>
      <c r="B413" s="95" t="s">
        <v>3461</v>
      </c>
      <c r="C413" s="93" t="s">
        <v>3462</v>
      </c>
      <c r="D413" s="93" t="s">
        <v>3288</v>
      </c>
      <c r="E413" s="93" t="s">
        <v>2854</v>
      </c>
      <c r="F413" s="93" t="s">
        <v>2855</v>
      </c>
      <c r="G413" s="94">
        <v>36556</v>
      </c>
      <c r="H413" s="93" t="s">
        <v>3463</v>
      </c>
      <c r="I413" s="93"/>
      <c r="J413" s="93"/>
      <c r="K413" s="101">
        <v>1</v>
      </c>
    </row>
    <row r="414" spans="1:11" x14ac:dyDescent="0.25">
      <c r="A414" s="93" t="s">
        <v>2843</v>
      </c>
      <c r="B414" s="95" t="s">
        <v>3464</v>
      </c>
      <c r="C414" s="93" t="s">
        <v>3465</v>
      </c>
      <c r="D414" s="93" t="s">
        <v>3288</v>
      </c>
      <c r="E414" s="93" t="s">
        <v>2883</v>
      </c>
      <c r="F414" s="93" t="s">
        <v>2840</v>
      </c>
      <c r="G414" s="94">
        <v>36236</v>
      </c>
      <c r="H414" s="93" t="s">
        <v>3467</v>
      </c>
      <c r="I414" s="93" t="s">
        <v>3466</v>
      </c>
      <c r="J414" s="93"/>
      <c r="K414" s="101">
        <v>1</v>
      </c>
    </row>
    <row r="415" spans="1:11" x14ac:dyDescent="0.25">
      <c r="A415" s="93" t="s">
        <v>2843</v>
      </c>
      <c r="B415" s="95" t="s">
        <v>3468</v>
      </c>
      <c r="C415" s="93" t="s">
        <v>3469</v>
      </c>
      <c r="D415" s="93" t="s">
        <v>3288</v>
      </c>
      <c r="E415" s="93" t="s">
        <v>2883</v>
      </c>
      <c r="F415" s="93" t="s">
        <v>2840</v>
      </c>
      <c r="G415" s="94">
        <v>35606</v>
      </c>
      <c r="H415" s="93" t="s">
        <v>3471</v>
      </c>
      <c r="I415" s="93" t="s">
        <v>3470</v>
      </c>
      <c r="J415" s="93"/>
      <c r="K415" s="101">
        <v>1</v>
      </c>
    </row>
    <row r="416" spans="1:11" x14ac:dyDescent="0.25">
      <c r="A416" s="93" t="s">
        <v>2843</v>
      </c>
      <c r="B416" s="95" t="s">
        <v>3472</v>
      </c>
      <c r="C416" s="93" t="s">
        <v>3473</v>
      </c>
      <c r="D416" s="93" t="s">
        <v>3288</v>
      </c>
      <c r="E416" s="93" t="s">
        <v>2923</v>
      </c>
      <c r="F416" s="93" t="s">
        <v>2924</v>
      </c>
      <c r="G416" s="94">
        <v>25639</v>
      </c>
      <c r="H416" s="93" t="s">
        <v>3475</v>
      </c>
      <c r="I416" s="93" t="s">
        <v>3474</v>
      </c>
      <c r="J416" s="93"/>
      <c r="K416" s="101" t="s">
        <v>2186</v>
      </c>
    </row>
    <row r="417" spans="1:11" x14ac:dyDescent="0.25">
      <c r="A417" s="93" t="s">
        <v>2843</v>
      </c>
      <c r="B417" s="95" t="s">
        <v>3476</v>
      </c>
      <c r="C417" s="93" t="s">
        <v>3477</v>
      </c>
      <c r="D417" s="93" t="s">
        <v>3288</v>
      </c>
      <c r="E417" s="93" t="s">
        <v>2923</v>
      </c>
      <c r="F417" s="93" t="s">
        <v>2924</v>
      </c>
      <c r="G417" s="94">
        <v>34974</v>
      </c>
      <c r="H417" s="93" t="s">
        <v>3478</v>
      </c>
      <c r="I417" s="93"/>
      <c r="J417" s="93"/>
      <c r="K417" s="101" t="s">
        <v>2186</v>
      </c>
    </row>
    <row r="418" spans="1:11" x14ac:dyDescent="0.25">
      <c r="A418" s="93" t="s">
        <v>2843</v>
      </c>
      <c r="B418" s="95" t="s">
        <v>3479</v>
      </c>
      <c r="C418" s="93" t="s">
        <v>3480</v>
      </c>
      <c r="D418" s="93" t="s">
        <v>3288</v>
      </c>
      <c r="E418" s="93" t="s">
        <v>2923</v>
      </c>
      <c r="F418" s="93" t="s">
        <v>2924</v>
      </c>
      <c r="G418" s="94">
        <v>35130</v>
      </c>
      <c r="H418" s="93" t="s">
        <v>3481</v>
      </c>
      <c r="I418" s="93" t="s">
        <v>3482</v>
      </c>
      <c r="J418" s="93"/>
      <c r="K418" s="101">
        <v>1</v>
      </c>
    </row>
    <row r="419" spans="1:11" x14ac:dyDescent="0.25">
      <c r="A419" s="93" t="s">
        <v>2843</v>
      </c>
      <c r="B419" s="95" t="s">
        <v>3483</v>
      </c>
      <c r="C419" s="93" t="s">
        <v>3484</v>
      </c>
      <c r="D419" s="93" t="s">
        <v>3288</v>
      </c>
      <c r="E419" s="93" t="s">
        <v>2923</v>
      </c>
      <c r="F419" s="93" t="s">
        <v>2924</v>
      </c>
      <c r="G419" s="94">
        <v>28620</v>
      </c>
      <c r="H419" s="93" t="s">
        <v>3485</v>
      </c>
      <c r="I419" s="93" t="s">
        <v>3486</v>
      </c>
      <c r="J419" s="93"/>
      <c r="K419" s="101" t="s">
        <v>2186</v>
      </c>
    </row>
    <row r="420" spans="1:11" x14ac:dyDescent="0.25">
      <c r="A420" s="93" t="s">
        <v>2843</v>
      </c>
      <c r="B420" s="95" t="s">
        <v>3487</v>
      </c>
      <c r="C420" s="93" t="s">
        <v>3488</v>
      </c>
      <c r="D420" s="93" t="s">
        <v>3288</v>
      </c>
      <c r="E420" s="93" t="s">
        <v>2923</v>
      </c>
      <c r="F420" s="93" t="s">
        <v>2924</v>
      </c>
      <c r="G420" s="94">
        <v>34738</v>
      </c>
      <c r="H420" s="93" t="s">
        <v>3489</v>
      </c>
      <c r="I420" s="93" t="s">
        <v>3490</v>
      </c>
      <c r="J420" s="93"/>
      <c r="K420" s="101">
        <v>1</v>
      </c>
    </row>
    <row r="421" spans="1:11" x14ac:dyDescent="0.25">
      <c r="A421" s="93" t="s">
        <v>2843</v>
      </c>
      <c r="B421" s="95" t="s">
        <v>3491</v>
      </c>
      <c r="C421" s="93" t="s">
        <v>3492</v>
      </c>
      <c r="D421" s="93" t="s">
        <v>3288</v>
      </c>
      <c r="E421" s="93" t="s">
        <v>2883</v>
      </c>
      <c r="F421" s="93" t="s">
        <v>2840</v>
      </c>
      <c r="G421" s="94">
        <v>35857</v>
      </c>
      <c r="H421" s="93" t="s">
        <v>3493</v>
      </c>
      <c r="I421" s="93" t="s">
        <v>3494</v>
      </c>
      <c r="J421" s="93"/>
      <c r="K421" s="101">
        <v>1</v>
      </c>
    </row>
    <row r="422" spans="1:11" x14ac:dyDescent="0.25">
      <c r="A422" s="93" t="s">
        <v>2843</v>
      </c>
      <c r="B422" s="95" t="s">
        <v>3495</v>
      </c>
      <c r="C422" s="93" t="s">
        <v>3496</v>
      </c>
      <c r="D422" s="93" t="s">
        <v>3288</v>
      </c>
      <c r="E422" s="93" t="s">
        <v>2923</v>
      </c>
      <c r="F422" s="93" t="s">
        <v>2924</v>
      </c>
      <c r="G422" s="94">
        <v>38481</v>
      </c>
      <c r="H422" s="93" t="s">
        <v>3497</v>
      </c>
      <c r="I422" s="93"/>
      <c r="J422" s="93"/>
      <c r="K422" s="101" t="s">
        <v>2186</v>
      </c>
    </row>
    <row r="423" spans="1:11" x14ac:dyDescent="0.25">
      <c r="A423" s="93" t="s">
        <v>2843</v>
      </c>
      <c r="B423" s="95" t="s">
        <v>3498</v>
      </c>
      <c r="C423" s="93" t="s">
        <v>3499</v>
      </c>
      <c r="D423" s="93" t="s">
        <v>3288</v>
      </c>
      <c r="E423" s="93" t="s">
        <v>2956</v>
      </c>
      <c r="F423" s="93" t="s">
        <v>2957</v>
      </c>
      <c r="G423" s="94">
        <v>35598</v>
      </c>
      <c r="H423" s="93" t="s">
        <v>3501</v>
      </c>
      <c r="I423" s="93" t="s">
        <v>3500</v>
      </c>
      <c r="J423" s="93"/>
      <c r="K423" s="101" t="s">
        <v>2186</v>
      </c>
    </row>
    <row r="424" spans="1:11" x14ac:dyDescent="0.25">
      <c r="A424" s="93" t="s">
        <v>2843</v>
      </c>
      <c r="B424" s="95" t="s">
        <v>3502</v>
      </c>
      <c r="C424" s="93" t="s">
        <v>3503</v>
      </c>
      <c r="D424" s="93" t="s">
        <v>3288</v>
      </c>
      <c r="E424" s="93" t="s">
        <v>2956</v>
      </c>
      <c r="F424" s="93" t="s">
        <v>2957</v>
      </c>
      <c r="G424" s="94">
        <v>34376</v>
      </c>
      <c r="H424" s="93" t="s">
        <v>3504</v>
      </c>
      <c r="I424" s="93"/>
      <c r="J424" s="93"/>
      <c r="K424" s="101" t="s">
        <v>2186</v>
      </c>
    </row>
    <row r="425" spans="1:11" x14ac:dyDescent="0.25">
      <c r="A425" s="93" t="s">
        <v>2843</v>
      </c>
      <c r="B425" s="95" t="s">
        <v>3505</v>
      </c>
      <c r="C425" s="93" t="s">
        <v>3506</v>
      </c>
      <c r="D425" s="93" t="s">
        <v>3288</v>
      </c>
      <c r="E425" s="93" t="s">
        <v>2956</v>
      </c>
      <c r="F425" s="93" t="s">
        <v>2957</v>
      </c>
      <c r="G425" s="94">
        <v>34261</v>
      </c>
      <c r="H425" s="93" t="s">
        <v>3507</v>
      </c>
      <c r="I425" s="93" t="s">
        <v>3508</v>
      </c>
      <c r="J425" s="93"/>
      <c r="K425" s="101">
        <v>1</v>
      </c>
    </row>
    <row r="426" spans="1:11" x14ac:dyDescent="0.25">
      <c r="A426" s="93" t="s">
        <v>2843</v>
      </c>
      <c r="B426" s="95" t="s">
        <v>3509</v>
      </c>
      <c r="C426" s="93" t="s">
        <v>3510</v>
      </c>
      <c r="D426" s="93" t="s">
        <v>3288</v>
      </c>
      <c r="E426" s="93" t="s">
        <v>2956</v>
      </c>
      <c r="F426" s="93" t="s">
        <v>2957</v>
      </c>
      <c r="G426" s="94">
        <v>33939</v>
      </c>
      <c r="H426" s="93" t="s">
        <v>3511</v>
      </c>
      <c r="I426" s="93"/>
      <c r="J426" s="93"/>
      <c r="K426" s="101">
        <v>1</v>
      </c>
    </row>
    <row r="427" spans="1:11" x14ac:dyDescent="0.25">
      <c r="A427" s="93" t="s">
        <v>2843</v>
      </c>
      <c r="B427" s="95" t="s">
        <v>3512</v>
      </c>
      <c r="C427" s="93" t="s">
        <v>3513</v>
      </c>
      <c r="D427" s="93" t="s">
        <v>3288</v>
      </c>
      <c r="E427" s="93" t="s">
        <v>2956</v>
      </c>
      <c r="F427" s="93" t="s">
        <v>2957</v>
      </c>
      <c r="G427" s="94">
        <v>37560</v>
      </c>
      <c r="H427" s="93" t="s">
        <v>3514</v>
      </c>
      <c r="I427" s="93"/>
      <c r="J427" s="93"/>
      <c r="K427" s="101">
        <v>1</v>
      </c>
    </row>
    <row r="428" spans="1:11" x14ac:dyDescent="0.25">
      <c r="A428" s="93" t="s">
        <v>2843</v>
      </c>
      <c r="B428" s="95" t="s">
        <v>3515</v>
      </c>
      <c r="C428" s="93" t="s">
        <v>3516</v>
      </c>
      <c r="D428" s="93" t="s">
        <v>3288</v>
      </c>
      <c r="E428" s="93" t="s">
        <v>2956</v>
      </c>
      <c r="F428" s="93" t="s">
        <v>2957</v>
      </c>
      <c r="G428" s="94">
        <v>34995</v>
      </c>
      <c r="H428" s="93" t="s">
        <v>3517</v>
      </c>
      <c r="I428" s="93"/>
      <c r="J428" s="93"/>
      <c r="K428" s="101">
        <v>1</v>
      </c>
    </row>
    <row r="429" spans="1:11" x14ac:dyDescent="0.25">
      <c r="A429" s="93" t="s">
        <v>2843</v>
      </c>
      <c r="B429" s="95" t="s">
        <v>3518</v>
      </c>
      <c r="C429" s="93" t="s">
        <v>3519</v>
      </c>
      <c r="D429" s="93" t="s">
        <v>3288</v>
      </c>
      <c r="E429" s="93" t="s">
        <v>2841</v>
      </c>
      <c r="F429" s="93" t="s">
        <v>2842</v>
      </c>
      <c r="G429" s="94">
        <v>36706</v>
      </c>
      <c r="H429" s="93" t="s">
        <v>3520</v>
      </c>
      <c r="I429" s="93"/>
      <c r="J429" s="93"/>
      <c r="K429" s="101" t="s">
        <v>2186</v>
      </c>
    </row>
    <row r="430" spans="1:11" x14ac:dyDescent="0.25">
      <c r="A430" s="93" t="s">
        <v>2843</v>
      </c>
      <c r="B430" s="95" t="s">
        <v>3521</v>
      </c>
      <c r="C430" s="93" t="s">
        <v>3522</v>
      </c>
      <c r="D430" s="93" t="s">
        <v>3288</v>
      </c>
      <c r="E430" s="93" t="s">
        <v>2839</v>
      </c>
      <c r="F430" s="93" t="s">
        <v>2840</v>
      </c>
      <c r="G430" s="94">
        <v>40017</v>
      </c>
      <c r="H430" s="93" t="s">
        <v>3523</v>
      </c>
      <c r="I430" s="93"/>
      <c r="J430" s="93"/>
      <c r="K430" s="101">
        <v>1</v>
      </c>
    </row>
    <row r="431" spans="1:11" x14ac:dyDescent="0.25">
      <c r="A431" s="93" t="s">
        <v>2843</v>
      </c>
      <c r="B431" s="95" t="s">
        <v>3524</v>
      </c>
      <c r="C431" s="93" t="s">
        <v>3525</v>
      </c>
      <c r="D431" s="93" t="s">
        <v>3288</v>
      </c>
      <c r="E431" s="93" t="s">
        <v>2839</v>
      </c>
      <c r="F431" s="93" t="s">
        <v>2840</v>
      </c>
      <c r="G431" s="94">
        <v>40260</v>
      </c>
      <c r="H431" s="93" t="s">
        <v>3526</v>
      </c>
      <c r="I431" s="93"/>
      <c r="J431" s="93"/>
      <c r="K431" s="101">
        <v>1</v>
      </c>
    </row>
    <row r="432" spans="1:11" x14ac:dyDescent="0.25">
      <c r="A432" s="93" t="s">
        <v>2843</v>
      </c>
      <c r="B432" s="95" t="s">
        <v>3527</v>
      </c>
      <c r="C432" s="93" t="s">
        <v>3528</v>
      </c>
      <c r="D432" s="93" t="s">
        <v>3288</v>
      </c>
      <c r="E432" s="93" t="s">
        <v>2839</v>
      </c>
      <c r="F432" s="93" t="s">
        <v>2840</v>
      </c>
      <c r="G432" s="94">
        <v>41291</v>
      </c>
      <c r="H432" s="93" t="s">
        <v>3530</v>
      </c>
      <c r="I432" s="93" t="s">
        <v>3529</v>
      </c>
      <c r="J432" s="93"/>
      <c r="K432" s="101">
        <v>1</v>
      </c>
    </row>
    <row r="433" spans="1:11" x14ac:dyDescent="0.25">
      <c r="A433" s="93" t="s">
        <v>2843</v>
      </c>
      <c r="B433" s="95" t="s">
        <v>3531</v>
      </c>
      <c r="C433" s="93" t="s">
        <v>3532</v>
      </c>
      <c r="D433" s="93" t="s">
        <v>3288</v>
      </c>
      <c r="E433" s="93" t="s">
        <v>2839</v>
      </c>
      <c r="F433" s="93" t="s">
        <v>2840</v>
      </c>
      <c r="G433" s="94">
        <v>36726</v>
      </c>
      <c r="H433" s="93" t="s">
        <v>3533</v>
      </c>
      <c r="I433" s="93"/>
      <c r="J433" s="93"/>
      <c r="K433" s="101">
        <v>1</v>
      </c>
    </row>
    <row r="434" spans="1:11" x14ac:dyDescent="0.25">
      <c r="A434" s="93" t="s">
        <v>2843</v>
      </c>
      <c r="B434" s="95" t="s">
        <v>3534</v>
      </c>
      <c r="C434" s="93" t="s">
        <v>3535</v>
      </c>
      <c r="D434" s="93" t="s">
        <v>3288</v>
      </c>
      <c r="E434" s="93" t="s">
        <v>2952</v>
      </c>
      <c r="F434" s="93" t="s">
        <v>2840</v>
      </c>
      <c r="G434" s="94">
        <v>42257</v>
      </c>
      <c r="H434" s="93" t="s">
        <v>3536</v>
      </c>
      <c r="I434" s="93"/>
      <c r="J434" s="93"/>
      <c r="K434" s="101">
        <v>1</v>
      </c>
    </row>
    <row r="435" spans="1:11" x14ac:dyDescent="0.25">
      <c r="A435" s="93" t="s">
        <v>2843</v>
      </c>
      <c r="B435" s="95" t="s">
        <v>3537</v>
      </c>
      <c r="C435" s="93" t="s">
        <v>3538</v>
      </c>
      <c r="D435" s="93" t="s">
        <v>3288</v>
      </c>
      <c r="E435" s="93" t="s">
        <v>2956</v>
      </c>
      <c r="F435" s="93" t="s">
        <v>2957</v>
      </c>
      <c r="G435" s="94">
        <v>42060</v>
      </c>
      <c r="H435" s="93" t="s">
        <v>3539</v>
      </c>
      <c r="I435" s="93"/>
      <c r="J435" s="93"/>
      <c r="K435" s="101" t="s">
        <v>2186</v>
      </c>
    </row>
    <row r="436" spans="1:11" x14ac:dyDescent="0.25">
      <c r="A436" s="93" t="s">
        <v>2843</v>
      </c>
      <c r="B436" s="95" t="s">
        <v>3540</v>
      </c>
      <c r="C436" s="93" t="s">
        <v>3541</v>
      </c>
      <c r="D436" s="93" t="s">
        <v>3288</v>
      </c>
      <c r="E436" s="93" t="s">
        <v>2952</v>
      </c>
      <c r="F436" s="93" t="s">
        <v>2840</v>
      </c>
      <c r="G436" s="94">
        <v>35227</v>
      </c>
      <c r="H436" s="93" t="s">
        <v>3542</v>
      </c>
      <c r="I436" s="93"/>
      <c r="J436" s="93"/>
      <c r="K436" s="101">
        <v>1</v>
      </c>
    </row>
    <row r="437" spans="1:11" x14ac:dyDescent="0.25">
      <c r="A437" s="93" t="s">
        <v>2843</v>
      </c>
      <c r="B437" s="95" t="s">
        <v>3543</v>
      </c>
      <c r="C437" s="93" t="s">
        <v>3544</v>
      </c>
      <c r="D437" s="93" t="s">
        <v>3288</v>
      </c>
      <c r="E437" s="93" t="s">
        <v>2952</v>
      </c>
      <c r="F437" s="93" t="s">
        <v>2840</v>
      </c>
      <c r="G437" s="94">
        <v>34031</v>
      </c>
      <c r="H437" s="93" t="s">
        <v>3545</v>
      </c>
      <c r="I437" s="93"/>
      <c r="J437" s="93"/>
      <c r="K437" s="101">
        <v>1</v>
      </c>
    </row>
    <row r="438" spans="1:11" x14ac:dyDescent="0.25">
      <c r="A438" s="93" t="s">
        <v>2843</v>
      </c>
      <c r="B438" s="95" t="s">
        <v>3546</v>
      </c>
      <c r="C438" s="93" t="s">
        <v>3547</v>
      </c>
      <c r="D438" s="93" t="s">
        <v>3288</v>
      </c>
      <c r="E438" s="93" t="s">
        <v>2883</v>
      </c>
      <c r="F438" s="93" t="s">
        <v>2840</v>
      </c>
      <c r="G438" s="94">
        <v>32734</v>
      </c>
      <c r="H438" s="93" t="s">
        <v>3548</v>
      </c>
      <c r="I438" s="93"/>
      <c r="J438" s="93"/>
      <c r="K438" s="101">
        <v>1</v>
      </c>
    </row>
    <row r="439" spans="1:11" x14ac:dyDescent="0.25">
      <c r="A439" s="93" t="s">
        <v>2843</v>
      </c>
      <c r="B439" s="95" t="s">
        <v>3549</v>
      </c>
      <c r="C439" s="93" t="s">
        <v>3550</v>
      </c>
      <c r="D439" s="93" t="s">
        <v>3288</v>
      </c>
      <c r="E439" s="93" t="s">
        <v>2952</v>
      </c>
      <c r="F439" s="93" t="s">
        <v>2840</v>
      </c>
      <c r="G439" s="94">
        <v>35452</v>
      </c>
      <c r="H439" s="93" t="s">
        <v>3551</v>
      </c>
      <c r="I439" s="93"/>
      <c r="J439" s="93"/>
      <c r="K439" s="101">
        <v>1</v>
      </c>
    </row>
    <row r="440" spans="1:11" x14ac:dyDescent="0.25">
      <c r="A440" s="93" t="s">
        <v>2843</v>
      </c>
      <c r="B440" s="95" t="s">
        <v>3552</v>
      </c>
      <c r="C440" s="93" t="s">
        <v>3553</v>
      </c>
      <c r="D440" s="93" t="s">
        <v>3288</v>
      </c>
      <c r="E440" s="93" t="s">
        <v>2952</v>
      </c>
      <c r="F440" s="93" t="s">
        <v>2840</v>
      </c>
      <c r="G440" s="94">
        <v>41099</v>
      </c>
      <c r="H440" s="93" t="s">
        <v>3554</v>
      </c>
      <c r="I440" s="93"/>
      <c r="J440" s="93"/>
      <c r="K440" s="101">
        <v>1</v>
      </c>
    </row>
    <row r="441" spans="1:11" x14ac:dyDescent="0.25">
      <c r="A441" s="93" t="s">
        <v>2843</v>
      </c>
      <c r="B441" s="95" t="s">
        <v>3555</v>
      </c>
      <c r="C441" s="93" t="s">
        <v>3556</v>
      </c>
      <c r="D441" s="93" t="s">
        <v>3288</v>
      </c>
      <c r="E441" s="93" t="s">
        <v>2952</v>
      </c>
      <c r="F441" s="93" t="s">
        <v>2840</v>
      </c>
      <c r="G441" s="94">
        <v>35527</v>
      </c>
      <c r="H441" s="93" t="s">
        <v>3557</v>
      </c>
      <c r="I441" s="93"/>
      <c r="J441" s="93"/>
      <c r="K441" s="101">
        <v>1</v>
      </c>
    </row>
    <row r="442" spans="1:11" x14ac:dyDescent="0.25">
      <c r="A442" s="93" t="s">
        <v>2843</v>
      </c>
      <c r="B442" s="95" t="s">
        <v>3558</v>
      </c>
      <c r="C442" s="93" t="s">
        <v>3559</v>
      </c>
      <c r="D442" s="93" t="s">
        <v>3288</v>
      </c>
      <c r="E442" s="93" t="s">
        <v>2952</v>
      </c>
      <c r="F442" s="93" t="s">
        <v>2840</v>
      </c>
      <c r="G442" s="94">
        <v>41337</v>
      </c>
      <c r="H442" s="93" t="s">
        <v>3560</v>
      </c>
      <c r="I442" s="93"/>
      <c r="J442" s="93"/>
      <c r="K442" s="101">
        <v>1</v>
      </c>
    </row>
    <row r="443" spans="1:11" x14ac:dyDescent="0.25">
      <c r="A443" s="93" t="s">
        <v>2843</v>
      </c>
      <c r="B443" s="95" t="s">
        <v>3561</v>
      </c>
      <c r="C443" s="93" t="s">
        <v>3562</v>
      </c>
      <c r="D443" s="93" t="s">
        <v>3288</v>
      </c>
      <c r="E443" s="93" t="s">
        <v>2952</v>
      </c>
      <c r="F443" s="93" t="s">
        <v>2840</v>
      </c>
      <c r="G443" s="94">
        <v>28684</v>
      </c>
      <c r="H443" s="93" t="s">
        <v>3563</v>
      </c>
      <c r="I443" s="93"/>
      <c r="J443" s="93"/>
      <c r="K443" s="101">
        <v>1</v>
      </c>
    </row>
    <row r="444" spans="1:11" x14ac:dyDescent="0.25">
      <c r="A444" s="93" t="s">
        <v>2843</v>
      </c>
      <c r="B444" s="95" t="s">
        <v>3564</v>
      </c>
      <c r="C444" s="93" t="s">
        <v>3565</v>
      </c>
      <c r="D444" s="93" t="s">
        <v>3288</v>
      </c>
      <c r="E444" s="93" t="s">
        <v>2952</v>
      </c>
      <c r="F444" s="93" t="s">
        <v>2840</v>
      </c>
      <c r="G444" s="94">
        <v>28734</v>
      </c>
      <c r="H444" s="93" t="s">
        <v>3566</v>
      </c>
      <c r="I444" s="93"/>
      <c r="J444" s="93"/>
      <c r="K444" s="101">
        <v>1</v>
      </c>
    </row>
    <row r="445" spans="1:11" x14ac:dyDescent="0.25">
      <c r="A445" s="93" t="s">
        <v>2843</v>
      </c>
      <c r="B445" s="95" t="s">
        <v>3567</v>
      </c>
      <c r="C445" s="93" t="s">
        <v>3568</v>
      </c>
      <c r="D445" s="93" t="s">
        <v>3288</v>
      </c>
      <c r="E445" s="93" t="s">
        <v>2952</v>
      </c>
      <c r="F445" s="93" t="s">
        <v>2840</v>
      </c>
      <c r="G445" s="94">
        <v>40308</v>
      </c>
      <c r="H445" s="93" t="s">
        <v>3569</v>
      </c>
      <c r="I445" s="93"/>
      <c r="J445" s="93"/>
      <c r="K445" s="101">
        <v>1</v>
      </c>
    </row>
    <row r="446" spans="1:11" x14ac:dyDescent="0.25">
      <c r="A446" s="93" t="s">
        <v>2843</v>
      </c>
      <c r="B446" s="95" t="s">
        <v>3570</v>
      </c>
      <c r="C446" s="93" t="s">
        <v>3571</v>
      </c>
      <c r="D446" s="93" t="s">
        <v>3288</v>
      </c>
      <c r="E446" s="93" t="s">
        <v>2952</v>
      </c>
      <c r="F446" s="93" t="s">
        <v>2840</v>
      </c>
      <c r="G446" s="94">
        <v>30152</v>
      </c>
      <c r="H446" s="93" t="s">
        <v>3572</v>
      </c>
      <c r="I446" s="93"/>
      <c r="J446" s="93"/>
      <c r="K446" s="101">
        <v>1</v>
      </c>
    </row>
    <row r="447" spans="1:11" x14ac:dyDescent="0.25">
      <c r="A447" s="93" t="s">
        <v>2843</v>
      </c>
      <c r="B447" s="95" t="s">
        <v>3573</v>
      </c>
      <c r="C447" s="93" t="s">
        <v>3574</v>
      </c>
      <c r="D447" s="93" t="s">
        <v>3288</v>
      </c>
      <c r="E447" s="93" t="s">
        <v>2952</v>
      </c>
      <c r="F447" s="93" t="s">
        <v>2840</v>
      </c>
      <c r="G447" s="94">
        <v>36837</v>
      </c>
      <c r="H447" s="93" t="s">
        <v>3575</v>
      </c>
      <c r="I447" s="93"/>
      <c r="J447" s="93"/>
      <c r="K447" s="101">
        <v>1</v>
      </c>
    </row>
    <row r="448" spans="1:11" x14ac:dyDescent="0.25">
      <c r="A448" s="93" t="s">
        <v>2843</v>
      </c>
      <c r="B448" s="95" t="s">
        <v>3576</v>
      </c>
      <c r="C448" s="93" t="s">
        <v>3577</v>
      </c>
      <c r="D448" s="93" t="s">
        <v>3288</v>
      </c>
      <c r="E448" s="93" t="s">
        <v>2952</v>
      </c>
      <c r="F448" s="93" t="s">
        <v>2840</v>
      </c>
      <c r="G448" s="94">
        <v>33099</v>
      </c>
      <c r="H448" s="93" t="s">
        <v>3578</v>
      </c>
      <c r="I448" s="93"/>
      <c r="J448" s="93"/>
      <c r="K448" s="101">
        <v>1</v>
      </c>
    </row>
    <row r="449" spans="1:11" x14ac:dyDescent="0.25">
      <c r="A449" s="93" t="s">
        <v>2843</v>
      </c>
      <c r="B449" s="95" t="s">
        <v>3579</v>
      </c>
      <c r="C449" s="93" t="s">
        <v>3580</v>
      </c>
      <c r="D449" s="93" t="s">
        <v>3288</v>
      </c>
      <c r="E449" s="93" t="s">
        <v>2952</v>
      </c>
      <c r="F449" s="93" t="s">
        <v>2840</v>
      </c>
      <c r="G449" s="94">
        <v>35900</v>
      </c>
      <c r="H449" s="93" t="s">
        <v>3581</v>
      </c>
      <c r="I449" s="93"/>
      <c r="J449" s="93"/>
      <c r="K449" s="101">
        <v>1</v>
      </c>
    </row>
    <row r="450" spans="1:11" x14ac:dyDescent="0.25">
      <c r="A450" s="93" t="s">
        <v>2843</v>
      </c>
      <c r="B450" s="95" t="s">
        <v>3582</v>
      </c>
      <c r="C450" s="93" t="s">
        <v>3583</v>
      </c>
      <c r="D450" s="93" t="s">
        <v>3288</v>
      </c>
      <c r="E450" s="93" t="s">
        <v>2859</v>
      </c>
      <c r="F450" s="93" t="s">
        <v>2840</v>
      </c>
      <c r="G450" s="94">
        <v>35607</v>
      </c>
      <c r="H450" s="93" t="s">
        <v>3584</v>
      </c>
      <c r="I450" s="93"/>
      <c r="J450" s="93"/>
      <c r="K450" s="101">
        <v>1</v>
      </c>
    </row>
    <row r="451" spans="1:11" x14ac:dyDescent="0.25">
      <c r="A451" s="93" t="s">
        <v>2843</v>
      </c>
      <c r="B451" s="95" t="s">
        <v>3585</v>
      </c>
      <c r="C451" s="93" t="s">
        <v>3586</v>
      </c>
      <c r="D451" s="93" t="s">
        <v>3288</v>
      </c>
      <c r="E451" s="93" t="s">
        <v>2869</v>
      </c>
      <c r="F451" s="93" t="s">
        <v>2842</v>
      </c>
      <c r="G451" s="94">
        <v>35607</v>
      </c>
      <c r="H451" s="93" t="s">
        <v>3587</v>
      </c>
      <c r="I451" s="93"/>
      <c r="J451" s="93"/>
      <c r="K451" s="101" t="s">
        <v>2186</v>
      </c>
    </row>
    <row r="452" spans="1:11" x14ac:dyDescent="0.25">
      <c r="A452" s="93" t="s">
        <v>2843</v>
      </c>
      <c r="B452" s="95" t="s">
        <v>3588</v>
      </c>
      <c r="C452" s="93" t="s">
        <v>3589</v>
      </c>
      <c r="D452" s="93" t="s">
        <v>3288</v>
      </c>
      <c r="E452" s="93" t="s">
        <v>2859</v>
      </c>
      <c r="F452" s="93" t="s">
        <v>2840</v>
      </c>
      <c r="G452" s="94">
        <v>34717</v>
      </c>
      <c r="H452" s="93" t="s">
        <v>3590</v>
      </c>
      <c r="I452" s="93"/>
      <c r="J452" s="93"/>
      <c r="K452" s="101">
        <v>1</v>
      </c>
    </row>
    <row r="453" spans="1:11" x14ac:dyDescent="0.25">
      <c r="A453" s="93" t="s">
        <v>2843</v>
      </c>
      <c r="B453" s="95" t="s">
        <v>3591</v>
      </c>
      <c r="C453" s="93" t="s">
        <v>3592</v>
      </c>
      <c r="D453" s="93" t="s">
        <v>3288</v>
      </c>
      <c r="E453" s="93" t="s">
        <v>2869</v>
      </c>
      <c r="F453" s="93" t="s">
        <v>2842</v>
      </c>
      <c r="G453" s="94">
        <v>35366</v>
      </c>
      <c r="H453" s="93" t="s">
        <v>3593</v>
      </c>
      <c r="I453" s="93"/>
      <c r="J453" s="93"/>
      <c r="K453" s="101" t="s">
        <v>2186</v>
      </c>
    </row>
    <row r="454" spans="1:11" x14ac:dyDescent="0.25">
      <c r="A454" s="93" t="s">
        <v>2843</v>
      </c>
      <c r="B454" s="95" t="s">
        <v>3594</v>
      </c>
      <c r="C454" s="93" t="s">
        <v>3595</v>
      </c>
      <c r="D454" s="93" t="s">
        <v>3288</v>
      </c>
      <c r="E454" s="93" t="s">
        <v>2859</v>
      </c>
      <c r="F454" s="93" t="s">
        <v>2840</v>
      </c>
      <c r="G454" s="94">
        <v>34438</v>
      </c>
      <c r="H454" s="93" t="s">
        <v>3596</v>
      </c>
      <c r="I454" s="93"/>
      <c r="J454" s="93"/>
      <c r="K454" s="101">
        <v>1</v>
      </c>
    </row>
    <row r="455" spans="1:11" x14ac:dyDescent="0.25">
      <c r="A455" s="93" t="s">
        <v>2843</v>
      </c>
      <c r="B455" s="95" t="s">
        <v>3597</v>
      </c>
      <c r="C455" s="93" t="s">
        <v>3598</v>
      </c>
      <c r="D455" s="93" t="s">
        <v>3288</v>
      </c>
      <c r="E455" s="93" t="s">
        <v>2859</v>
      </c>
      <c r="F455" s="93" t="s">
        <v>2840</v>
      </c>
      <c r="G455" s="94">
        <v>34088</v>
      </c>
      <c r="H455" s="93" t="s">
        <v>3600</v>
      </c>
      <c r="I455" s="93" t="s">
        <v>3599</v>
      </c>
      <c r="J455" s="93"/>
      <c r="K455" s="101">
        <v>1</v>
      </c>
    </row>
    <row r="456" spans="1:11" x14ac:dyDescent="0.25">
      <c r="A456" s="93" t="s">
        <v>2843</v>
      </c>
      <c r="B456" s="95" t="s">
        <v>3601</v>
      </c>
      <c r="C456" s="93" t="s">
        <v>3602</v>
      </c>
      <c r="D456" s="93" t="s">
        <v>3288</v>
      </c>
      <c r="E456" s="93" t="s">
        <v>2952</v>
      </c>
      <c r="F456" s="93" t="s">
        <v>2840</v>
      </c>
      <c r="G456" s="94">
        <v>35621</v>
      </c>
      <c r="H456" s="93" t="s">
        <v>3603</v>
      </c>
      <c r="I456" s="93"/>
      <c r="J456" s="93"/>
      <c r="K456" s="101">
        <v>1</v>
      </c>
    </row>
    <row r="457" spans="1:11" x14ac:dyDescent="0.25">
      <c r="A457" s="93" t="s">
        <v>2843</v>
      </c>
      <c r="B457" s="95" t="s">
        <v>3604</v>
      </c>
      <c r="C457" s="93" t="s">
        <v>3605</v>
      </c>
      <c r="D457" s="93" t="s">
        <v>3288</v>
      </c>
      <c r="E457" s="93" t="s">
        <v>2956</v>
      </c>
      <c r="F457" s="93" t="s">
        <v>2957</v>
      </c>
      <c r="G457" s="94">
        <v>34941</v>
      </c>
      <c r="H457" s="93" t="s">
        <v>3606</v>
      </c>
      <c r="I457" s="93"/>
      <c r="J457" s="93"/>
      <c r="K457" s="101" t="s">
        <v>2186</v>
      </c>
    </row>
    <row r="458" spans="1:11" x14ac:dyDescent="0.25">
      <c r="A458" s="93" t="s">
        <v>2843</v>
      </c>
      <c r="B458" s="95" t="s">
        <v>3607</v>
      </c>
      <c r="C458" s="93" t="s">
        <v>3608</v>
      </c>
      <c r="D458" s="93" t="s">
        <v>3288</v>
      </c>
      <c r="E458" s="93" t="s">
        <v>2952</v>
      </c>
      <c r="F458" s="93" t="s">
        <v>2840</v>
      </c>
      <c r="G458" s="94">
        <v>35516</v>
      </c>
      <c r="H458" s="93" t="s">
        <v>3609</v>
      </c>
      <c r="I458" s="93"/>
      <c r="J458" s="93"/>
      <c r="K458" s="101">
        <v>1</v>
      </c>
    </row>
    <row r="459" spans="1:11" x14ac:dyDescent="0.25">
      <c r="A459" s="93" t="s">
        <v>2843</v>
      </c>
      <c r="B459" s="95" t="s">
        <v>3610</v>
      </c>
      <c r="C459" s="93" t="s">
        <v>3611</v>
      </c>
      <c r="D459" s="93" t="s">
        <v>3288</v>
      </c>
      <c r="E459" s="93" t="s">
        <v>2952</v>
      </c>
      <c r="F459" s="93" t="s">
        <v>2840</v>
      </c>
      <c r="G459" s="94">
        <v>37742</v>
      </c>
      <c r="H459" s="93" t="s">
        <v>3612</v>
      </c>
      <c r="I459" s="93"/>
      <c r="J459" s="93"/>
      <c r="K459" s="101">
        <v>1</v>
      </c>
    </row>
    <row r="460" spans="1:11" x14ac:dyDescent="0.25">
      <c r="A460" s="93" t="s">
        <v>2843</v>
      </c>
      <c r="B460" s="95" t="s">
        <v>3613</v>
      </c>
      <c r="C460" s="93" t="s">
        <v>3614</v>
      </c>
      <c r="D460" s="93" t="s">
        <v>3288</v>
      </c>
      <c r="E460" s="93" t="s">
        <v>2869</v>
      </c>
      <c r="F460" s="93" t="s">
        <v>2842</v>
      </c>
      <c r="G460" s="94">
        <v>33921</v>
      </c>
      <c r="H460" s="93" t="s">
        <v>3615</v>
      </c>
      <c r="I460" s="93"/>
      <c r="J460" s="93"/>
      <c r="K460" s="101" t="s">
        <v>2186</v>
      </c>
    </row>
    <row r="461" spans="1:11" x14ac:dyDescent="0.25">
      <c r="A461" s="93" t="s">
        <v>2843</v>
      </c>
      <c r="B461" s="95" t="s">
        <v>3616</v>
      </c>
      <c r="C461" s="93" t="s">
        <v>3617</v>
      </c>
      <c r="D461" s="93" t="s">
        <v>3288</v>
      </c>
      <c r="E461" s="93" t="s">
        <v>2956</v>
      </c>
      <c r="F461" s="93" t="s">
        <v>2957</v>
      </c>
      <c r="G461" s="94">
        <v>36794</v>
      </c>
      <c r="H461" s="93" t="s">
        <v>3618</v>
      </c>
      <c r="I461" s="93"/>
      <c r="J461" s="93"/>
      <c r="K461" s="101">
        <v>1</v>
      </c>
    </row>
    <row r="462" spans="1:11" x14ac:dyDescent="0.25">
      <c r="A462" s="93" t="s">
        <v>2843</v>
      </c>
      <c r="B462" s="95" t="s">
        <v>3619</v>
      </c>
      <c r="C462" s="93" t="s">
        <v>3620</v>
      </c>
      <c r="D462" s="93" t="s">
        <v>3288</v>
      </c>
      <c r="E462" s="93" t="s">
        <v>2847</v>
      </c>
      <c r="F462" s="93" t="s">
        <v>2840</v>
      </c>
      <c r="G462" s="94">
        <v>37693</v>
      </c>
      <c r="H462" s="93" t="s">
        <v>3621</v>
      </c>
      <c r="I462" s="93"/>
      <c r="J462" s="93"/>
      <c r="K462" s="101">
        <v>1</v>
      </c>
    </row>
    <row r="463" spans="1:11" x14ac:dyDescent="0.25">
      <c r="A463" s="93" t="s">
        <v>2843</v>
      </c>
      <c r="B463" s="95" t="s">
        <v>3622</v>
      </c>
      <c r="C463" s="93" t="s">
        <v>3623</v>
      </c>
      <c r="D463" s="93" t="s">
        <v>3288</v>
      </c>
      <c r="E463" s="93" t="s">
        <v>2883</v>
      </c>
      <c r="F463" s="93" t="s">
        <v>2840</v>
      </c>
      <c r="G463" s="94">
        <v>36746</v>
      </c>
      <c r="H463" s="93" t="s">
        <v>3624</v>
      </c>
      <c r="I463" s="93"/>
      <c r="J463" s="93"/>
      <c r="K463" s="101">
        <v>1</v>
      </c>
    </row>
    <row r="464" spans="1:11" x14ac:dyDescent="0.25">
      <c r="A464" s="93" t="s">
        <v>2843</v>
      </c>
      <c r="B464" s="95" t="s">
        <v>3625</v>
      </c>
      <c r="C464" s="93" t="s">
        <v>3626</v>
      </c>
      <c r="D464" s="93" t="s">
        <v>3288</v>
      </c>
      <c r="E464" s="93" t="s">
        <v>2859</v>
      </c>
      <c r="F464" s="93" t="s">
        <v>2840</v>
      </c>
      <c r="G464" s="94">
        <v>34940</v>
      </c>
      <c r="H464" s="93" t="s">
        <v>3627</v>
      </c>
      <c r="I464" s="93"/>
      <c r="J464" s="93"/>
      <c r="K464" s="101">
        <v>1</v>
      </c>
    </row>
    <row r="465" spans="1:11" x14ac:dyDescent="0.25">
      <c r="A465" s="93" t="s">
        <v>2843</v>
      </c>
      <c r="B465" s="95" t="s">
        <v>3628</v>
      </c>
      <c r="C465" s="93" t="s">
        <v>3629</v>
      </c>
      <c r="D465" s="93" t="s">
        <v>3288</v>
      </c>
      <c r="E465" s="93" t="s">
        <v>2869</v>
      </c>
      <c r="F465" s="93" t="s">
        <v>2842</v>
      </c>
      <c r="G465" s="94">
        <v>35866</v>
      </c>
      <c r="H465" s="93" t="s">
        <v>3630</v>
      </c>
      <c r="I465" s="93"/>
      <c r="J465" s="93"/>
      <c r="K465" s="101" t="s">
        <v>2186</v>
      </c>
    </row>
    <row r="466" spans="1:11" x14ac:dyDescent="0.25">
      <c r="A466" s="93" t="s">
        <v>2843</v>
      </c>
      <c r="B466" s="95" t="s">
        <v>3631</v>
      </c>
      <c r="C466" s="93" t="s">
        <v>3632</v>
      </c>
      <c r="D466" s="93" t="s">
        <v>3288</v>
      </c>
      <c r="E466" s="93" t="s">
        <v>2859</v>
      </c>
      <c r="F466" s="93" t="s">
        <v>2840</v>
      </c>
      <c r="G466" s="94">
        <v>33991</v>
      </c>
      <c r="H466" s="93" t="s">
        <v>3633</v>
      </c>
      <c r="I466" s="93" t="s">
        <v>3634</v>
      </c>
      <c r="J466" s="93"/>
      <c r="K466" s="101">
        <v>1</v>
      </c>
    </row>
    <row r="467" spans="1:11" x14ac:dyDescent="0.25">
      <c r="A467" s="93" t="s">
        <v>2843</v>
      </c>
      <c r="B467" s="95" t="s">
        <v>3635</v>
      </c>
      <c r="C467" s="93" t="s">
        <v>3636</v>
      </c>
      <c r="D467" s="93" t="s">
        <v>3288</v>
      </c>
      <c r="E467" s="93" t="s">
        <v>2841</v>
      </c>
      <c r="F467" s="93" t="s">
        <v>2842</v>
      </c>
      <c r="G467" s="94">
        <v>33056</v>
      </c>
      <c r="H467" s="93" t="s">
        <v>3637</v>
      </c>
      <c r="I467" s="93" t="s">
        <v>3638</v>
      </c>
      <c r="J467" s="93"/>
      <c r="K467" s="101" t="s">
        <v>2186</v>
      </c>
    </row>
    <row r="468" spans="1:11" x14ac:dyDescent="0.25">
      <c r="A468" s="93" t="s">
        <v>2843</v>
      </c>
      <c r="B468" s="95" t="s">
        <v>3639</v>
      </c>
      <c r="C468" s="93" t="s">
        <v>3640</v>
      </c>
      <c r="D468" s="93" t="s">
        <v>3288</v>
      </c>
      <c r="E468" s="93" t="s">
        <v>2841</v>
      </c>
      <c r="F468" s="93" t="s">
        <v>2842</v>
      </c>
      <c r="G468" s="94">
        <v>33099</v>
      </c>
      <c r="H468" s="93" t="s">
        <v>3641</v>
      </c>
      <c r="I468" s="93"/>
      <c r="J468" s="93"/>
      <c r="K468" s="101" t="s">
        <v>2186</v>
      </c>
    </row>
    <row r="469" spans="1:11" x14ac:dyDescent="0.25">
      <c r="A469" s="93" t="s">
        <v>2843</v>
      </c>
      <c r="B469" s="95" t="s">
        <v>3642</v>
      </c>
      <c r="C469" s="93" t="s">
        <v>3643</v>
      </c>
      <c r="D469" s="93" t="s">
        <v>3288</v>
      </c>
      <c r="E469" s="93" t="s">
        <v>2883</v>
      </c>
      <c r="F469" s="93" t="s">
        <v>2840</v>
      </c>
      <c r="G469" s="94">
        <v>40311</v>
      </c>
      <c r="H469" s="93" t="s">
        <v>3644</v>
      </c>
      <c r="I469" s="93"/>
      <c r="J469" s="93"/>
      <c r="K469" s="101">
        <v>1</v>
      </c>
    </row>
    <row r="470" spans="1:11" x14ac:dyDescent="0.25">
      <c r="A470" s="93" t="s">
        <v>2843</v>
      </c>
      <c r="B470" s="95" t="s">
        <v>3645</v>
      </c>
      <c r="C470" s="93" t="s">
        <v>3646</v>
      </c>
      <c r="D470" s="93" t="s">
        <v>3288</v>
      </c>
      <c r="E470" s="93" t="s">
        <v>2847</v>
      </c>
      <c r="F470" s="93" t="s">
        <v>2840</v>
      </c>
      <c r="G470" s="94">
        <v>37566</v>
      </c>
      <c r="H470" s="93" t="s">
        <v>3647</v>
      </c>
      <c r="I470" s="93"/>
      <c r="J470" s="93"/>
      <c r="K470" s="101">
        <v>1</v>
      </c>
    </row>
    <row r="471" spans="1:11" x14ac:dyDescent="0.25">
      <c r="A471" s="93" t="s">
        <v>2843</v>
      </c>
      <c r="B471" s="95" t="s">
        <v>3648</v>
      </c>
      <c r="C471" s="93" t="s">
        <v>3649</v>
      </c>
      <c r="D471" s="93" t="s">
        <v>3236</v>
      </c>
      <c r="E471" s="93" t="s">
        <v>2883</v>
      </c>
      <c r="F471" s="93" t="s">
        <v>2840</v>
      </c>
      <c r="G471" s="94">
        <v>42247</v>
      </c>
      <c r="H471" s="93" t="s">
        <v>3650</v>
      </c>
      <c r="I471" s="93"/>
      <c r="J471" s="93"/>
      <c r="K471" s="101">
        <v>1</v>
      </c>
    </row>
    <row r="472" spans="1:11" x14ac:dyDescent="0.25">
      <c r="A472" s="93" t="s">
        <v>2843</v>
      </c>
      <c r="B472" s="95" t="s">
        <v>3651</v>
      </c>
      <c r="C472" s="93" t="s">
        <v>3652</v>
      </c>
      <c r="D472" s="93" t="s">
        <v>3236</v>
      </c>
      <c r="E472" s="93" t="s">
        <v>2847</v>
      </c>
      <c r="F472" s="93" t="s">
        <v>2840</v>
      </c>
      <c r="G472" s="94">
        <v>42248</v>
      </c>
      <c r="H472" s="93" t="s">
        <v>3653</v>
      </c>
      <c r="I472" s="93"/>
      <c r="J472" s="93"/>
      <c r="K472" s="101">
        <v>1</v>
      </c>
    </row>
    <row r="473" spans="1:11" x14ac:dyDescent="0.25">
      <c r="A473" s="93" t="s">
        <v>2843</v>
      </c>
      <c r="B473" s="95" t="s">
        <v>3654</v>
      </c>
      <c r="C473" s="93" t="s">
        <v>3655</v>
      </c>
      <c r="D473" s="93" t="s">
        <v>3236</v>
      </c>
      <c r="E473" s="93" t="s">
        <v>3080</v>
      </c>
      <c r="F473" s="93" t="s">
        <v>2840</v>
      </c>
      <c r="G473" s="94">
        <v>41781</v>
      </c>
      <c r="H473" s="93" t="s">
        <v>3656</v>
      </c>
      <c r="I473" s="93"/>
      <c r="J473" s="93"/>
      <c r="K473" s="101" t="s">
        <v>2186</v>
      </c>
    </row>
    <row r="474" spans="1:11" x14ac:dyDescent="0.25">
      <c r="A474" s="93" t="s">
        <v>2843</v>
      </c>
      <c r="B474" s="95" t="s">
        <v>3657</v>
      </c>
      <c r="C474" s="93" t="s">
        <v>3658</v>
      </c>
      <c r="D474" s="93" t="s">
        <v>3236</v>
      </c>
      <c r="E474" s="93" t="s">
        <v>2923</v>
      </c>
      <c r="F474" s="93" t="s">
        <v>2924</v>
      </c>
      <c r="G474" s="94">
        <v>38912</v>
      </c>
      <c r="H474" s="93" t="s">
        <v>3659</v>
      </c>
      <c r="I474" s="93"/>
      <c r="J474" s="93"/>
      <c r="K474" s="101" t="s">
        <v>2186</v>
      </c>
    </row>
    <row r="475" spans="1:11" x14ac:dyDescent="0.25">
      <c r="A475" s="93" t="s">
        <v>2843</v>
      </c>
      <c r="B475" s="95" t="s">
        <v>3660</v>
      </c>
      <c r="C475" s="93" t="s">
        <v>3661</v>
      </c>
      <c r="D475" s="93" t="s">
        <v>3236</v>
      </c>
      <c r="E475" s="93" t="s">
        <v>3080</v>
      </c>
      <c r="F475" s="93" t="s">
        <v>2840</v>
      </c>
      <c r="G475" s="94">
        <v>42153</v>
      </c>
      <c r="H475" s="93" t="s">
        <v>3662</v>
      </c>
      <c r="I475" s="93"/>
      <c r="J475" s="93"/>
      <c r="K475" s="101" t="s">
        <v>2186</v>
      </c>
    </row>
    <row r="476" spans="1:11" x14ac:dyDescent="0.25">
      <c r="A476" s="93" t="s">
        <v>2843</v>
      </c>
      <c r="B476" s="95" t="s">
        <v>3663</v>
      </c>
      <c r="C476" s="93" t="s">
        <v>3664</v>
      </c>
      <c r="D476" s="93" t="s">
        <v>3236</v>
      </c>
      <c r="E476" s="93" t="s">
        <v>3080</v>
      </c>
      <c r="F476" s="93" t="s">
        <v>2840</v>
      </c>
      <c r="G476" s="94">
        <v>41781</v>
      </c>
      <c r="H476" s="93" t="s">
        <v>3665</v>
      </c>
      <c r="I476" s="93"/>
      <c r="J476" s="93"/>
      <c r="K476" s="101" t="s">
        <v>2186</v>
      </c>
    </row>
    <row r="477" spans="1:11" x14ac:dyDescent="0.25">
      <c r="A477" s="93" t="s">
        <v>2843</v>
      </c>
      <c r="B477" s="95" t="s">
        <v>3666</v>
      </c>
      <c r="C477" s="93" t="s">
        <v>3667</v>
      </c>
      <c r="D477" s="93" t="s">
        <v>3236</v>
      </c>
      <c r="E477" s="93" t="s">
        <v>3080</v>
      </c>
      <c r="F477" s="93" t="s">
        <v>2840</v>
      </c>
      <c r="G477" s="94">
        <v>41781</v>
      </c>
      <c r="H477" s="93" t="s">
        <v>3668</v>
      </c>
      <c r="I477" s="93"/>
      <c r="J477" s="93"/>
      <c r="K477" s="101" t="s">
        <v>2186</v>
      </c>
    </row>
    <row r="478" spans="1:11" x14ac:dyDescent="0.25">
      <c r="A478" s="93" t="s">
        <v>2843</v>
      </c>
      <c r="B478" s="95" t="s">
        <v>3669</v>
      </c>
      <c r="C478" s="93" t="s">
        <v>3670</v>
      </c>
      <c r="D478" s="93" t="s">
        <v>3236</v>
      </c>
      <c r="E478" s="93" t="s">
        <v>2839</v>
      </c>
      <c r="F478" s="93" t="s">
        <v>2840</v>
      </c>
      <c r="G478" s="94">
        <v>42250</v>
      </c>
      <c r="H478" s="93" t="s">
        <v>3671</v>
      </c>
      <c r="I478" s="93"/>
      <c r="J478" s="93"/>
      <c r="K478" s="101">
        <v>1</v>
      </c>
    </row>
    <row r="479" spans="1:11" x14ac:dyDescent="0.25">
      <c r="A479" s="93" t="s">
        <v>2843</v>
      </c>
      <c r="B479" s="95" t="s">
        <v>3672</v>
      </c>
      <c r="C479" s="93" t="s">
        <v>3673</v>
      </c>
      <c r="D479" s="93" t="s">
        <v>3236</v>
      </c>
      <c r="E479" s="93" t="s">
        <v>2952</v>
      </c>
      <c r="F479" s="93" t="s">
        <v>2840</v>
      </c>
      <c r="G479" s="94">
        <v>42242</v>
      </c>
      <c r="H479" s="93" t="s">
        <v>3674</v>
      </c>
      <c r="I479" s="93"/>
      <c r="J479" s="93"/>
      <c r="K479" s="101">
        <v>1</v>
      </c>
    </row>
    <row r="480" spans="1:11" x14ac:dyDescent="0.25">
      <c r="A480" s="93" t="s">
        <v>2843</v>
      </c>
      <c r="B480" s="95" t="s">
        <v>3675</v>
      </c>
      <c r="C480" s="93" t="s">
        <v>3676</v>
      </c>
      <c r="D480" s="93" t="s">
        <v>3236</v>
      </c>
      <c r="E480" s="93" t="s">
        <v>2883</v>
      </c>
      <c r="F480" s="93" t="s">
        <v>2840</v>
      </c>
      <c r="G480" s="94">
        <v>42248</v>
      </c>
      <c r="H480" s="93" t="s">
        <v>3677</v>
      </c>
      <c r="I480" s="93"/>
      <c r="J480" s="93"/>
      <c r="K480" s="101">
        <v>1</v>
      </c>
    </row>
    <row r="481" spans="1:11" x14ac:dyDescent="0.25">
      <c r="A481" s="93" t="s">
        <v>2843</v>
      </c>
      <c r="B481" s="95" t="s">
        <v>3678</v>
      </c>
      <c r="C481" s="93" t="s">
        <v>3679</v>
      </c>
      <c r="D481" s="93" t="s">
        <v>3288</v>
      </c>
      <c r="E481" s="93" t="s">
        <v>2847</v>
      </c>
      <c r="F481" s="93" t="s">
        <v>2840</v>
      </c>
      <c r="G481" s="94">
        <v>34222</v>
      </c>
      <c r="H481" s="93" t="s">
        <v>3680</v>
      </c>
      <c r="I481" s="93"/>
      <c r="J481" s="93"/>
      <c r="K481" s="101">
        <v>1</v>
      </c>
    </row>
    <row r="482" spans="1:11" x14ac:dyDescent="0.25">
      <c r="A482" s="93" t="s">
        <v>2843</v>
      </c>
      <c r="B482" s="95" t="s">
        <v>3681</v>
      </c>
      <c r="C482" s="93" t="s">
        <v>3682</v>
      </c>
      <c r="D482" s="93" t="s">
        <v>3288</v>
      </c>
      <c r="E482" s="93" t="s">
        <v>2854</v>
      </c>
      <c r="F482" s="93" t="s">
        <v>2855</v>
      </c>
      <c r="G482" s="94">
        <v>34278</v>
      </c>
      <c r="H482" s="93" t="s">
        <v>3683</v>
      </c>
      <c r="I482" s="93"/>
      <c r="J482" s="93"/>
      <c r="K482" s="101" t="s">
        <v>2186</v>
      </c>
    </row>
    <row r="483" spans="1:11" x14ac:dyDescent="0.25">
      <c r="A483" s="93" t="s">
        <v>2843</v>
      </c>
      <c r="B483" s="95" t="s">
        <v>3684</v>
      </c>
      <c r="C483" s="93" t="s">
        <v>3685</v>
      </c>
      <c r="D483" s="93" t="s">
        <v>3288</v>
      </c>
      <c r="E483" s="93" t="s">
        <v>2854</v>
      </c>
      <c r="F483" s="93" t="s">
        <v>2855</v>
      </c>
      <c r="G483" s="94">
        <v>26436</v>
      </c>
      <c r="H483" s="93" t="s">
        <v>3686</v>
      </c>
      <c r="I483" s="93"/>
      <c r="J483" s="93"/>
      <c r="K483" s="101" t="s">
        <v>2186</v>
      </c>
    </row>
    <row r="484" spans="1:11" x14ac:dyDescent="0.25">
      <c r="A484" s="93" t="s">
        <v>2843</v>
      </c>
      <c r="B484" s="95" t="s">
        <v>3687</v>
      </c>
      <c r="C484" s="93" t="s">
        <v>3688</v>
      </c>
      <c r="D484" s="93" t="s">
        <v>3288</v>
      </c>
      <c r="E484" s="93" t="s">
        <v>2847</v>
      </c>
      <c r="F484" s="93" t="s">
        <v>2840</v>
      </c>
      <c r="G484" s="94">
        <v>35607</v>
      </c>
      <c r="H484" s="93" t="s">
        <v>3689</v>
      </c>
      <c r="I484" s="93" t="s">
        <v>3690</v>
      </c>
      <c r="J484" s="93"/>
      <c r="K484" s="101">
        <v>1</v>
      </c>
    </row>
    <row r="485" spans="1:11" x14ac:dyDescent="0.25">
      <c r="A485" s="93" t="s">
        <v>2843</v>
      </c>
      <c r="B485" s="95" t="s">
        <v>3691</v>
      </c>
      <c r="C485" s="93" t="s">
        <v>3692</v>
      </c>
      <c r="D485" s="93" t="s">
        <v>3288</v>
      </c>
      <c r="E485" s="93" t="s">
        <v>2854</v>
      </c>
      <c r="F485" s="93" t="s">
        <v>2855</v>
      </c>
      <c r="G485" s="94">
        <v>34179</v>
      </c>
      <c r="H485" s="93" t="s">
        <v>3694</v>
      </c>
      <c r="I485" s="93" t="s">
        <v>3693</v>
      </c>
      <c r="J485" s="93" t="s">
        <v>3695</v>
      </c>
      <c r="K485" s="101" t="s">
        <v>2186</v>
      </c>
    </row>
    <row r="486" spans="1:11" x14ac:dyDescent="0.25">
      <c r="A486" s="93" t="s">
        <v>2843</v>
      </c>
      <c r="B486" s="95" t="s">
        <v>3696</v>
      </c>
      <c r="C486" s="93" t="s">
        <v>3697</v>
      </c>
      <c r="D486" s="93" t="s">
        <v>3288</v>
      </c>
      <c r="E486" s="93" t="s">
        <v>2859</v>
      </c>
      <c r="F486" s="93" t="s">
        <v>2840</v>
      </c>
      <c r="G486" s="94">
        <v>27432</v>
      </c>
      <c r="H486" s="93" t="s">
        <v>3699</v>
      </c>
      <c r="I486" s="93" t="s">
        <v>3698</v>
      </c>
      <c r="J486" s="93"/>
      <c r="K486" s="101">
        <v>1</v>
      </c>
    </row>
    <row r="487" spans="1:11" x14ac:dyDescent="0.25">
      <c r="A487" s="93" t="s">
        <v>2843</v>
      </c>
      <c r="B487" s="95" t="s">
        <v>3700</v>
      </c>
      <c r="C487" s="93" t="s">
        <v>3701</v>
      </c>
      <c r="D487" s="93" t="s">
        <v>3288</v>
      </c>
      <c r="E487" s="93" t="s">
        <v>2859</v>
      </c>
      <c r="F487" s="93" t="s">
        <v>2840</v>
      </c>
      <c r="G487" s="94">
        <v>32944</v>
      </c>
      <c r="H487" s="93" t="s">
        <v>3703</v>
      </c>
      <c r="I487" s="93" t="s">
        <v>3702</v>
      </c>
      <c r="J487" s="93"/>
      <c r="K487" s="101">
        <v>1</v>
      </c>
    </row>
    <row r="488" spans="1:11" x14ac:dyDescent="0.25">
      <c r="A488" s="93" t="s">
        <v>2843</v>
      </c>
      <c r="B488" s="95" t="s">
        <v>3704</v>
      </c>
      <c r="C488" s="93" t="s">
        <v>3705</v>
      </c>
      <c r="D488" s="93" t="s">
        <v>3288</v>
      </c>
      <c r="E488" s="93" t="s">
        <v>2956</v>
      </c>
      <c r="F488" s="93" t="s">
        <v>2957</v>
      </c>
      <c r="G488" s="94">
        <v>34163</v>
      </c>
      <c r="H488" s="93" t="s">
        <v>3706</v>
      </c>
      <c r="I488" s="93" t="s">
        <v>3707</v>
      </c>
      <c r="J488" s="93"/>
      <c r="K488" s="101">
        <v>1</v>
      </c>
    </row>
    <row r="489" spans="1:11" x14ac:dyDescent="0.25">
      <c r="A489" s="93" t="s">
        <v>2843</v>
      </c>
      <c r="B489" s="95" t="s">
        <v>3708</v>
      </c>
      <c r="C489" s="93" t="s">
        <v>3709</v>
      </c>
      <c r="D489" s="93" t="s">
        <v>3288</v>
      </c>
      <c r="E489" s="93" t="s">
        <v>2923</v>
      </c>
      <c r="F489" s="93" t="s">
        <v>2924</v>
      </c>
      <c r="G489" s="94">
        <v>38278</v>
      </c>
      <c r="H489" s="93" t="s">
        <v>3710</v>
      </c>
      <c r="I489" s="93" t="s">
        <v>3711</v>
      </c>
      <c r="J489" s="93"/>
      <c r="K489" s="101">
        <v>1</v>
      </c>
    </row>
    <row r="490" spans="1:11" x14ac:dyDescent="0.25">
      <c r="A490" s="93" t="s">
        <v>2843</v>
      </c>
      <c r="B490" s="95" t="s">
        <v>3712</v>
      </c>
      <c r="C490" s="93" t="s">
        <v>3713</v>
      </c>
      <c r="D490" s="93" t="s">
        <v>3288</v>
      </c>
      <c r="E490" s="93" t="s">
        <v>2869</v>
      </c>
      <c r="F490" s="93" t="s">
        <v>2842</v>
      </c>
      <c r="G490" s="94">
        <v>40700</v>
      </c>
      <c r="H490" s="93" t="s">
        <v>3714</v>
      </c>
      <c r="I490" s="93"/>
      <c r="J490" s="93"/>
      <c r="K490" s="101" t="s">
        <v>2186</v>
      </c>
    </row>
    <row r="491" spans="1:11" x14ac:dyDescent="0.25">
      <c r="A491" s="93" t="s">
        <v>2843</v>
      </c>
      <c r="B491" s="95" t="s">
        <v>3715</v>
      </c>
      <c r="C491" s="93" t="s">
        <v>3716</v>
      </c>
      <c r="D491" s="93" t="s">
        <v>3288</v>
      </c>
      <c r="E491" s="93" t="s">
        <v>2847</v>
      </c>
      <c r="F491" s="93" t="s">
        <v>2840</v>
      </c>
      <c r="G491" s="94">
        <v>40631</v>
      </c>
      <c r="H491" s="93" t="s">
        <v>3717</v>
      </c>
      <c r="I491" s="93"/>
      <c r="J491" s="93"/>
      <c r="K491" s="101">
        <v>1</v>
      </c>
    </row>
    <row r="492" spans="1:11" x14ac:dyDescent="0.25">
      <c r="A492" s="93" t="s">
        <v>2843</v>
      </c>
      <c r="B492" s="95" t="s">
        <v>3718</v>
      </c>
      <c r="C492" s="93" t="s">
        <v>3719</v>
      </c>
      <c r="D492" s="93" t="s">
        <v>3288</v>
      </c>
      <c r="E492" s="93" t="s">
        <v>2883</v>
      </c>
      <c r="F492" s="93" t="s">
        <v>2840</v>
      </c>
      <c r="G492" s="94">
        <v>40763</v>
      </c>
      <c r="H492" s="93" t="s">
        <v>3720</v>
      </c>
      <c r="I492" s="93"/>
      <c r="J492" s="93"/>
      <c r="K492" s="101">
        <v>1</v>
      </c>
    </row>
    <row r="493" spans="1:11" x14ac:dyDescent="0.25">
      <c r="A493" s="93" t="s">
        <v>2843</v>
      </c>
      <c r="B493" s="95" t="s">
        <v>3721</v>
      </c>
      <c r="C493" s="93" t="s">
        <v>3722</v>
      </c>
      <c r="D493" s="93" t="s">
        <v>3288</v>
      </c>
      <c r="E493" s="93" t="s">
        <v>2883</v>
      </c>
      <c r="F493" s="93" t="s">
        <v>2840</v>
      </c>
      <c r="G493" s="94">
        <v>40826</v>
      </c>
      <c r="H493" s="93" t="s">
        <v>3723</v>
      </c>
      <c r="I493" s="93"/>
      <c r="J493" s="93"/>
      <c r="K493" s="101">
        <v>1</v>
      </c>
    </row>
    <row r="494" spans="1:11" x14ac:dyDescent="0.25">
      <c r="A494" s="93" t="s">
        <v>2843</v>
      </c>
      <c r="B494" s="95" t="s">
        <v>3724</v>
      </c>
      <c r="C494" s="93" t="s">
        <v>2887</v>
      </c>
      <c r="D494" s="93" t="s">
        <v>3288</v>
      </c>
      <c r="E494" s="93" t="s">
        <v>2883</v>
      </c>
      <c r="F494" s="93" t="s">
        <v>2840</v>
      </c>
      <c r="G494" s="94">
        <v>40931</v>
      </c>
      <c r="H494" s="93" t="s">
        <v>3725</v>
      </c>
      <c r="I494" s="93"/>
      <c r="J494" s="93"/>
      <c r="K494" s="101">
        <v>1</v>
      </c>
    </row>
    <row r="495" spans="1:11" x14ac:dyDescent="0.25">
      <c r="A495" s="93" t="s">
        <v>2843</v>
      </c>
      <c r="B495" s="95" t="s">
        <v>3726</v>
      </c>
      <c r="C495" s="93" t="s">
        <v>3727</v>
      </c>
      <c r="D495" s="93" t="s">
        <v>3288</v>
      </c>
      <c r="E495" s="93" t="s">
        <v>2883</v>
      </c>
      <c r="F495" s="93" t="s">
        <v>2840</v>
      </c>
      <c r="G495" s="94">
        <v>40774</v>
      </c>
      <c r="H495" s="93" t="s">
        <v>3728</v>
      </c>
      <c r="I495" s="93"/>
      <c r="J495" s="93"/>
      <c r="K495" s="101">
        <v>1</v>
      </c>
    </row>
    <row r="496" spans="1:11" x14ac:dyDescent="0.25">
      <c r="A496" s="93" t="s">
        <v>2843</v>
      </c>
      <c r="B496" s="95" t="s">
        <v>3729</v>
      </c>
      <c r="C496" s="93" t="s">
        <v>3730</v>
      </c>
      <c r="D496" s="93" t="s">
        <v>3288</v>
      </c>
      <c r="E496" s="93" t="s">
        <v>2956</v>
      </c>
      <c r="F496" s="93" t="s">
        <v>2957</v>
      </c>
      <c r="G496" s="94">
        <v>40877</v>
      </c>
      <c r="H496" s="93" t="s">
        <v>3731</v>
      </c>
      <c r="I496" s="93"/>
      <c r="J496" s="93"/>
      <c r="K496" s="101">
        <v>1</v>
      </c>
    </row>
    <row r="497" spans="1:11" x14ac:dyDescent="0.25">
      <c r="A497" s="93" t="s">
        <v>2843</v>
      </c>
      <c r="B497" s="95" t="s">
        <v>3732</v>
      </c>
      <c r="C497" s="93" t="s">
        <v>3733</v>
      </c>
      <c r="D497" s="93" t="s">
        <v>3288</v>
      </c>
      <c r="E497" s="93" t="s">
        <v>2883</v>
      </c>
      <c r="F497" s="93" t="s">
        <v>2840</v>
      </c>
      <c r="G497" s="94">
        <v>41289</v>
      </c>
      <c r="H497" s="93" t="s">
        <v>3734</v>
      </c>
      <c r="I497" s="93"/>
      <c r="J497" s="93"/>
      <c r="K497" s="101">
        <v>1</v>
      </c>
    </row>
    <row r="498" spans="1:11" x14ac:dyDescent="0.25">
      <c r="A498" s="93" t="s">
        <v>2843</v>
      </c>
      <c r="B498" s="95" t="s">
        <v>3735</v>
      </c>
      <c r="C498" s="93" t="s">
        <v>3736</v>
      </c>
      <c r="D498" s="93" t="s">
        <v>3288</v>
      </c>
      <c r="E498" s="93" t="s">
        <v>2883</v>
      </c>
      <c r="F498" s="93" t="s">
        <v>2840</v>
      </c>
      <c r="G498" s="94">
        <v>41423</v>
      </c>
      <c r="H498" s="93" t="s">
        <v>3737</v>
      </c>
      <c r="I498" s="93"/>
      <c r="J498" s="93"/>
      <c r="K498" s="101">
        <v>1</v>
      </c>
    </row>
    <row r="499" spans="1:11" x14ac:dyDescent="0.25">
      <c r="A499" s="93" t="s">
        <v>2843</v>
      </c>
      <c r="B499" s="95" t="s">
        <v>3738</v>
      </c>
      <c r="C499" s="93" t="s">
        <v>3739</v>
      </c>
      <c r="D499" s="93" t="s">
        <v>3288</v>
      </c>
      <c r="E499" s="93" t="s">
        <v>2883</v>
      </c>
      <c r="F499" s="93" t="s">
        <v>2840</v>
      </c>
      <c r="G499" s="94">
        <v>41234</v>
      </c>
      <c r="H499" s="93" t="s">
        <v>3740</v>
      </c>
      <c r="I499" s="93"/>
      <c r="J499" s="93"/>
      <c r="K499" s="101">
        <v>1</v>
      </c>
    </row>
    <row r="500" spans="1:11" x14ac:dyDescent="0.25">
      <c r="A500" s="93" t="s">
        <v>2843</v>
      </c>
      <c r="B500" s="95" t="s">
        <v>3741</v>
      </c>
      <c r="C500" s="93" t="s">
        <v>3742</v>
      </c>
      <c r="D500" s="93" t="s">
        <v>3288</v>
      </c>
      <c r="E500" s="93" t="s">
        <v>3743</v>
      </c>
      <c r="F500" s="93" t="s">
        <v>2840</v>
      </c>
      <c r="G500" s="94">
        <v>34445</v>
      </c>
      <c r="H500" s="93" t="s">
        <v>3744</v>
      </c>
      <c r="I500" s="93"/>
      <c r="J500" s="93"/>
      <c r="K500" s="101">
        <v>1</v>
      </c>
    </row>
    <row r="501" spans="1:11" x14ac:dyDescent="0.25">
      <c r="A501" s="93" t="s">
        <v>2843</v>
      </c>
      <c r="B501" s="95" t="s">
        <v>3745</v>
      </c>
      <c r="C501" s="93" t="s">
        <v>3746</v>
      </c>
      <c r="D501" s="93" t="s">
        <v>3288</v>
      </c>
      <c r="E501" s="93" t="s">
        <v>2956</v>
      </c>
      <c r="F501" s="93" t="s">
        <v>2957</v>
      </c>
      <c r="G501" s="94">
        <v>35598</v>
      </c>
      <c r="H501" s="93" t="s">
        <v>3747</v>
      </c>
      <c r="I501" s="93"/>
      <c r="J501" s="93"/>
      <c r="K501" s="101" t="s">
        <v>2186</v>
      </c>
    </row>
    <row r="502" spans="1:11" x14ac:dyDescent="0.25">
      <c r="A502" s="93" t="s">
        <v>2843</v>
      </c>
      <c r="B502" s="95" t="s">
        <v>3748</v>
      </c>
      <c r="C502" s="93" t="s">
        <v>3749</v>
      </c>
      <c r="D502" s="93" t="s">
        <v>3288</v>
      </c>
      <c r="E502" s="93" t="s">
        <v>2952</v>
      </c>
      <c r="F502" s="93" t="s">
        <v>2840</v>
      </c>
      <c r="G502" s="94">
        <v>33995</v>
      </c>
      <c r="H502" s="93" t="s">
        <v>3750</v>
      </c>
      <c r="I502" s="93" t="s">
        <v>3751</v>
      </c>
      <c r="J502" s="93"/>
      <c r="K502" s="101">
        <v>1</v>
      </c>
    </row>
    <row r="503" spans="1:11" x14ac:dyDescent="0.25">
      <c r="A503" s="93" t="s">
        <v>2843</v>
      </c>
      <c r="B503" s="95" t="s">
        <v>3752</v>
      </c>
      <c r="C503" s="93" t="s">
        <v>3753</v>
      </c>
      <c r="D503" s="93" t="s">
        <v>3288</v>
      </c>
      <c r="E503" s="93" t="s">
        <v>2883</v>
      </c>
      <c r="F503" s="93" t="s">
        <v>2840</v>
      </c>
      <c r="G503" s="94">
        <v>35390</v>
      </c>
      <c r="H503" s="93" t="s">
        <v>3754</v>
      </c>
      <c r="I503" s="93"/>
      <c r="J503" s="93"/>
      <c r="K503" s="101">
        <v>1</v>
      </c>
    </row>
    <row r="504" spans="1:11" x14ac:dyDescent="0.25">
      <c r="A504" s="93" t="s">
        <v>2843</v>
      </c>
      <c r="B504" s="95" t="s">
        <v>3755</v>
      </c>
      <c r="C504" s="93" t="s">
        <v>3756</v>
      </c>
      <c r="D504" s="93" t="s">
        <v>3288</v>
      </c>
      <c r="E504" s="93" t="s">
        <v>2883</v>
      </c>
      <c r="F504" s="93" t="s">
        <v>2840</v>
      </c>
      <c r="G504" s="94">
        <v>34148</v>
      </c>
      <c r="H504" s="93" t="s">
        <v>3757</v>
      </c>
      <c r="I504" s="93"/>
      <c r="J504" s="93"/>
      <c r="K504" s="101">
        <v>1</v>
      </c>
    </row>
    <row r="505" spans="1:11" x14ac:dyDescent="0.25">
      <c r="A505" s="93" t="s">
        <v>2843</v>
      </c>
      <c r="B505" s="95" t="s">
        <v>3758</v>
      </c>
      <c r="C505" s="93" t="s">
        <v>3759</v>
      </c>
      <c r="D505" s="93" t="s">
        <v>3288</v>
      </c>
      <c r="E505" s="93" t="s">
        <v>2952</v>
      </c>
      <c r="F505" s="93" t="s">
        <v>2840</v>
      </c>
      <c r="G505" s="94">
        <v>32070</v>
      </c>
      <c r="H505" s="93" t="s">
        <v>3760</v>
      </c>
      <c r="I505" s="93"/>
      <c r="J505" s="93"/>
      <c r="K505" s="101">
        <v>1</v>
      </c>
    </row>
    <row r="506" spans="1:11" x14ac:dyDescent="0.25">
      <c r="A506" s="93" t="s">
        <v>2843</v>
      </c>
      <c r="B506" s="95" t="s">
        <v>3761</v>
      </c>
      <c r="C506" s="93" t="s">
        <v>3762</v>
      </c>
      <c r="D506" s="93" t="s">
        <v>3288</v>
      </c>
      <c r="E506" s="93" t="s">
        <v>2859</v>
      </c>
      <c r="F506" s="93" t="s">
        <v>2840</v>
      </c>
      <c r="G506" s="94">
        <v>29880</v>
      </c>
      <c r="H506" s="93" t="s">
        <v>3764</v>
      </c>
      <c r="I506" s="93" t="s">
        <v>3763</v>
      </c>
      <c r="J506" s="93"/>
      <c r="K506" s="101">
        <v>1</v>
      </c>
    </row>
    <row r="507" spans="1:11" x14ac:dyDescent="0.25">
      <c r="A507" s="93" t="s">
        <v>2843</v>
      </c>
      <c r="B507" s="95" t="s">
        <v>3765</v>
      </c>
      <c r="C507" s="93" t="s">
        <v>3766</v>
      </c>
      <c r="D507" s="93" t="s">
        <v>3288</v>
      </c>
      <c r="E507" s="93" t="s">
        <v>2859</v>
      </c>
      <c r="F507" s="93" t="s">
        <v>2840</v>
      </c>
      <c r="G507" s="94">
        <v>28153</v>
      </c>
      <c r="H507" s="93" t="s">
        <v>3767</v>
      </c>
      <c r="I507" s="93"/>
      <c r="J507" s="93"/>
      <c r="K507" s="101">
        <v>1</v>
      </c>
    </row>
    <row r="508" spans="1:11" x14ac:dyDescent="0.25">
      <c r="A508" s="93" t="s">
        <v>2843</v>
      </c>
      <c r="B508" s="95" t="s">
        <v>3768</v>
      </c>
      <c r="C508" s="93" t="s">
        <v>3769</v>
      </c>
      <c r="D508" s="93" t="s">
        <v>3288</v>
      </c>
      <c r="E508" s="93" t="s">
        <v>2869</v>
      </c>
      <c r="F508" s="93" t="s">
        <v>2842</v>
      </c>
      <c r="G508" s="94">
        <v>42466</v>
      </c>
      <c r="H508" s="93" t="s">
        <v>3770</v>
      </c>
      <c r="I508" s="93"/>
      <c r="J508" s="93"/>
      <c r="K508" s="101">
        <v>1</v>
      </c>
    </row>
    <row r="509" spans="1:11" x14ac:dyDescent="0.25">
      <c r="A509" s="93" t="s">
        <v>2843</v>
      </c>
      <c r="B509" s="95" t="s">
        <v>3771</v>
      </c>
      <c r="C509" s="93" t="s">
        <v>3772</v>
      </c>
      <c r="D509" s="93" t="s">
        <v>3288</v>
      </c>
      <c r="E509" s="93" t="s">
        <v>2859</v>
      </c>
      <c r="F509" s="93" t="s">
        <v>2840</v>
      </c>
      <c r="G509" s="94">
        <v>40550</v>
      </c>
      <c r="H509" s="93" t="s">
        <v>3773</v>
      </c>
      <c r="I509" s="93"/>
      <c r="J509" s="93"/>
      <c r="K509" s="101">
        <v>1</v>
      </c>
    </row>
    <row r="510" spans="1:11" x14ac:dyDescent="0.25">
      <c r="A510" s="93" t="s">
        <v>2843</v>
      </c>
      <c r="B510" s="95" t="s">
        <v>3774</v>
      </c>
      <c r="C510" s="93" t="s">
        <v>3775</v>
      </c>
      <c r="D510" s="93" t="s">
        <v>3288</v>
      </c>
      <c r="E510" s="93" t="s">
        <v>2952</v>
      </c>
      <c r="F510" s="93" t="s">
        <v>2840</v>
      </c>
      <c r="G510" s="94">
        <v>36179</v>
      </c>
      <c r="H510" s="93" t="s">
        <v>3776</v>
      </c>
      <c r="I510" s="93"/>
      <c r="J510" s="93"/>
      <c r="K510" s="101">
        <v>1</v>
      </c>
    </row>
    <row r="511" spans="1:11" x14ac:dyDescent="0.25">
      <c r="A511" s="93" t="s">
        <v>2843</v>
      </c>
      <c r="B511" s="95" t="s">
        <v>3777</v>
      </c>
      <c r="C511" s="93" t="s">
        <v>3778</v>
      </c>
      <c r="D511" s="93" t="s">
        <v>3288</v>
      </c>
      <c r="E511" s="93" t="s">
        <v>2956</v>
      </c>
      <c r="F511" s="93" t="s">
        <v>2957</v>
      </c>
      <c r="G511" s="94">
        <v>33283</v>
      </c>
      <c r="H511" s="93" t="s">
        <v>3779</v>
      </c>
      <c r="I511" s="93"/>
      <c r="J511" s="93"/>
      <c r="K511" s="101" t="s">
        <v>2186</v>
      </c>
    </row>
    <row r="512" spans="1:11" x14ac:dyDescent="0.25">
      <c r="A512" s="93" t="s">
        <v>2843</v>
      </c>
      <c r="B512" s="95" t="s">
        <v>3780</v>
      </c>
      <c r="C512" s="93" t="s">
        <v>3781</v>
      </c>
      <c r="D512" s="93" t="s">
        <v>3288</v>
      </c>
      <c r="E512" s="93" t="s">
        <v>2952</v>
      </c>
      <c r="F512" s="93" t="s">
        <v>2840</v>
      </c>
      <c r="G512" s="94">
        <v>35444</v>
      </c>
      <c r="H512" s="93" t="s">
        <v>3782</v>
      </c>
      <c r="I512" s="93"/>
      <c r="J512" s="93"/>
      <c r="K512" s="101">
        <v>1</v>
      </c>
    </row>
    <row r="513" spans="1:11" x14ac:dyDescent="0.25">
      <c r="A513" s="93" t="s">
        <v>2843</v>
      </c>
      <c r="B513" s="95" t="s">
        <v>3783</v>
      </c>
      <c r="C513" s="93" t="s">
        <v>3784</v>
      </c>
      <c r="D513" s="93" t="s">
        <v>3288</v>
      </c>
      <c r="E513" s="93" t="s">
        <v>2847</v>
      </c>
      <c r="F513" s="93" t="s">
        <v>2840</v>
      </c>
      <c r="G513" s="94">
        <v>35607</v>
      </c>
      <c r="H513" s="93" t="s">
        <v>3785</v>
      </c>
      <c r="I513" s="93"/>
      <c r="J513" s="93"/>
      <c r="K513" s="101">
        <v>1</v>
      </c>
    </row>
    <row r="514" spans="1:11" x14ac:dyDescent="0.25">
      <c r="A514" s="93" t="s">
        <v>2843</v>
      </c>
      <c r="B514" s="95" t="s">
        <v>3786</v>
      </c>
      <c r="C514" s="93" t="s">
        <v>3787</v>
      </c>
      <c r="D514" s="93" t="s">
        <v>3288</v>
      </c>
      <c r="E514" s="93" t="s">
        <v>2956</v>
      </c>
      <c r="F514" s="93" t="s">
        <v>2957</v>
      </c>
      <c r="G514" s="94">
        <v>42466</v>
      </c>
      <c r="H514" s="93" t="s">
        <v>3788</v>
      </c>
      <c r="I514" s="93"/>
      <c r="J514" s="93"/>
      <c r="K514" s="101">
        <v>1</v>
      </c>
    </row>
    <row r="515" spans="1:11" x14ac:dyDescent="0.25">
      <c r="A515" s="93" t="s">
        <v>2843</v>
      </c>
      <c r="B515" s="95" t="s">
        <v>3789</v>
      </c>
      <c r="C515" s="93" t="s">
        <v>3790</v>
      </c>
      <c r="D515" s="93" t="s">
        <v>3288</v>
      </c>
      <c r="E515" s="93" t="s">
        <v>2847</v>
      </c>
      <c r="F515" s="93" t="s">
        <v>2840</v>
      </c>
      <c r="G515" s="94">
        <v>36832</v>
      </c>
      <c r="H515" s="93" t="s">
        <v>3791</v>
      </c>
      <c r="I515" s="93"/>
      <c r="J515" s="93"/>
      <c r="K515" s="101">
        <v>1</v>
      </c>
    </row>
    <row r="516" spans="1:11" x14ac:dyDescent="0.25">
      <c r="A516" s="93" t="s">
        <v>2843</v>
      </c>
      <c r="B516" s="95" t="s">
        <v>3792</v>
      </c>
      <c r="C516" s="93" t="s">
        <v>3793</v>
      </c>
      <c r="D516" s="93" t="s">
        <v>3288</v>
      </c>
      <c r="E516" s="93" t="s">
        <v>2839</v>
      </c>
      <c r="F516" s="93" t="s">
        <v>2840</v>
      </c>
      <c r="G516" s="94">
        <v>40654</v>
      </c>
      <c r="H516" s="93" t="s">
        <v>3794</v>
      </c>
      <c r="I516" s="93"/>
      <c r="J516" s="93"/>
      <c r="K516" s="101">
        <v>1</v>
      </c>
    </row>
    <row r="517" spans="1:11" x14ac:dyDescent="0.25">
      <c r="A517" s="93" t="s">
        <v>2843</v>
      </c>
      <c r="B517" s="95" t="s">
        <v>3795</v>
      </c>
      <c r="C517" s="93" t="s">
        <v>3796</v>
      </c>
      <c r="D517" s="93" t="s">
        <v>3288</v>
      </c>
      <c r="E517" s="93" t="s">
        <v>2883</v>
      </c>
      <c r="F517" s="93" t="s">
        <v>2840</v>
      </c>
      <c r="G517" s="94">
        <v>40016</v>
      </c>
      <c r="H517" s="93" t="s">
        <v>3797</v>
      </c>
      <c r="I517" s="93"/>
      <c r="J517" s="93"/>
      <c r="K517" s="101">
        <v>1</v>
      </c>
    </row>
    <row r="518" spans="1:11" x14ac:dyDescent="0.25">
      <c r="A518" s="93" t="s">
        <v>2843</v>
      </c>
      <c r="B518" s="95" t="s">
        <v>3798</v>
      </c>
      <c r="C518" s="93" t="s">
        <v>3799</v>
      </c>
      <c r="D518" s="93" t="s">
        <v>3288</v>
      </c>
      <c r="E518" s="93" t="s">
        <v>2883</v>
      </c>
      <c r="F518" s="93" t="s">
        <v>2840</v>
      </c>
      <c r="G518" s="94">
        <v>40016</v>
      </c>
      <c r="H518" s="93" t="s">
        <v>3800</v>
      </c>
      <c r="I518" s="93"/>
      <c r="J518" s="93"/>
      <c r="K518" s="101">
        <v>1</v>
      </c>
    </row>
    <row r="519" spans="1:11" x14ac:dyDescent="0.25">
      <c r="A519" s="93" t="s">
        <v>2843</v>
      </c>
      <c r="B519" s="95" t="s">
        <v>3801</v>
      </c>
      <c r="C519" s="93" t="s">
        <v>3802</v>
      </c>
      <c r="D519" s="93" t="s">
        <v>3288</v>
      </c>
      <c r="E519" s="93" t="s">
        <v>2883</v>
      </c>
      <c r="F519" s="93" t="s">
        <v>2840</v>
      </c>
      <c r="G519" s="94">
        <v>36858</v>
      </c>
      <c r="H519" s="93" t="s">
        <v>3803</v>
      </c>
      <c r="I519" s="93"/>
      <c r="J519" s="93"/>
      <c r="K519" s="101">
        <v>1</v>
      </c>
    </row>
    <row r="520" spans="1:11" x14ac:dyDescent="0.25">
      <c r="A520" s="93" t="s">
        <v>2843</v>
      </c>
      <c r="B520" s="95" t="s">
        <v>3804</v>
      </c>
      <c r="C520" s="93" t="s">
        <v>3805</v>
      </c>
      <c r="D520" s="93" t="s">
        <v>3288</v>
      </c>
      <c r="E520" s="93" t="s">
        <v>2883</v>
      </c>
      <c r="F520" s="93" t="s">
        <v>2840</v>
      </c>
      <c r="G520" s="94">
        <v>38329</v>
      </c>
      <c r="H520" s="93" t="s">
        <v>3806</v>
      </c>
      <c r="I520" s="93"/>
      <c r="J520" s="93"/>
      <c r="K520" s="101">
        <v>1</v>
      </c>
    </row>
    <row r="521" spans="1:11" x14ac:dyDescent="0.25">
      <c r="A521" s="93" t="s">
        <v>2843</v>
      </c>
      <c r="B521" s="95" t="s">
        <v>3807</v>
      </c>
      <c r="C521" s="93" t="s">
        <v>3808</v>
      </c>
      <c r="D521" s="93" t="s">
        <v>3288</v>
      </c>
      <c r="E521" s="93" t="s">
        <v>2869</v>
      </c>
      <c r="F521" s="93" t="s">
        <v>2842</v>
      </c>
      <c r="G521" s="94">
        <v>33205</v>
      </c>
      <c r="H521" s="93" t="s">
        <v>3809</v>
      </c>
      <c r="I521" s="93"/>
      <c r="J521" s="93"/>
      <c r="K521" s="101" t="s">
        <v>2186</v>
      </c>
    </row>
    <row r="522" spans="1:11" x14ac:dyDescent="0.25">
      <c r="A522" s="93" t="s">
        <v>2843</v>
      </c>
      <c r="B522" s="95" t="s">
        <v>3810</v>
      </c>
      <c r="C522" s="93" t="s">
        <v>3811</v>
      </c>
      <c r="D522" s="93" t="s">
        <v>3288</v>
      </c>
      <c r="E522" s="93" t="s">
        <v>2923</v>
      </c>
      <c r="F522" s="93" t="s">
        <v>2924</v>
      </c>
      <c r="G522" s="94">
        <v>34844</v>
      </c>
      <c r="H522" s="93" t="s">
        <v>3812</v>
      </c>
      <c r="I522" s="93"/>
      <c r="J522" s="93"/>
      <c r="K522" s="101" t="s">
        <v>2186</v>
      </c>
    </row>
    <row r="523" spans="1:11" x14ac:dyDescent="0.25">
      <c r="A523" s="93" t="s">
        <v>2843</v>
      </c>
      <c r="B523" s="95" t="s">
        <v>3813</v>
      </c>
      <c r="C523" s="93" t="s">
        <v>3814</v>
      </c>
      <c r="D523" s="93" t="s">
        <v>3288</v>
      </c>
      <c r="E523" s="93" t="s">
        <v>2869</v>
      </c>
      <c r="F523" s="93" t="s">
        <v>2842</v>
      </c>
      <c r="G523" s="94">
        <v>42445</v>
      </c>
      <c r="H523" s="93" t="s">
        <v>3815</v>
      </c>
      <c r="I523" s="93"/>
      <c r="J523" s="93"/>
      <c r="K523" s="101" t="s">
        <v>2186</v>
      </c>
    </row>
    <row r="524" spans="1:11" x14ac:dyDescent="0.25">
      <c r="A524" s="93" t="s">
        <v>2843</v>
      </c>
      <c r="B524" s="95" t="s">
        <v>3816</v>
      </c>
      <c r="C524" s="93" t="s">
        <v>3817</v>
      </c>
      <c r="D524" s="93" t="s">
        <v>3288</v>
      </c>
      <c r="E524" s="93" t="s">
        <v>2869</v>
      </c>
      <c r="F524" s="93" t="s">
        <v>2842</v>
      </c>
      <c r="G524" s="94">
        <v>35391</v>
      </c>
      <c r="H524" s="93" t="s">
        <v>3818</v>
      </c>
      <c r="I524" s="93"/>
      <c r="J524" s="93"/>
      <c r="K524" s="101" t="s">
        <v>2186</v>
      </c>
    </row>
    <row r="525" spans="1:11" x14ac:dyDescent="0.25">
      <c r="A525" s="93" t="s">
        <v>2843</v>
      </c>
      <c r="B525" s="95" t="s">
        <v>3819</v>
      </c>
      <c r="C525" s="93" t="s">
        <v>3820</v>
      </c>
      <c r="D525" s="93" t="s">
        <v>3288</v>
      </c>
      <c r="E525" s="93" t="s">
        <v>2859</v>
      </c>
      <c r="F525" s="93" t="s">
        <v>2840</v>
      </c>
      <c r="G525" s="94">
        <v>35894</v>
      </c>
      <c r="H525" s="93" t="s">
        <v>3821</v>
      </c>
      <c r="I525" s="93"/>
      <c r="J525" s="93"/>
      <c r="K525" s="101">
        <v>1</v>
      </c>
    </row>
    <row r="526" spans="1:11" x14ac:dyDescent="0.25">
      <c r="A526" s="93" t="s">
        <v>2843</v>
      </c>
      <c r="B526" s="95" t="s">
        <v>3822</v>
      </c>
      <c r="C526" s="93" t="s">
        <v>3823</v>
      </c>
      <c r="D526" s="93" t="s">
        <v>3288</v>
      </c>
      <c r="E526" s="93" t="s">
        <v>2859</v>
      </c>
      <c r="F526" s="93" t="s">
        <v>2840</v>
      </c>
      <c r="G526" s="94">
        <v>34592</v>
      </c>
      <c r="H526" s="93" t="s">
        <v>3824</v>
      </c>
      <c r="I526" s="93"/>
      <c r="J526" s="93"/>
      <c r="K526" s="101">
        <v>1</v>
      </c>
    </row>
    <row r="527" spans="1:11" x14ac:dyDescent="0.25">
      <c r="A527" s="93" t="s">
        <v>2843</v>
      </c>
      <c r="B527" s="95" t="s">
        <v>3825</v>
      </c>
      <c r="C527" s="93" t="s">
        <v>3826</v>
      </c>
      <c r="D527" s="93" t="s">
        <v>3288</v>
      </c>
      <c r="E527" s="93" t="s">
        <v>2839</v>
      </c>
      <c r="F527" s="93" t="s">
        <v>2840</v>
      </c>
      <c r="G527" s="94">
        <v>34604</v>
      </c>
      <c r="H527" s="93" t="s">
        <v>3827</v>
      </c>
      <c r="I527" s="93"/>
      <c r="J527" s="93"/>
      <c r="K527" s="101">
        <v>1</v>
      </c>
    </row>
    <row r="528" spans="1:11" x14ac:dyDescent="0.25">
      <c r="A528" s="93" t="s">
        <v>2843</v>
      </c>
      <c r="B528" s="95" t="s">
        <v>3828</v>
      </c>
      <c r="C528" s="93" t="s">
        <v>3829</v>
      </c>
      <c r="D528" s="93" t="s">
        <v>3288</v>
      </c>
      <c r="E528" s="93" t="s">
        <v>2869</v>
      </c>
      <c r="F528" s="93" t="s">
        <v>2842</v>
      </c>
      <c r="G528" s="94">
        <v>26386</v>
      </c>
      <c r="H528" s="93" t="s">
        <v>3830</v>
      </c>
      <c r="I528" s="93"/>
      <c r="J528" s="93"/>
      <c r="K528" s="101" t="s">
        <v>2186</v>
      </c>
    </row>
    <row r="529" spans="1:11" x14ac:dyDescent="0.25">
      <c r="A529" s="93" t="s">
        <v>2843</v>
      </c>
      <c r="B529" s="95" t="s">
        <v>3831</v>
      </c>
      <c r="C529" s="93" t="s">
        <v>3832</v>
      </c>
      <c r="D529" s="93" t="s">
        <v>3288</v>
      </c>
      <c r="E529" s="93" t="s">
        <v>2869</v>
      </c>
      <c r="F529" s="93" t="s">
        <v>2842</v>
      </c>
      <c r="G529" s="94">
        <v>30091</v>
      </c>
      <c r="H529" s="93" t="s">
        <v>3833</v>
      </c>
      <c r="I529" s="93"/>
      <c r="J529" s="93"/>
      <c r="K529" s="101" t="s">
        <v>2186</v>
      </c>
    </row>
    <row r="530" spans="1:11" x14ac:dyDescent="0.25">
      <c r="A530" s="93" t="s">
        <v>2843</v>
      </c>
      <c r="B530" s="95" t="s">
        <v>3834</v>
      </c>
      <c r="C530" s="93" t="s">
        <v>3835</v>
      </c>
      <c r="D530" s="93" t="s">
        <v>3288</v>
      </c>
      <c r="E530" s="93" t="s">
        <v>2859</v>
      </c>
      <c r="F530" s="93" t="s">
        <v>2840</v>
      </c>
      <c r="G530" s="94">
        <v>41052</v>
      </c>
      <c r="H530" s="93" t="s">
        <v>3836</v>
      </c>
      <c r="I530" s="93"/>
      <c r="J530" s="93"/>
      <c r="K530" s="101">
        <v>1</v>
      </c>
    </row>
    <row r="531" spans="1:11" x14ac:dyDescent="0.25">
      <c r="A531" s="93" t="s">
        <v>2843</v>
      </c>
      <c r="B531" s="95" t="s">
        <v>3837</v>
      </c>
      <c r="C531" s="93" t="s">
        <v>3838</v>
      </c>
      <c r="D531" s="93" t="s">
        <v>3288</v>
      </c>
      <c r="E531" s="93" t="s">
        <v>2859</v>
      </c>
      <c r="F531" s="93" t="s">
        <v>2840</v>
      </c>
      <c r="G531" s="94">
        <v>39686</v>
      </c>
      <c r="H531" s="93" t="s">
        <v>3839</v>
      </c>
      <c r="I531" s="93"/>
      <c r="J531" s="93"/>
      <c r="K531" s="101">
        <v>1</v>
      </c>
    </row>
    <row r="532" spans="1:11" x14ac:dyDescent="0.25">
      <c r="A532" s="93" t="s">
        <v>2843</v>
      </c>
      <c r="B532" s="95" t="s">
        <v>3840</v>
      </c>
      <c r="C532" s="93" t="s">
        <v>3841</v>
      </c>
      <c r="D532" s="93" t="s">
        <v>3288</v>
      </c>
      <c r="E532" s="93" t="s">
        <v>2859</v>
      </c>
      <c r="F532" s="93" t="s">
        <v>2840</v>
      </c>
      <c r="G532" s="94">
        <v>40941</v>
      </c>
      <c r="H532" s="93" t="s">
        <v>3842</v>
      </c>
      <c r="I532" s="93"/>
      <c r="J532" s="93"/>
      <c r="K532" s="101">
        <v>1</v>
      </c>
    </row>
    <row r="533" spans="1:11" x14ac:dyDescent="0.25">
      <c r="A533" s="93" t="s">
        <v>2843</v>
      </c>
      <c r="B533" s="95" t="s">
        <v>3843</v>
      </c>
      <c r="C533" s="93" t="s">
        <v>3844</v>
      </c>
      <c r="D533" s="93" t="s">
        <v>3288</v>
      </c>
      <c r="E533" s="93" t="s">
        <v>2859</v>
      </c>
      <c r="F533" s="93" t="s">
        <v>2840</v>
      </c>
      <c r="G533" s="94">
        <v>40928</v>
      </c>
      <c r="H533" s="93" t="s">
        <v>3845</v>
      </c>
      <c r="I533" s="93"/>
      <c r="J533" s="93"/>
      <c r="K533" s="101">
        <v>1</v>
      </c>
    </row>
    <row r="534" spans="1:11" x14ac:dyDescent="0.25">
      <c r="A534" s="93" t="s">
        <v>2843</v>
      </c>
      <c r="B534" s="95" t="s">
        <v>3846</v>
      </c>
      <c r="C534" s="93" t="s">
        <v>3847</v>
      </c>
      <c r="D534" s="93" t="s">
        <v>3288</v>
      </c>
      <c r="E534" s="93" t="s">
        <v>2869</v>
      </c>
      <c r="F534" s="93" t="s">
        <v>2842</v>
      </c>
      <c r="G534" s="94">
        <v>40928</v>
      </c>
      <c r="H534" s="93" t="s">
        <v>3848</v>
      </c>
      <c r="I534" s="93"/>
      <c r="J534" s="93"/>
      <c r="K534" s="101">
        <v>1</v>
      </c>
    </row>
    <row r="535" spans="1:11" x14ac:dyDescent="0.25">
      <c r="A535" s="93" t="s">
        <v>2843</v>
      </c>
      <c r="B535" s="95" t="s">
        <v>3849</v>
      </c>
      <c r="C535" s="93" t="s">
        <v>3850</v>
      </c>
      <c r="D535" s="93" t="s">
        <v>3288</v>
      </c>
      <c r="E535" s="93" t="s">
        <v>2841</v>
      </c>
      <c r="F535" s="93" t="s">
        <v>2842</v>
      </c>
      <c r="G535" s="94">
        <v>37663</v>
      </c>
      <c r="H535" s="93" t="s">
        <v>3851</v>
      </c>
      <c r="I535" s="93"/>
      <c r="J535" s="93"/>
      <c r="K535" s="101">
        <v>1</v>
      </c>
    </row>
    <row r="536" spans="1:11" x14ac:dyDescent="0.25">
      <c r="A536" s="93" t="s">
        <v>2843</v>
      </c>
      <c r="B536" s="95" t="s">
        <v>3852</v>
      </c>
      <c r="C536" s="93" t="s">
        <v>3853</v>
      </c>
      <c r="D536" s="93" t="s">
        <v>3288</v>
      </c>
      <c r="E536" s="93" t="s">
        <v>2923</v>
      </c>
      <c r="F536" s="93" t="s">
        <v>2924</v>
      </c>
      <c r="G536" s="94">
        <v>37631</v>
      </c>
      <c r="H536" s="93" t="s">
        <v>3854</v>
      </c>
      <c r="I536" s="93"/>
      <c r="J536" s="93"/>
      <c r="K536" s="101" t="s">
        <v>2186</v>
      </c>
    </row>
    <row r="537" spans="1:11" x14ac:dyDescent="0.25">
      <c r="A537" s="93" t="s">
        <v>2843</v>
      </c>
      <c r="B537" s="95" t="s">
        <v>3855</v>
      </c>
      <c r="C537" s="93" t="s">
        <v>3856</v>
      </c>
      <c r="D537" s="93" t="s">
        <v>3288</v>
      </c>
      <c r="E537" s="93" t="s">
        <v>2847</v>
      </c>
      <c r="F537" s="93" t="s">
        <v>2840</v>
      </c>
      <c r="G537" s="94">
        <v>32603</v>
      </c>
      <c r="H537" s="93" t="s">
        <v>3857</v>
      </c>
      <c r="I537" s="93"/>
      <c r="J537" s="93"/>
      <c r="K537" s="101">
        <v>1</v>
      </c>
    </row>
    <row r="538" spans="1:11" x14ac:dyDescent="0.25">
      <c r="A538" s="93" t="s">
        <v>2843</v>
      </c>
      <c r="B538" s="95" t="s">
        <v>3858</v>
      </c>
      <c r="C538" s="93" t="s">
        <v>3859</v>
      </c>
      <c r="D538" s="93" t="s">
        <v>3288</v>
      </c>
      <c r="E538" s="93" t="s">
        <v>2847</v>
      </c>
      <c r="F538" s="93" t="s">
        <v>2840</v>
      </c>
      <c r="G538" s="94">
        <v>32603</v>
      </c>
      <c r="H538" s="93" t="s">
        <v>3860</v>
      </c>
      <c r="I538" s="93"/>
      <c r="J538" s="93"/>
      <c r="K538" s="101">
        <v>1</v>
      </c>
    </row>
    <row r="539" spans="1:11" x14ac:dyDescent="0.25">
      <c r="A539" s="93" t="s">
        <v>2843</v>
      </c>
      <c r="B539" s="95" t="s">
        <v>3861</v>
      </c>
      <c r="C539" s="93" t="s">
        <v>3862</v>
      </c>
      <c r="D539" s="93" t="s">
        <v>3288</v>
      </c>
      <c r="E539" s="93" t="s">
        <v>2847</v>
      </c>
      <c r="F539" s="93" t="s">
        <v>2840</v>
      </c>
      <c r="G539" s="94">
        <v>32605</v>
      </c>
      <c r="H539" s="93" t="s">
        <v>3863</v>
      </c>
      <c r="I539" s="93"/>
      <c r="J539" s="93"/>
      <c r="K539" s="101">
        <v>1</v>
      </c>
    </row>
    <row r="540" spans="1:11" x14ac:dyDescent="0.25">
      <c r="A540" s="93" t="s">
        <v>2843</v>
      </c>
      <c r="B540" s="95" t="s">
        <v>3864</v>
      </c>
      <c r="C540" s="93" t="s">
        <v>3865</v>
      </c>
      <c r="D540" s="93" t="s">
        <v>3288</v>
      </c>
      <c r="E540" s="93" t="s">
        <v>2847</v>
      </c>
      <c r="F540" s="93" t="s">
        <v>2840</v>
      </c>
      <c r="G540" s="94">
        <v>32605</v>
      </c>
      <c r="H540" s="93" t="s">
        <v>3866</v>
      </c>
      <c r="I540" s="93"/>
      <c r="J540" s="93"/>
      <c r="K540" s="101">
        <v>1</v>
      </c>
    </row>
    <row r="541" spans="1:11" x14ac:dyDescent="0.25">
      <c r="A541" s="93" t="s">
        <v>2843</v>
      </c>
      <c r="B541" s="95" t="s">
        <v>3867</v>
      </c>
      <c r="C541" s="93" t="s">
        <v>3868</v>
      </c>
      <c r="D541" s="93" t="s">
        <v>3288</v>
      </c>
      <c r="E541" s="93" t="s">
        <v>2847</v>
      </c>
      <c r="F541" s="93" t="s">
        <v>2840</v>
      </c>
      <c r="G541" s="94">
        <v>42410</v>
      </c>
      <c r="H541" s="93" t="s">
        <v>3869</v>
      </c>
      <c r="I541" s="93"/>
      <c r="J541" s="93"/>
      <c r="K541" s="101">
        <v>1</v>
      </c>
    </row>
    <row r="542" spans="1:11" x14ac:dyDescent="0.25">
      <c r="A542" s="93" t="s">
        <v>2843</v>
      </c>
      <c r="B542" s="95" t="s">
        <v>3870</v>
      </c>
      <c r="C542" s="93" t="s">
        <v>3871</v>
      </c>
      <c r="D542" s="93" t="s">
        <v>3288</v>
      </c>
      <c r="E542" s="93" t="s">
        <v>2854</v>
      </c>
      <c r="F542" s="93" t="s">
        <v>2855</v>
      </c>
      <c r="G542" s="94">
        <v>38189</v>
      </c>
      <c r="H542" s="93" t="s">
        <v>3872</v>
      </c>
      <c r="I542" s="93"/>
      <c r="J542" s="93"/>
      <c r="K542" s="101" t="s">
        <v>2186</v>
      </c>
    </row>
    <row r="543" spans="1:11" x14ac:dyDescent="0.25">
      <c r="A543" s="93" t="s">
        <v>2843</v>
      </c>
      <c r="B543" s="95" t="s">
        <v>3873</v>
      </c>
      <c r="C543" s="93" t="s">
        <v>3874</v>
      </c>
      <c r="D543" s="93" t="s">
        <v>3288</v>
      </c>
      <c r="E543" s="93" t="s">
        <v>2952</v>
      </c>
      <c r="F543" s="93" t="s">
        <v>2840</v>
      </c>
      <c r="G543" s="94">
        <v>40805</v>
      </c>
      <c r="H543" s="93" t="s">
        <v>3875</v>
      </c>
      <c r="I543" s="93"/>
      <c r="J543" s="93"/>
      <c r="K543" s="101">
        <v>1</v>
      </c>
    </row>
    <row r="544" spans="1:11" x14ac:dyDescent="0.25">
      <c r="A544" s="93" t="s">
        <v>2843</v>
      </c>
      <c r="B544" s="95" t="s">
        <v>3876</v>
      </c>
      <c r="C544" s="93" t="s">
        <v>3877</v>
      </c>
      <c r="D544" s="93" t="s">
        <v>3288</v>
      </c>
      <c r="E544" s="93" t="s">
        <v>2956</v>
      </c>
      <c r="F544" s="93" t="s">
        <v>2957</v>
      </c>
      <c r="G544" s="94">
        <v>40771</v>
      </c>
      <c r="H544" s="93" t="s">
        <v>3878</v>
      </c>
      <c r="I544" s="93"/>
      <c r="J544" s="93"/>
      <c r="K544" s="101" t="s">
        <v>2186</v>
      </c>
    </row>
    <row r="545" spans="1:11" x14ac:dyDescent="0.25">
      <c r="A545" s="93" t="s">
        <v>2843</v>
      </c>
      <c r="B545" s="95" t="s">
        <v>3879</v>
      </c>
      <c r="C545" s="93" t="s">
        <v>3880</v>
      </c>
      <c r="D545" s="93" t="s">
        <v>3288</v>
      </c>
      <c r="E545" s="93" t="s">
        <v>2956</v>
      </c>
      <c r="F545" s="93" t="s">
        <v>2957</v>
      </c>
      <c r="G545" s="94">
        <v>40771</v>
      </c>
      <c r="H545" s="93" t="s">
        <v>3881</v>
      </c>
      <c r="I545" s="93"/>
      <c r="J545" s="93"/>
      <c r="K545" s="101" t="s">
        <v>2186</v>
      </c>
    </row>
    <row r="546" spans="1:11" x14ac:dyDescent="0.25">
      <c r="A546" s="93" t="s">
        <v>2843</v>
      </c>
      <c r="B546" s="95" t="s">
        <v>3882</v>
      </c>
      <c r="C546" s="93" t="s">
        <v>3883</v>
      </c>
      <c r="D546" s="93" t="s">
        <v>3288</v>
      </c>
      <c r="E546" s="93" t="s">
        <v>2859</v>
      </c>
      <c r="F546" s="93" t="s">
        <v>2840</v>
      </c>
      <c r="G546" s="94">
        <v>39869</v>
      </c>
      <c r="H546" s="93" t="s">
        <v>3884</v>
      </c>
      <c r="I546" s="93"/>
      <c r="J546" s="93"/>
      <c r="K546" s="101">
        <v>1</v>
      </c>
    </row>
    <row r="547" spans="1:11" x14ac:dyDescent="0.25">
      <c r="A547" s="93" t="s">
        <v>2843</v>
      </c>
      <c r="B547" s="95" t="s">
        <v>3885</v>
      </c>
      <c r="C547" s="93" t="s">
        <v>3886</v>
      </c>
      <c r="D547" s="93" t="s">
        <v>3288</v>
      </c>
      <c r="E547" s="93" t="s">
        <v>2847</v>
      </c>
      <c r="F547" s="93" t="s">
        <v>2840</v>
      </c>
      <c r="G547" s="94">
        <v>40472</v>
      </c>
      <c r="H547" s="93" t="s">
        <v>3887</v>
      </c>
      <c r="I547" s="93"/>
      <c r="J547" s="93"/>
      <c r="K547" s="101">
        <v>1</v>
      </c>
    </row>
    <row r="548" spans="1:11" x14ac:dyDescent="0.25">
      <c r="A548" s="93" t="s">
        <v>2843</v>
      </c>
      <c r="B548" s="95" t="s">
        <v>3888</v>
      </c>
      <c r="C548" s="93" t="s">
        <v>3889</v>
      </c>
      <c r="D548" s="93" t="s">
        <v>3288</v>
      </c>
      <c r="E548" s="93" t="s">
        <v>2847</v>
      </c>
      <c r="F548" s="93" t="s">
        <v>2840</v>
      </c>
      <c r="G548" s="94">
        <v>39909</v>
      </c>
      <c r="H548" s="93" t="s">
        <v>3890</v>
      </c>
      <c r="I548" s="93"/>
      <c r="J548" s="93"/>
      <c r="K548" s="101">
        <v>1</v>
      </c>
    </row>
    <row r="549" spans="1:11" x14ac:dyDescent="0.25">
      <c r="A549" s="93" t="s">
        <v>2843</v>
      </c>
      <c r="B549" s="95" t="s">
        <v>3891</v>
      </c>
      <c r="C549" s="93" t="s">
        <v>3892</v>
      </c>
      <c r="D549" s="93" t="s">
        <v>3288</v>
      </c>
      <c r="E549" s="93" t="s">
        <v>2923</v>
      </c>
      <c r="F549" s="93" t="s">
        <v>2924</v>
      </c>
      <c r="G549" s="94">
        <v>40487</v>
      </c>
      <c r="H549" s="93" t="s">
        <v>3893</v>
      </c>
      <c r="I549" s="93"/>
      <c r="J549" s="93"/>
      <c r="K549" s="101">
        <v>1</v>
      </c>
    </row>
    <row r="550" spans="1:11" x14ac:dyDescent="0.25">
      <c r="A550" s="93" t="s">
        <v>2843</v>
      </c>
      <c r="B550" s="95" t="s">
        <v>3894</v>
      </c>
      <c r="C550" s="93" t="s">
        <v>3895</v>
      </c>
      <c r="D550" s="93" t="s">
        <v>3288</v>
      </c>
      <c r="E550" s="93" t="s">
        <v>2859</v>
      </c>
      <c r="F550" s="93" t="s">
        <v>2840</v>
      </c>
      <c r="G550" s="94">
        <v>40176</v>
      </c>
      <c r="H550" s="93" t="s">
        <v>3896</v>
      </c>
      <c r="I550" s="93"/>
      <c r="J550" s="93"/>
      <c r="K550" s="101">
        <v>1</v>
      </c>
    </row>
    <row r="551" spans="1:11" x14ac:dyDescent="0.25">
      <c r="A551" s="93" t="s">
        <v>2843</v>
      </c>
      <c r="B551" s="95" t="s">
        <v>3897</v>
      </c>
      <c r="C551" s="93" t="s">
        <v>3898</v>
      </c>
      <c r="D551" s="93" t="s">
        <v>3288</v>
      </c>
      <c r="E551" s="93" t="s">
        <v>2869</v>
      </c>
      <c r="F551" s="93" t="s">
        <v>2842</v>
      </c>
      <c r="G551" s="94">
        <v>40193</v>
      </c>
      <c r="H551" s="93" t="s">
        <v>3899</v>
      </c>
      <c r="I551" s="93"/>
      <c r="J551" s="93"/>
      <c r="K551" s="101" t="s">
        <v>2186</v>
      </c>
    </row>
    <row r="552" spans="1:11" x14ac:dyDescent="0.25">
      <c r="A552" s="93" t="s">
        <v>2843</v>
      </c>
      <c r="B552" s="95" t="s">
        <v>3900</v>
      </c>
      <c r="C552" s="93" t="s">
        <v>3901</v>
      </c>
      <c r="D552" s="93" t="s">
        <v>3288</v>
      </c>
      <c r="E552" s="93" t="s">
        <v>2854</v>
      </c>
      <c r="F552" s="93" t="s">
        <v>2855</v>
      </c>
      <c r="G552" s="94">
        <v>41488</v>
      </c>
      <c r="H552" s="93" t="s">
        <v>3902</v>
      </c>
      <c r="I552" s="93"/>
      <c r="J552" s="93"/>
      <c r="K552" s="101" t="s">
        <v>2186</v>
      </c>
    </row>
    <row r="553" spans="1:11" x14ac:dyDescent="0.25">
      <c r="A553" s="93" t="s">
        <v>2843</v>
      </c>
      <c r="B553" s="95" t="s">
        <v>3903</v>
      </c>
      <c r="C553" s="93" t="s">
        <v>3904</v>
      </c>
      <c r="D553" s="93" t="s">
        <v>3288</v>
      </c>
      <c r="E553" s="93" t="s">
        <v>2854</v>
      </c>
      <c r="F553" s="93" t="s">
        <v>2855</v>
      </c>
      <c r="G553" s="94">
        <v>41488</v>
      </c>
      <c r="H553" s="93" t="s">
        <v>3905</v>
      </c>
      <c r="I553" s="93"/>
      <c r="J553" s="93"/>
      <c r="K553" s="101" t="s">
        <v>2186</v>
      </c>
    </row>
    <row r="554" spans="1:11" x14ac:dyDescent="0.25">
      <c r="A554" s="93" t="s">
        <v>2843</v>
      </c>
      <c r="B554" s="95" t="s">
        <v>3906</v>
      </c>
      <c r="C554" s="93" t="s">
        <v>3907</v>
      </c>
      <c r="D554" s="93" t="s">
        <v>3288</v>
      </c>
      <c r="E554" s="93" t="s">
        <v>2854</v>
      </c>
      <c r="F554" s="93" t="s">
        <v>2855</v>
      </c>
      <c r="G554" s="94">
        <v>40690</v>
      </c>
      <c r="H554" s="93" t="s">
        <v>3908</v>
      </c>
      <c r="I554" s="93"/>
      <c r="J554" s="93"/>
      <c r="K554" s="101">
        <v>1</v>
      </c>
    </row>
    <row r="555" spans="1:11" x14ac:dyDescent="0.25">
      <c r="A555" s="93" t="s">
        <v>2843</v>
      </c>
      <c r="B555" s="95" t="s">
        <v>3909</v>
      </c>
      <c r="C555" s="93" t="s">
        <v>3910</v>
      </c>
      <c r="D555" s="93" t="s">
        <v>3288</v>
      </c>
      <c r="E555" s="93" t="s">
        <v>2839</v>
      </c>
      <c r="F555" s="93" t="s">
        <v>2840</v>
      </c>
      <c r="G555" s="94">
        <v>39056</v>
      </c>
      <c r="H555" s="93" t="s">
        <v>3911</v>
      </c>
      <c r="I555" s="93"/>
      <c r="J555" s="93"/>
      <c r="K555" s="101">
        <v>1</v>
      </c>
    </row>
    <row r="556" spans="1:11" x14ac:dyDescent="0.25">
      <c r="A556" s="93" t="s">
        <v>2843</v>
      </c>
      <c r="B556" s="95" t="s">
        <v>3912</v>
      </c>
      <c r="C556" s="93" t="s">
        <v>3913</v>
      </c>
      <c r="D556" s="93" t="s">
        <v>3288</v>
      </c>
      <c r="E556" s="93" t="s">
        <v>2956</v>
      </c>
      <c r="F556" s="93" t="s">
        <v>2957</v>
      </c>
      <c r="G556" s="94">
        <v>40025</v>
      </c>
      <c r="H556" s="93" t="s">
        <v>3914</v>
      </c>
      <c r="I556" s="93"/>
      <c r="J556" s="93"/>
      <c r="K556" s="101" t="s">
        <v>2186</v>
      </c>
    </row>
    <row r="557" spans="1:11" x14ac:dyDescent="0.25">
      <c r="A557" s="93" t="s">
        <v>2843</v>
      </c>
      <c r="B557" s="95" t="s">
        <v>3915</v>
      </c>
      <c r="C557" s="93" t="s">
        <v>3916</v>
      </c>
      <c r="D557" s="93" t="s">
        <v>3288</v>
      </c>
      <c r="E557" s="93" t="s">
        <v>2883</v>
      </c>
      <c r="F557" s="93" t="s">
        <v>2840</v>
      </c>
      <c r="G557" s="94">
        <v>40046</v>
      </c>
      <c r="H557" s="93" t="s">
        <v>3917</v>
      </c>
      <c r="I557" s="93"/>
      <c r="J557" s="93"/>
      <c r="K557" s="101">
        <v>1</v>
      </c>
    </row>
    <row r="558" spans="1:11" x14ac:dyDescent="0.25">
      <c r="A558" s="93" t="s">
        <v>2843</v>
      </c>
      <c r="B558" s="95" t="s">
        <v>3918</v>
      </c>
      <c r="C558" s="93" t="s">
        <v>3919</v>
      </c>
      <c r="D558" s="93" t="s">
        <v>3288</v>
      </c>
      <c r="E558" s="93" t="s">
        <v>2839</v>
      </c>
      <c r="F558" s="93" t="s">
        <v>2840</v>
      </c>
      <c r="G558" s="94">
        <v>40112</v>
      </c>
      <c r="H558" s="93" t="s">
        <v>3920</v>
      </c>
      <c r="I558" s="93"/>
      <c r="J558" s="93"/>
      <c r="K558" s="101">
        <v>1</v>
      </c>
    </row>
    <row r="559" spans="1:11" x14ac:dyDescent="0.25">
      <c r="A559" s="93" t="s">
        <v>2843</v>
      </c>
      <c r="B559" s="95" t="s">
        <v>3921</v>
      </c>
      <c r="C559" s="93" t="s">
        <v>3922</v>
      </c>
      <c r="D559" s="93" t="s">
        <v>3288</v>
      </c>
      <c r="E559" s="93" t="s">
        <v>2839</v>
      </c>
      <c r="F559" s="93" t="s">
        <v>2840</v>
      </c>
      <c r="G559" s="94">
        <v>40112</v>
      </c>
      <c r="H559" s="93" t="s">
        <v>3923</v>
      </c>
      <c r="I559" s="93"/>
      <c r="J559" s="93"/>
      <c r="K559" s="101">
        <v>1</v>
      </c>
    </row>
    <row r="560" spans="1:11" x14ac:dyDescent="0.25">
      <c r="A560" s="93" t="s">
        <v>2843</v>
      </c>
      <c r="B560" s="95" t="s">
        <v>3924</v>
      </c>
      <c r="C560" s="93" t="s">
        <v>3925</v>
      </c>
      <c r="D560" s="93" t="s">
        <v>3288</v>
      </c>
      <c r="E560" s="93" t="s">
        <v>2839</v>
      </c>
      <c r="F560" s="93" t="s">
        <v>2840</v>
      </c>
      <c r="G560" s="94">
        <v>39752</v>
      </c>
      <c r="H560" s="93" t="s">
        <v>3926</v>
      </c>
      <c r="I560" s="93"/>
      <c r="J560" s="93"/>
      <c r="K560" s="101">
        <v>1</v>
      </c>
    </row>
    <row r="561" spans="1:11" x14ac:dyDescent="0.25">
      <c r="A561" s="93" t="s">
        <v>2843</v>
      </c>
      <c r="B561" s="95" t="s">
        <v>3927</v>
      </c>
      <c r="C561" s="93" t="s">
        <v>3928</v>
      </c>
      <c r="D561" s="93" t="s">
        <v>3288</v>
      </c>
      <c r="E561" s="93" t="s">
        <v>2839</v>
      </c>
      <c r="F561" s="93" t="s">
        <v>2840</v>
      </c>
      <c r="G561" s="94">
        <v>39930</v>
      </c>
      <c r="H561" s="93" t="s">
        <v>3929</v>
      </c>
      <c r="I561" s="93"/>
      <c r="J561" s="93"/>
      <c r="K561" s="101">
        <v>1</v>
      </c>
    </row>
    <row r="562" spans="1:11" x14ac:dyDescent="0.25">
      <c r="A562" s="93" t="s">
        <v>2843</v>
      </c>
      <c r="B562" s="95" t="s">
        <v>3930</v>
      </c>
      <c r="C562" s="93" t="s">
        <v>3931</v>
      </c>
      <c r="D562" s="93" t="s">
        <v>3288</v>
      </c>
      <c r="E562" s="93" t="s">
        <v>2952</v>
      </c>
      <c r="F562" s="93" t="s">
        <v>2840</v>
      </c>
      <c r="G562" s="94">
        <v>40274</v>
      </c>
      <c r="H562" s="93" t="s">
        <v>3932</v>
      </c>
      <c r="I562" s="93"/>
      <c r="J562" s="93"/>
      <c r="K562" s="101">
        <v>1</v>
      </c>
    </row>
    <row r="563" spans="1:11" x14ac:dyDescent="0.25">
      <c r="A563" s="93" t="s">
        <v>2843</v>
      </c>
      <c r="B563" s="95" t="s">
        <v>3933</v>
      </c>
      <c r="C563" s="93" t="s">
        <v>3934</v>
      </c>
      <c r="D563" s="93" t="s">
        <v>3288</v>
      </c>
      <c r="E563" s="93" t="s">
        <v>2883</v>
      </c>
      <c r="F563" s="93" t="s">
        <v>2840</v>
      </c>
      <c r="G563" s="94">
        <v>40056</v>
      </c>
      <c r="H563" s="93" t="s">
        <v>3935</v>
      </c>
      <c r="I563" s="93"/>
      <c r="J563" s="93"/>
      <c r="K563" s="101">
        <v>1</v>
      </c>
    </row>
    <row r="564" spans="1:11" x14ac:dyDescent="0.25">
      <c r="A564" s="93" t="s">
        <v>2843</v>
      </c>
      <c r="B564" s="95" t="s">
        <v>3936</v>
      </c>
      <c r="C564" s="93" t="s">
        <v>3937</v>
      </c>
      <c r="D564" s="93" t="s">
        <v>3288</v>
      </c>
      <c r="E564" s="93" t="s">
        <v>2883</v>
      </c>
      <c r="F564" s="93" t="s">
        <v>2840</v>
      </c>
      <c r="G564" s="94">
        <v>40056</v>
      </c>
      <c r="H564" s="93" t="s">
        <v>3938</v>
      </c>
      <c r="I564" s="93"/>
      <c r="J564" s="93"/>
      <c r="K564" s="101">
        <v>1</v>
      </c>
    </row>
    <row r="565" spans="1:11" x14ac:dyDescent="0.25">
      <c r="A565" s="93" t="s">
        <v>2843</v>
      </c>
      <c r="B565" s="95" t="s">
        <v>3939</v>
      </c>
      <c r="C565" s="93" t="s">
        <v>3940</v>
      </c>
      <c r="D565" s="93" t="s">
        <v>3288</v>
      </c>
      <c r="E565" s="93" t="s">
        <v>2883</v>
      </c>
      <c r="F565" s="93" t="s">
        <v>2840</v>
      </c>
      <c r="G565" s="94">
        <v>40072</v>
      </c>
      <c r="H565" s="93" t="s">
        <v>3941</v>
      </c>
      <c r="I565" s="93"/>
      <c r="J565" s="93"/>
      <c r="K565" s="101">
        <v>1</v>
      </c>
    </row>
    <row r="566" spans="1:11" x14ac:dyDescent="0.25">
      <c r="A566" s="93" t="s">
        <v>2843</v>
      </c>
      <c r="B566" s="95" t="s">
        <v>3942</v>
      </c>
      <c r="C566" s="93" t="s">
        <v>3943</v>
      </c>
      <c r="D566" s="93" t="s">
        <v>3288</v>
      </c>
      <c r="E566" s="93" t="s">
        <v>2883</v>
      </c>
      <c r="F566" s="93" t="s">
        <v>2840</v>
      </c>
      <c r="G566" s="94">
        <v>40176</v>
      </c>
      <c r="H566" s="93" t="s">
        <v>3944</v>
      </c>
      <c r="I566" s="93"/>
      <c r="J566" s="93"/>
      <c r="K566" s="101">
        <v>1</v>
      </c>
    </row>
    <row r="567" spans="1:11" x14ac:dyDescent="0.25">
      <c r="A567" s="93" t="s">
        <v>2843</v>
      </c>
      <c r="B567" s="95" t="s">
        <v>3945</v>
      </c>
      <c r="C567" s="93" t="s">
        <v>3946</v>
      </c>
      <c r="D567" s="93" t="s">
        <v>3288</v>
      </c>
      <c r="E567" s="93" t="s">
        <v>2923</v>
      </c>
      <c r="F567" s="93" t="s">
        <v>2924</v>
      </c>
      <c r="G567" s="94">
        <v>40147</v>
      </c>
      <c r="H567" s="93" t="s">
        <v>3947</v>
      </c>
      <c r="I567" s="93"/>
      <c r="J567" s="93"/>
      <c r="K567" s="101">
        <v>1</v>
      </c>
    </row>
    <row r="568" spans="1:11" x14ac:dyDescent="0.25">
      <c r="A568" s="93" t="s">
        <v>2843</v>
      </c>
      <c r="B568" s="95" t="s">
        <v>3948</v>
      </c>
      <c r="C568" s="93" t="s">
        <v>3949</v>
      </c>
      <c r="D568" s="93" t="s">
        <v>3288</v>
      </c>
      <c r="E568" s="93" t="s">
        <v>2883</v>
      </c>
      <c r="F568" s="93" t="s">
        <v>2840</v>
      </c>
      <c r="G568" s="94">
        <v>40421</v>
      </c>
      <c r="H568" s="93" t="s">
        <v>3950</v>
      </c>
      <c r="I568" s="93"/>
      <c r="J568" s="93"/>
      <c r="K568" s="101">
        <v>1</v>
      </c>
    </row>
    <row r="569" spans="1:11" x14ac:dyDescent="0.25">
      <c r="A569" s="93" t="s">
        <v>2843</v>
      </c>
      <c r="B569" s="95" t="s">
        <v>3951</v>
      </c>
      <c r="C569" s="93" t="s">
        <v>3952</v>
      </c>
      <c r="D569" s="93" t="s">
        <v>3288</v>
      </c>
      <c r="E569" s="93" t="s">
        <v>2883</v>
      </c>
      <c r="F569" s="93" t="s">
        <v>2840</v>
      </c>
      <c r="G569" s="94">
        <v>40248</v>
      </c>
      <c r="H569" s="93" t="s">
        <v>3953</v>
      </c>
      <c r="I569" s="93"/>
      <c r="J569" s="93"/>
      <c r="K569" s="101">
        <v>1</v>
      </c>
    </row>
    <row r="570" spans="1:11" x14ac:dyDescent="0.25">
      <c r="A570" s="93" t="s">
        <v>2843</v>
      </c>
      <c r="B570" s="95" t="s">
        <v>3954</v>
      </c>
      <c r="C570" s="93" t="s">
        <v>3955</v>
      </c>
      <c r="D570" s="93" t="s">
        <v>3288</v>
      </c>
      <c r="E570" s="93" t="s">
        <v>2883</v>
      </c>
      <c r="F570" s="93" t="s">
        <v>2840</v>
      </c>
      <c r="G570" s="94">
        <v>40380</v>
      </c>
      <c r="H570" s="93" t="s">
        <v>3956</v>
      </c>
      <c r="I570" s="93"/>
      <c r="J570" s="93"/>
      <c r="K570" s="101">
        <v>1</v>
      </c>
    </row>
    <row r="571" spans="1:11" x14ac:dyDescent="0.25">
      <c r="A571" s="93" t="s">
        <v>2843</v>
      </c>
      <c r="B571" s="95" t="s">
        <v>3957</v>
      </c>
      <c r="C571" s="93" t="s">
        <v>3958</v>
      </c>
      <c r="D571" s="93" t="s">
        <v>3288</v>
      </c>
      <c r="E571" s="93" t="s">
        <v>2883</v>
      </c>
      <c r="F571" s="93" t="s">
        <v>2840</v>
      </c>
      <c r="G571" s="94">
        <v>40380</v>
      </c>
      <c r="H571" s="93" t="s">
        <v>3959</v>
      </c>
      <c r="I571" s="93"/>
      <c r="J571" s="93"/>
      <c r="K571" s="101">
        <v>1</v>
      </c>
    </row>
    <row r="572" spans="1:11" x14ac:dyDescent="0.25">
      <c r="A572" s="93" t="s">
        <v>2843</v>
      </c>
      <c r="B572" s="95" t="s">
        <v>3960</v>
      </c>
      <c r="C572" s="93" t="s">
        <v>3961</v>
      </c>
      <c r="D572" s="93" t="s">
        <v>3288</v>
      </c>
      <c r="E572" s="93" t="s">
        <v>2839</v>
      </c>
      <c r="F572" s="93" t="s">
        <v>2840</v>
      </c>
      <c r="G572" s="94">
        <v>40442</v>
      </c>
      <c r="H572" s="93" t="s">
        <v>3962</v>
      </c>
      <c r="I572" s="93"/>
      <c r="J572" s="93"/>
      <c r="K572" s="101">
        <v>1</v>
      </c>
    </row>
    <row r="573" spans="1:11" x14ac:dyDescent="0.25">
      <c r="A573" s="93" t="s">
        <v>2843</v>
      </c>
      <c r="B573" s="95" t="s">
        <v>3963</v>
      </c>
      <c r="C573" s="93" t="s">
        <v>3964</v>
      </c>
      <c r="D573" s="93" t="s">
        <v>3288</v>
      </c>
      <c r="E573" s="93" t="s">
        <v>2859</v>
      </c>
      <c r="F573" s="93" t="s">
        <v>2840</v>
      </c>
      <c r="G573" s="94">
        <v>41158</v>
      </c>
      <c r="H573" s="93" t="s">
        <v>3965</v>
      </c>
      <c r="I573" s="93"/>
      <c r="J573" s="93"/>
      <c r="K573" s="101">
        <v>1</v>
      </c>
    </row>
    <row r="574" spans="1:11" x14ac:dyDescent="0.25">
      <c r="A574" s="93" t="s">
        <v>2843</v>
      </c>
      <c r="B574" s="95" t="s">
        <v>3966</v>
      </c>
      <c r="C574" s="93" t="s">
        <v>3967</v>
      </c>
      <c r="D574" s="93" t="s">
        <v>3288</v>
      </c>
      <c r="E574" s="93" t="s">
        <v>2839</v>
      </c>
      <c r="F574" s="93" t="s">
        <v>2840</v>
      </c>
      <c r="G574" s="94">
        <v>40534</v>
      </c>
      <c r="H574" s="93" t="s">
        <v>3968</v>
      </c>
      <c r="I574" s="93"/>
      <c r="J574" s="93"/>
      <c r="K574" s="101">
        <v>1</v>
      </c>
    </row>
    <row r="575" spans="1:11" x14ac:dyDescent="0.25">
      <c r="A575" s="93" t="s">
        <v>2843</v>
      </c>
      <c r="B575" s="95" t="s">
        <v>3969</v>
      </c>
      <c r="C575" s="93" t="s">
        <v>3970</v>
      </c>
      <c r="D575" s="93" t="s">
        <v>3288</v>
      </c>
      <c r="E575" s="93" t="s">
        <v>2859</v>
      </c>
      <c r="F575" s="93" t="s">
        <v>2840</v>
      </c>
      <c r="G575" s="94">
        <v>40596</v>
      </c>
      <c r="H575" s="93" t="s">
        <v>3971</v>
      </c>
      <c r="I575" s="93"/>
      <c r="J575" s="93"/>
      <c r="K575" s="101">
        <v>1</v>
      </c>
    </row>
    <row r="576" spans="1:11" x14ac:dyDescent="0.25">
      <c r="A576" s="93" t="s">
        <v>2843</v>
      </c>
      <c r="B576" s="95" t="s">
        <v>3972</v>
      </c>
      <c r="C576" s="93" t="s">
        <v>3973</v>
      </c>
      <c r="D576" s="93" t="s">
        <v>3288</v>
      </c>
      <c r="E576" s="93" t="s">
        <v>2859</v>
      </c>
      <c r="F576" s="93" t="s">
        <v>2840</v>
      </c>
      <c r="G576" s="94">
        <v>40651</v>
      </c>
      <c r="H576" s="93" t="s">
        <v>3974</v>
      </c>
      <c r="I576" s="93"/>
      <c r="J576" s="93"/>
      <c r="K576" s="101">
        <v>1</v>
      </c>
    </row>
    <row r="577" spans="1:11" x14ac:dyDescent="0.25">
      <c r="A577" s="93" t="s">
        <v>2843</v>
      </c>
      <c r="B577" s="95" t="s">
        <v>3975</v>
      </c>
      <c r="C577" s="93" t="s">
        <v>3976</v>
      </c>
      <c r="D577" s="93" t="s">
        <v>3288</v>
      </c>
      <c r="E577" s="93" t="s">
        <v>2883</v>
      </c>
      <c r="F577" s="93" t="s">
        <v>2840</v>
      </c>
      <c r="G577" s="94">
        <v>40679</v>
      </c>
      <c r="H577" s="93" t="s">
        <v>3977</v>
      </c>
      <c r="I577" s="93"/>
      <c r="J577" s="93"/>
      <c r="K577" s="101">
        <v>1</v>
      </c>
    </row>
    <row r="578" spans="1:11" x14ac:dyDescent="0.25">
      <c r="A578" s="93" t="s">
        <v>2843</v>
      </c>
      <c r="B578" s="95" t="s">
        <v>3978</v>
      </c>
      <c r="C578" s="93" t="s">
        <v>3979</v>
      </c>
      <c r="D578" s="93" t="s">
        <v>3288</v>
      </c>
      <c r="E578" s="93" t="s">
        <v>2883</v>
      </c>
      <c r="F578" s="93" t="s">
        <v>2840</v>
      </c>
      <c r="G578" s="94">
        <v>40679</v>
      </c>
      <c r="H578" s="93" t="s">
        <v>3980</v>
      </c>
      <c r="I578" s="93"/>
      <c r="J578" s="93"/>
      <c r="K578" s="101">
        <v>1</v>
      </c>
    </row>
    <row r="579" spans="1:11" x14ac:dyDescent="0.25">
      <c r="A579" s="93" t="s">
        <v>2843</v>
      </c>
      <c r="B579" s="95" t="s">
        <v>3981</v>
      </c>
      <c r="C579" s="93" t="s">
        <v>3982</v>
      </c>
      <c r="D579" s="93" t="s">
        <v>3288</v>
      </c>
      <c r="E579" s="93" t="s">
        <v>2923</v>
      </c>
      <c r="F579" s="93" t="s">
        <v>2924</v>
      </c>
      <c r="G579" s="94">
        <v>40618</v>
      </c>
      <c r="H579" s="93" t="s">
        <v>3983</v>
      </c>
      <c r="I579" s="93"/>
      <c r="J579" s="93"/>
      <c r="K579" s="101">
        <v>1</v>
      </c>
    </row>
    <row r="580" spans="1:11" x14ac:dyDescent="0.25">
      <c r="A580" s="93" t="s">
        <v>2843</v>
      </c>
      <c r="B580" s="95" t="s">
        <v>3984</v>
      </c>
      <c r="C580" s="93" t="s">
        <v>3985</v>
      </c>
      <c r="D580" s="93" t="s">
        <v>3288</v>
      </c>
      <c r="E580" s="93" t="s">
        <v>2883</v>
      </c>
      <c r="F580" s="93" t="s">
        <v>2840</v>
      </c>
      <c r="G580" s="94">
        <v>40547</v>
      </c>
      <c r="H580" s="93" t="s">
        <v>3986</v>
      </c>
      <c r="I580" s="93"/>
      <c r="J580" s="93"/>
      <c r="K580" s="101">
        <v>1</v>
      </c>
    </row>
    <row r="581" spans="1:11" x14ac:dyDescent="0.25">
      <c r="A581" s="93" t="s">
        <v>2843</v>
      </c>
      <c r="B581" s="95" t="s">
        <v>3987</v>
      </c>
      <c r="C581" s="93" t="s">
        <v>3988</v>
      </c>
      <c r="D581" s="93" t="s">
        <v>3288</v>
      </c>
      <c r="E581" s="93" t="s">
        <v>2883</v>
      </c>
      <c r="F581" s="93" t="s">
        <v>2840</v>
      </c>
      <c r="G581" s="94">
        <v>40680</v>
      </c>
      <c r="H581" s="93" t="s">
        <v>3989</v>
      </c>
      <c r="I581" s="93"/>
      <c r="J581" s="93"/>
      <c r="K581" s="101">
        <v>1</v>
      </c>
    </row>
    <row r="582" spans="1:11" x14ac:dyDescent="0.25">
      <c r="A582" s="93" t="s">
        <v>2843</v>
      </c>
      <c r="B582" s="95" t="s">
        <v>3990</v>
      </c>
      <c r="C582" s="93" t="s">
        <v>3991</v>
      </c>
      <c r="D582" s="93" t="s">
        <v>3288</v>
      </c>
      <c r="E582" s="93" t="s">
        <v>2883</v>
      </c>
      <c r="F582" s="93" t="s">
        <v>2840</v>
      </c>
      <c r="G582" s="94">
        <v>40982</v>
      </c>
      <c r="H582" s="93" t="s">
        <v>3992</v>
      </c>
      <c r="I582" s="93"/>
      <c r="J582" s="93"/>
      <c r="K582" s="101">
        <v>1</v>
      </c>
    </row>
    <row r="583" spans="1:11" x14ac:dyDescent="0.25">
      <c r="A583" s="93" t="s">
        <v>2843</v>
      </c>
      <c r="B583" s="95" t="s">
        <v>3993</v>
      </c>
      <c r="C583" s="93" t="s">
        <v>3994</v>
      </c>
      <c r="D583" s="93" t="s">
        <v>3288</v>
      </c>
      <c r="E583" s="93" t="s">
        <v>2859</v>
      </c>
      <c r="F583" s="93" t="s">
        <v>2840</v>
      </c>
      <c r="G583" s="94">
        <v>40662</v>
      </c>
      <c r="H583" s="93" t="s">
        <v>3995</v>
      </c>
      <c r="I583" s="93"/>
      <c r="J583" s="93"/>
      <c r="K583" s="101">
        <v>1</v>
      </c>
    </row>
    <row r="584" spans="1:11" x14ac:dyDescent="0.25">
      <c r="A584" s="93" t="s">
        <v>2843</v>
      </c>
      <c r="B584" s="95" t="s">
        <v>3996</v>
      </c>
      <c r="C584" s="93" t="s">
        <v>3997</v>
      </c>
      <c r="D584" s="93" t="s">
        <v>3288</v>
      </c>
      <c r="E584" s="93" t="s">
        <v>2952</v>
      </c>
      <c r="F584" s="93" t="s">
        <v>2840</v>
      </c>
      <c r="G584" s="94">
        <v>40703</v>
      </c>
      <c r="H584" s="93" t="s">
        <v>3998</v>
      </c>
      <c r="I584" s="93"/>
      <c r="J584" s="93"/>
      <c r="K584" s="101">
        <v>1</v>
      </c>
    </row>
    <row r="585" spans="1:11" x14ac:dyDescent="0.25">
      <c r="A585" s="93" t="s">
        <v>2843</v>
      </c>
      <c r="B585" s="95" t="s">
        <v>3999</v>
      </c>
      <c r="C585" s="93" t="s">
        <v>4000</v>
      </c>
      <c r="D585" s="93" t="s">
        <v>3288</v>
      </c>
      <c r="E585" s="93" t="s">
        <v>2952</v>
      </c>
      <c r="F585" s="93" t="s">
        <v>2840</v>
      </c>
      <c r="G585" s="94">
        <v>40651</v>
      </c>
      <c r="H585" s="93" t="s">
        <v>4001</v>
      </c>
      <c r="I585" s="93"/>
      <c r="J585" s="93"/>
      <c r="K585" s="101">
        <v>1</v>
      </c>
    </row>
    <row r="586" spans="1:11" x14ac:dyDescent="0.25">
      <c r="A586" s="93" t="s">
        <v>2843</v>
      </c>
      <c r="B586" s="95" t="s">
        <v>4002</v>
      </c>
      <c r="C586" s="93" t="s">
        <v>4003</v>
      </c>
      <c r="D586" s="93" t="s">
        <v>3288</v>
      </c>
      <c r="E586" s="93" t="s">
        <v>2956</v>
      </c>
      <c r="F586" s="93" t="s">
        <v>2957</v>
      </c>
      <c r="G586" s="94">
        <v>41145</v>
      </c>
      <c r="H586" s="93" t="s">
        <v>4004</v>
      </c>
      <c r="I586" s="93" t="s">
        <v>4005</v>
      </c>
      <c r="J586" s="93"/>
      <c r="K586" s="101">
        <v>1</v>
      </c>
    </row>
    <row r="587" spans="1:11" x14ac:dyDescent="0.25">
      <c r="A587" s="93" t="s">
        <v>2843</v>
      </c>
      <c r="B587" s="95" t="s">
        <v>4006</v>
      </c>
      <c r="C587" s="93" t="s">
        <v>4007</v>
      </c>
      <c r="D587" s="93" t="s">
        <v>3236</v>
      </c>
      <c r="E587" s="93" t="s">
        <v>2883</v>
      </c>
      <c r="F587" s="93" t="s">
        <v>2840</v>
      </c>
      <c r="G587" s="94">
        <v>42245</v>
      </c>
      <c r="H587" s="93" t="s">
        <v>4008</v>
      </c>
      <c r="I587" s="93"/>
      <c r="J587" s="93"/>
      <c r="K587" s="101">
        <v>1</v>
      </c>
    </row>
    <row r="588" spans="1:11" x14ac:dyDescent="0.25">
      <c r="A588" s="93" t="s">
        <v>2843</v>
      </c>
      <c r="B588" s="95" t="s">
        <v>4009</v>
      </c>
      <c r="C588" s="93" t="s">
        <v>4010</v>
      </c>
      <c r="D588" s="93" t="s">
        <v>3236</v>
      </c>
      <c r="E588" s="93" t="s">
        <v>2847</v>
      </c>
      <c r="F588" s="93" t="s">
        <v>2840</v>
      </c>
      <c r="G588" s="94">
        <v>42242</v>
      </c>
      <c r="H588" s="93" t="s">
        <v>4011</v>
      </c>
      <c r="I588" s="93"/>
      <c r="J588" s="93"/>
      <c r="K588" s="101">
        <v>1</v>
      </c>
    </row>
    <row r="589" spans="1:11" x14ac:dyDescent="0.25">
      <c r="A589" s="93" t="s">
        <v>2843</v>
      </c>
      <c r="B589" s="95" t="s">
        <v>4012</v>
      </c>
      <c r="C589" s="93" t="s">
        <v>4013</v>
      </c>
      <c r="D589" s="93" t="s">
        <v>3236</v>
      </c>
      <c r="E589" s="93" t="s">
        <v>2847</v>
      </c>
      <c r="F589" s="93" t="s">
        <v>2840</v>
      </c>
      <c r="G589" s="94">
        <v>42242</v>
      </c>
      <c r="H589" s="93" t="s">
        <v>4014</v>
      </c>
      <c r="I589" s="93"/>
      <c r="J589" s="93"/>
      <c r="K589" s="101">
        <v>1</v>
      </c>
    </row>
    <row r="590" spans="1:11" x14ac:dyDescent="0.25">
      <c r="A590" s="93" t="s">
        <v>2843</v>
      </c>
      <c r="B590" s="95" t="s">
        <v>4015</v>
      </c>
      <c r="C590" s="93" t="s">
        <v>4016</v>
      </c>
      <c r="D590" s="93" t="s">
        <v>3236</v>
      </c>
      <c r="E590" s="93" t="s">
        <v>2847</v>
      </c>
      <c r="F590" s="93" t="s">
        <v>2840</v>
      </c>
      <c r="G590" s="94">
        <v>42259</v>
      </c>
      <c r="H590" s="93" t="s">
        <v>4017</v>
      </c>
      <c r="I590" s="93"/>
      <c r="J590" s="93"/>
      <c r="K590" s="101">
        <v>1</v>
      </c>
    </row>
    <row r="591" spans="1:11" x14ac:dyDescent="0.25">
      <c r="A591" s="93" t="s">
        <v>2843</v>
      </c>
      <c r="B591" s="95" t="s">
        <v>4018</v>
      </c>
      <c r="C591" s="93" t="s">
        <v>4019</v>
      </c>
      <c r="D591" s="93" t="s">
        <v>3236</v>
      </c>
      <c r="E591" s="93" t="s">
        <v>2952</v>
      </c>
      <c r="F591" s="93" t="s">
        <v>2840</v>
      </c>
      <c r="G591" s="94">
        <v>42242</v>
      </c>
      <c r="H591" s="93" t="s">
        <v>4020</v>
      </c>
      <c r="I591" s="93"/>
      <c r="J591" s="93"/>
      <c r="K591" s="101">
        <v>1</v>
      </c>
    </row>
    <row r="592" spans="1:11" x14ac:dyDescent="0.25">
      <c r="A592" s="93" t="s">
        <v>2843</v>
      </c>
      <c r="B592" s="95" t="s">
        <v>4021</v>
      </c>
      <c r="C592" s="93" t="s">
        <v>4022</v>
      </c>
      <c r="D592" s="93" t="s">
        <v>3236</v>
      </c>
      <c r="E592" s="93" t="s">
        <v>3080</v>
      </c>
      <c r="F592" s="93" t="s">
        <v>2840</v>
      </c>
      <c r="G592" s="94">
        <v>39322</v>
      </c>
      <c r="H592" s="93" t="s">
        <v>4023</v>
      </c>
      <c r="I592" s="93"/>
      <c r="J592" s="93"/>
      <c r="K592" s="101" t="s">
        <v>2186</v>
      </c>
    </row>
    <row r="593" spans="1:11" x14ac:dyDescent="0.25">
      <c r="A593" s="93" t="s">
        <v>2843</v>
      </c>
      <c r="B593" s="95" t="s">
        <v>4024</v>
      </c>
      <c r="C593" s="93" t="s">
        <v>4025</v>
      </c>
      <c r="D593" s="93" t="s">
        <v>3236</v>
      </c>
      <c r="E593" s="93" t="s">
        <v>2186</v>
      </c>
      <c r="F593" s="93" t="s">
        <v>2186</v>
      </c>
      <c r="H593" s="93" t="s">
        <v>2186</v>
      </c>
      <c r="I593" s="93"/>
      <c r="J593" s="93"/>
      <c r="K593" s="101" t="s">
        <v>2186</v>
      </c>
    </row>
    <row r="594" spans="1:11" x14ac:dyDescent="0.25">
      <c r="A594" s="93" t="s">
        <v>2843</v>
      </c>
      <c r="B594" s="95" t="s">
        <v>4026</v>
      </c>
      <c r="C594" s="93" t="s">
        <v>4027</v>
      </c>
      <c r="D594" s="93" t="s">
        <v>3236</v>
      </c>
      <c r="E594" s="93" t="s">
        <v>2847</v>
      </c>
      <c r="F594" s="93" t="s">
        <v>2840</v>
      </c>
      <c r="G594" s="94">
        <v>42248</v>
      </c>
      <c r="H594" s="93" t="s">
        <v>4028</v>
      </c>
      <c r="I594" s="93"/>
      <c r="J594" s="93"/>
      <c r="K594" s="101">
        <v>1</v>
      </c>
    </row>
    <row r="595" spans="1:11" x14ac:dyDescent="0.25">
      <c r="A595" s="93" t="s">
        <v>2843</v>
      </c>
      <c r="B595" s="95" t="s">
        <v>4029</v>
      </c>
      <c r="C595" s="93" t="s">
        <v>4030</v>
      </c>
      <c r="D595" s="93" t="s">
        <v>3236</v>
      </c>
      <c r="E595" s="93" t="s">
        <v>2847</v>
      </c>
      <c r="F595" s="93" t="s">
        <v>2840</v>
      </c>
      <c r="G595" s="94">
        <v>42289</v>
      </c>
      <c r="H595" s="93" t="s">
        <v>4031</v>
      </c>
      <c r="I595" s="93"/>
      <c r="J595" s="93"/>
      <c r="K595" s="101">
        <v>1</v>
      </c>
    </row>
    <row r="596" spans="1:11" x14ac:dyDescent="0.25">
      <c r="A596" s="93" t="s">
        <v>2843</v>
      </c>
      <c r="B596" s="95" t="s">
        <v>4032</v>
      </c>
      <c r="C596" s="93" t="s">
        <v>4033</v>
      </c>
      <c r="D596" s="93" t="s">
        <v>3236</v>
      </c>
      <c r="E596" s="93" t="s">
        <v>2847</v>
      </c>
      <c r="F596" s="93" t="s">
        <v>2840</v>
      </c>
      <c r="G596" s="94">
        <v>42243</v>
      </c>
      <c r="H596" s="93" t="s">
        <v>4034</v>
      </c>
      <c r="I596" s="93"/>
      <c r="J596" s="93"/>
      <c r="K596" s="101">
        <v>1</v>
      </c>
    </row>
    <row r="597" spans="1:11" x14ac:dyDescent="0.25">
      <c r="A597" s="93" t="s">
        <v>2843</v>
      </c>
      <c r="B597" s="95" t="s">
        <v>4035</v>
      </c>
      <c r="C597" s="93" t="s">
        <v>4036</v>
      </c>
      <c r="D597" s="93" t="s">
        <v>3236</v>
      </c>
      <c r="E597" s="93" t="s">
        <v>2952</v>
      </c>
      <c r="F597" s="93" t="s">
        <v>2840</v>
      </c>
      <c r="G597" s="94">
        <v>42243</v>
      </c>
      <c r="H597" s="93" t="s">
        <v>4037</v>
      </c>
      <c r="I597" s="93"/>
      <c r="J597" s="93"/>
      <c r="K597" s="101">
        <v>1</v>
      </c>
    </row>
    <row r="598" spans="1:11" x14ac:dyDescent="0.25">
      <c r="A598" s="93" t="s">
        <v>2843</v>
      </c>
      <c r="B598" s="95" t="s">
        <v>4038</v>
      </c>
      <c r="C598" s="93" t="s">
        <v>4039</v>
      </c>
      <c r="D598" s="93" t="s">
        <v>3236</v>
      </c>
      <c r="E598" s="93" t="s">
        <v>3080</v>
      </c>
      <c r="F598" s="93" t="s">
        <v>2840</v>
      </c>
      <c r="G598" s="94">
        <v>39913</v>
      </c>
      <c r="H598" s="93" t="s">
        <v>4040</v>
      </c>
      <c r="I598" s="93"/>
      <c r="J598" s="93"/>
      <c r="K598" s="101" t="s">
        <v>2186</v>
      </c>
    </row>
    <row r="599" spans="1:11" x14ac:dyDescent="0.25">
      <c r="A599" s="93" t="s">
        <v>2843</v>
      </c>
      <c r="B599" s="95" t="s">
        <v>4041</v>
      </c>
      <c r="C599" s="93" t="s">
        <v>4042</v>
      </c>
      <c r="D599" s="93" t="s">
        <v>3236</v>
      </c>
      <c r="E599" s="93" t="s">
        <v>2839</v>
      </c>
      <c r="F599" s="93" t="s">
        <v>2840</v>
      </c>
      <c r="G599" s="94">
        <v>42250</v>
      </c>
      <c r="H599" s="93" t="s">
        <v>4043</v>
      </c>
      <c r="I599" s="93"/>
      <c r="J599" s="93"/>
      <c r="K599" s="101">
        <v>1</v>
      </c>
    </row>
    <row r="600" spans="1:11" x14ac:dyDescent="0.25">
      <c r="A600" s="93" t="s">
        <v>2843</v>
      </c>
      <c r="B600" s="95" t="s">
        <v>4044</v>
      </c>
      <c r="C600" s="93" t="s">
        <v>4045</v>
      </c>
      <c r="D600" s="93" t="s">
        <v>3236</v>
      </c>
      <c r="E600" s="93" t="s">
        <v>2839</v>
      </c>
      <c r="F600" s="93" t="s">
        <v>2840</v>
      </c>
      <c r="G600" s="94">
        <v>42250</v>
      </c>
      <c r="H600" s="93" t="s">
        <v>4046</v>
      </c>
      <c r="I600" s="93"/>
      <c r="J600" s="93"/>
      <c r="K600" s="101">
        <v>1</v>
      </c>
    </row>
    <row r="601" spans="1:11" x14ac:dyDescent="0.25">
      <c r="A601" s="93" t="s">
        <v>2843</v>
      </c>
      <c r="B601" s="95" t="s">
        <v>4047</v>
      </c>
      <c r="C601" s="93" t="s">
        <v>4048</v>
      </c>
      <c r="D601" s="93" t="s">
        <v>3236</v>
      </c>
      <c r="E601" s="93" t="s">
        <v>3080</v>
      </c>
      <c r="F601" s="93" t="s">
        <v>2840</v>
      </c>
      <c r="G601" s="94">
        <v>39631</v>
      </c>
      <c r="H601" s="93" t="s">
        <v>4049</v>
      </c>
      <c r="I601" s="93"/>
      <c r="J601" s="93"/>
      <c r="K601" s="101" t="s">
        <v>2186</v>
      </c>
    </row>
    <row r="602" spans="1:11" x14ac:dyDescent="0.25">
      <c r="A602" s="93" t="s">
        <v>2843</v>
      </c>
      <c r="B602" s="95" t="s">
        <v>4050</v>
      </c>
      <c r="C602" s="93" t="s">
        <v>4051</v>
      </c>
      <c r="D602" s="93" t="s">
        <v>3236</v>
      </c>
      <c r="E602" s="93" t="s">
        <v>3080</v>
      </c>
      <c r="F602" s="93" t="s">
        <v>2840</v>
      </c>
      <c r="G602" s="94">
        <v>39297</v>
      </c>
      <c r="H602" s="93" t="s">
        <v>4052</v>
      </c>
      <c r="I602" s="93"/>
      <c r="J602" s="93"/>
      <c r="K602" s="101" t="s">
        <v>2186</v>
      </c>
    </row>
    <row r="603" spans="1:11" x14ac:dyDescent="0.25">
      <c r="A603" s="93" t="s">
        <v>2843</v>
      </c>
      <c r="B603" s="95" t="s">
        <v>4053</v>
      </c>
      <c r="C603" s="93" t="s">
        <v>4054</v>
      </c>
      <c r="D603" s="93" t="s">
        <v>3236</v>
      </c>
      <c r="E603" s="93" t="s">
        <v>3080</v>
      </c>
      <c r="F603" s="93" t="s">
        <v>2840</v>
      </c>
      <c r="G603" s="94">
        <v>40438</v>
      </c>
      <c r="H603" s="93" t="s">
        <v>4055</v>
      </c>
      <c r="I603" s="93"/>
      <c r="J603" s="93"/>
      <c r="K603" s="101" t="s">
        <v>2186</v>
      </c>
    </row>
    <row r="604" spans="1:11" x14ac:dyDescent="0.25">
      <c r="A604" s="93" t="s">
        <v>2843</v>
      </c>
      <c r="B604" s="95" t="s">
        <v>4056</v>
      </c>
      <c r="C604" s="93" t="s">
        <v>4057</v>
      </c>
      <c r="D604" s="93" t="s">
        <v>3236</v>
      </c>
      <c r="E604" s="93" t="s">
        <v>2839</v>
      </c>
      <c r="F604" s="93" t="s">
        <v>2840</v>
      </c>
      <c r="G604" s="94">
        <v>42249</v>
      </c>
      <c r="H604" s="93" t="s">
        <v>4058</v>
      </c>
      <c r="I604" s="93"/>
      <c r="J604" s="93"/>
      <c r="K604" s="101">
        <v>1</v>
      </c>
    </row>
    <row r="605" spans="1:11" x14ac:dyDescent="0.25">
      <c r="A605" s="93" t="s">
        <v>2843</v>
      </c>
      <c r="B605" s="95" t="s">
        <v>4059</v>
      </c>
      <c r="C605" s="93" t="s">
        <v>4060</v>
      </c>
      <c r="D605" s="93" t="s">
        <v>3236</v>
      </c>
      <c r="E605" s="93" t="s">
        <v>2883</v>
      </c>
      <c r="F605" s="93" t="s">
        <v>2840</v>
      </c>
      <c r="G605" s="94">
        <v>42249</v>
      </c>
      <c r="H605" s="93" t="s">
        <v>4061</v>
      </c>
      <c r="I605" s="93"/>
      <c r="J605" s="93"/>
      <c r="K605" s="101">
        <v>1</v>
      </c>
    </row>
    <row r="606" spans="1:11" x14ac:dyDescent="0.25">
      <c r="A606" s="93" t="s">
        <v>2843</v>
      </c>
      <c r="B606" s="95" t="s">
        <v>4062</v>
      </c>
      <c r="C606" s="93" t="s">
        <v>4063</v>
      </c>
      <c r="D606" s="93" t="s">
        <v>3236</v>
      </c>
      <c r="E606" s="93" t="s">
        <v>2952</v>
      </c>
      <c r="F606" s="93" t="s">
        <v>2840</v>
      </c>
      <c r="G606" s="94">
        <v>42242</v>
      </c>
      <c r="H606" s="93" t="s">
        <v>4064</v>
      </c>
      <c r="I606" s="93"/>
      <c r="J606" s="93"/>
      <c r="K606" s="101">
        <v>1</v>
      </c>
    </row>
    <row r="607" spans="1:11" x14ac:dyDescent="0.25">
      <c r="A607" s="93" t="s">
        <v>2843</v>
      </c>
      <c r="B607" s="95" t="s">
        <v>4065</v>
      </c>
      <c r="C607" s="93" t="s">
        <v>4066</v>
      </c>
      <c r="D607" s="93" t="s">
        <v>3236</v>
      </c>
      <c r="E607" s="93" t="s">
        <v>2952</v>
      </c>
      <c r="F607" s="93" t="s">
        <v>2840</v>
      </c>
      <c r="G607" s="94">
        <v>42243</v>
      </c>
      <c r="H607" s="93" t="s">
        <v>4067</v>
      </c>
      <c r="I607" s="93"/>
      <c r="J607" s="93"/>
      <c r="K607" s="101">
        <v>1</v>
      </c>
    </row>
    <row r="608" spans="1:11" x14ac:dyDescent="0.25">
      <c r="A608" s="93" t="s">
        <v>2843</v>
      </c>
      <c r="B608" s="95" t="s">
        <v>4068</v>
      </c>
      <c r="C608" s="93" t="s">
        <v>4069</v>
      </c>
      <c r="D608" s="93" t="s">
        <v>3236</v>
      </c>
      <c r="E608" s="93" t="s">
        <v>2952</v>
      </c>
      <c r="F608" s="93" t="s">
        <v>2840</v>
      </c>
      <c r="G608" s="94">
        <v>42244</v>
      </c>
      <c r="H608" s="93" t="s">
        <v>4070</v>
      </c>
      <c r="I608" s="93"/>
      <c r="J608" s="93"/>
      <c r="K608" s="101">
        <v>1</v>
      </c>
    </row>
    <row r="609" spans="1:11" x14ac:dyDescent="0.25">
      <c r="A609" s="93" t="s">
        <v>2843</v>
      </c>
      <c r="B609" s="95" t="s">
        <v>4071</v>
      </c>
      <c r="C609" s="93" t="s">
        <v>4072</v>
      </c>
      <c r="D609" s="93" t="s">
        <v>3236</v>
      </c>
      <c r="E609" s="93" t="s">
        <v>2869</v>
      </c>
      <c r="F609" s="93" t="s">
        <v>2842</v>
      </c>
      <c r="G609" s="94">
        <v>42256</v>
      </c>
      <c r="H609" s="93" t="s">
        <v>4073</v>
      </c>
      <c r="I609" s="93"/>
      <c r="J609" s="93"/>
      <c r="K609" s="101">
        <v>1</v>
      </c>
    </row>
    <row r="610" spans="1:11" x14ac:dyDescent="0.25">
      <c r="A610" s="93" t="s">
        <v>2843</v>
      </c>
      <c r="B610" s="95" t="s">
        <v>4074</v>
      </c>
      <c r="C610" s="93" t="s">
        <v>4075</v>
      </c>
      <c r="D610" s="93" t="s">
        <v>3236</v>
      </c>
      <c r="E610" s="93" t="s">
        <v>3080</v>
      </c>
      <c r="F610" s="93" t="s">
        <v>2840</v>
      </c>
      <c r="G610" s="94">
        <v>40235</v>
      </c>
      <c r="H610" s="93" t="s">
        <v>4076</v>
      </c>
      <c r="I610" s="93"/>
      <c r="J610" s="93"/>
      <c r="K610" s="101" t="s">
        <v>2186</v>
      </c>
    </row>
    <row r="611" spans="1:11" x14ac:dyDescent="0.25">
      <c r="A611" s="93" t="s">
        <v>2843</v>
      </c>
      <c r="B611" s="95" t="s">
        <v>4077</v>
      </c>
      <c r="C611" s="93" t="s">
        <v>4078</v>
      </c>
      <c r="D611" s="93" t="s">
        <v>3236</v>
      </c>
      <c r="E611" s="93" t="s">
        <v>2952</v>
      </c>
      <c r="F611" s="93" t="s">
        <v>2840</v>
      </c>
      <c r="G611" s="94">
        <v>42243</v>
      </c>
      <c r="H611" s="93" t="s">
        <v>4079</v>
      </c>
      <c r="I611" s="93"/>
      <c r="J611" s="93"/>
      <c r="K611" s="101">
        <v>1</v>
      </c>
    </row>
    <row r="612" spans="1:11" x14ac:dyDescent="0.25">
      <c r="A612" s="93" t="s">
        <v>2843</v>
      </c>
      <c r="B612" s="95" t="s">
        <v>4080</v>
      </c>
      <c r="C612" s="93" t="s">
        <v>4081</v>
      </c>
      <c r="D612" s="93" t="s">
        <v>3236</v>
      </c>
      <c r="E612" s="93" t="s">
        <v>2847</v>
      </c>
      <c r="F612" s="93" t="s">
        <v>2840</v>
      </c>
      <c r="G612" s="94">
        <v>42248</v>
      </c>
      <c r="H612" s="93" t="s">
        <v>4082</v>
      </c>
      <c r="I612" s="93"/>
      <c r="J612" s="93"/>
      <c r="K612" s="101">
        <v>1</v>
      </c>
    </row>
    <row r="613" spans="1:11" x14ac:dyDescent="0.25">
      <c r="A613" s="93" t="s">
        <v>2843</v>
      </c>
      <c r="B613" s="95" t="s">
        <v>4083</v>
      </c>
      <c r="C613" s="93" t="s">
        <v>4084</v>
      </c>
      <c r="D613" s="93" t="s">
        <v>3236</v>
      </c>
      <c r="E613" s="93" t="s">
        <v>3080</v>
      </c>
      <c r="F613" s="93" t="s">
        <v>2840</v>
      </c>
      <c r="G613" s="94">
        <v>39343</v>
      </c>
      <c r="H613" s="93" t="s">
        <v>4085</v>
      </c>
      <c r="I613" s="93"/>
      <c r="J613" s="93"/>
      <c r="K613" s="101" t="s">
        <v>2186</v>
      </c>
    </row>
    <row r="614" spans="1:11" x14ac:dyDescent="0.25">
      <c r="A614" s="93" t="s">
        <v>2843</v>
      </c>
      <c r="B614" s="95" t="s">
        <v>4086</v>
      </c>
      <c r="C614" s="93" t="s">
        <v>4087</v>
      </c>
      <c r="D614" s="93" t="s">
        <v>3236</v>
      </c>
      <c r="E614" s="93" t="s">
        <v>2859</v>
      </c>
      <c r="F614" s="93" t="s">
        <v>2840</v>
      </c>
      <c r="G614" s="94">
        <v>42257</v>
      </c>
      <c r="H614" s="93" t="s">
        <v>4088</v>
      </c>
      <c r="I614" s="93"/>
      <c r="J614" s="93"/>
      <c r="K614" s="101">
        <v>1</v>
      </c>
    </row>
    <row r="615" spans="1:11" x14ac:dyDescent="0.25">
      <c r="A615" s="93" t="s">
        <v>2843</v>
      </c>
      <c r="B615" s="95" t="s">
        <v>4089</v>
      </c>
      <c r="C615" s="93" t="s">
        <v>4090</v>
      </c>
      <c r="D615" s="93" t="s">
        <v>3236</v>
      </c>
      <c r="E615" s="93" t="s">
        <v>2859</v>
      </c>
      <c r="F615" s="93" t="s">
        <v>2840</v>
      </c>
      <c r="G615" s="94">
        <v>42250</v>
      </c>
      <c r="H615" s="93" t="s">
        <v>4091</v>
      </c>
      <c r="I615" s="93"/>
      <c r="J615" s="93"/>
      <c r="K615" s="101">
        <v>1</v>
      </c>
    </row>
    <row r="616" spans="1:11" x14ac:dyDescent="0.25">
      <c r="A616" s="93" t="s">
        <v>2843</v>
      </c>
      <c r="B616" s="95" t="s">
        <v>4092</v>
      </c>
      <c r="C616" s="93" t="s">
        <v>4093</v>
      </c>
      <c r="D616" s="93" t="s">
        <v>3236</v>
      </c>
      <c r="E616" s="93" t="s">
        <v>2859</v>
      </c>
      <c r="F616" s="93" t="s">
        <v>2840</v>
      </c>
      <c r="G616" s="94">
        <v>42250</v>
      </c>
      <c r="H616" s="93" t="s">
        <v>4094</v>
      </c>
      <c r="I616" s="93"/>
      <c r="J616" s="93"/>
      <c r="K616" s="101">
        <v>1</v>
      </c>
    </row>
    <row r="617" spans="1:11" x14ac:dyDescent="0.25">
      <c r="A617" s="93" t="s">
        <v>2843</v>
      </c>
      <c r="B617" s="95" t="s">
        <v>4095</v>
      </c>
      <c r="C617" s="93" t="s">
        <v>4096</v>
      </c>
      <c r="D617" s="93" t="s">
        <v>3236</v>
      </c>
      <c r="E617" s="93" t="s">
        <v>2839</v>
      </c>
      <c r="F617" s="93" t="s">
        <v>2840</v>
      </c>
      <c r="G617" s="94">
        <v>42250</v>
      </c>
      <c r="H617" s="93" t="s">
        <v>4097</v>
      </c>
      <c r="I617" s="93"/>
      <c r="J617" s="93"/>
      <c r="K617" s="101">
        <v>1</v>
      </c>
    </row>
    <row r="618" spans="1:11" x14ac:dyDescent="0.25">
      <c r="A618" s="93" t="s">
        <v>2843</v>
      </c>
      <c r="B618" s="95" t="s">
        <v>4098</v>
      </c>
      <c r="C618" s="93" t="s">
        <v>4099</v>
      </c>
      <c r="D618" s="93" t="s">
        <v>3236</v>
      </c>
      <c r="E618" s="93" t="s">
        <v>2839</v>
      </c>
      <c r="F618" s="93" t="s">
        <v>2840</v>
      </c>
      <c r="G618" s="94">
        <v>42250</v>
      </c>
      <c r="H618" s="93" t="s">
        <v>4100</v>
      </c>
      <c r="I618" s="93"/>
      <c r="J618" s="93"/>
      <c r="K618" s="101">
        <v>1</v>
      </c>
    </row>
    <row r="619" spans="1:11" x14ac:dyDescent="0.25">
      <c r="A619" s="93" t="s">
        <v>2843</v>
      </c>
      <c r="B619" s="95" t="s">
        <v>4101</v>
      </c>
      <c r="C619" s="93" t="s">
        <v>4102</v>
      </c>
      <c r="D619" s="93" t="s">
        <v>3236</v>
      </c>
      <c r="E619" s="93" t="s">
        <v>2952</v>
      </c>
      <c r="F619" s="93" t="s">
        <v>2840</v>
      </c>
      <c r="G619" s="94">
        <v>42245</v>
      </c>
      <c r="H619" s="93" t="s">
        <v>4103</v>
      </c>
      <c r="I619" s="93"/>
      <c r="J619" s="93"/>
      <c r="K619" s="101">
        <v>1</v>
      </c>
    </row>
    <row r="620" spans="1:11" x14ac:dyDescent="0.25">
      <c r="A620" s="93" t="s">
        <v>2843</v>
      </c>
      <c r="B620" s="95" t="s">
        <v>4104</v>
      </c>
      <c r="C620" s="93" t="s">
        <v>4105</v>
      </c>
      <c r="D620" s="93" t="s">
        <v>3236</v>
      </c>
      <c r="E620" s="93" t="s">
        <v>2923</v>
      </c>
      <c r="F620" s="93" t="s">
        <v>2924</v>
      </c>
      <c r="G620" s="94">
        <v>39989</v>
      </c>
      <c r="H620" s="93" t="s">
        <v>4106</v>
      </c>
      <c r="I620" s="93"/>
      <c r="J620" s="93"/>
      <c r="K620" s="101" t="s">
        <v>2186</v>
      </c>
    </row>
    <row r="621" spans="1:11" x14ac:dyDescent="0.25">
      <c r="A621" s="93" t="s">
        <v>2843</v>
      </c>
      <c r="B621" s="95" t="s">
        <v>4107</v>
      </c>
      <c r="C621" s="93" t="s">
        <v>4108</v>
      </c>
      <c r="D621" s="93" t="s">
        <v>3236</v>
      </c>
      <c r="E621" s="93" t="s">
        <v>3080</v>
      </c>
      <c r="F621" s="93" t="s">
        <v>2840</v>
      </c>
      <c r="G621" s="94">
        <v>42153</v>
      </c>
      <c r="H621" s="93" t="s">
        <v>4109</v>
      </c>
      <c r="I621" s="93"/>
      <c r="J621" s="93"/>
      <c r="K621" s="101" t="s">
        <v>2186</v>
      </c>
    </row>
    <row r="622" spans="1:11" x14ac:dyDescent="0.25">
      <c r="A622" s="93" t="s">
        <v>2843</v>
      </c>
      <c r="B622" s="95" t="s">
        <v>4110</v>
      </c>
      <c r="C622" s="93" t="s">
        <v>4111</v>
      </c>
      <c r="D622" s="93" t="s">
        <v>3236</v>
      </c>
      <c r="E622" s="93" t="s">
        <v>3080</v>
      </c>
      <c r="F622" s="93" t="s">
        <v>2840</v>
      </c>
      <c r="G622" s="94">
        <v>41782</v>
      </c>
      <c r="H622" s="93" t="s">
        <v>4112</v>
      </c>
      <c r="I622" s="93"/>
      <c r="J622" s="93"/>
      <c r="K622" s="101" t="s">
        <v>2186</v>
      </c>
    </row>
    <row r="623" spans="1:11" x14ac:dyDescent="0.25">
      <c r="A623" s="93" t="s">
        <v>2843</v>
      </c>
      <c r="B623" s="95" t="s">
        <v>4113</v>
      </c>
      <c r="C623" s="93" t="s">
        <v>4114</v>
      </c>
      <c r="D623" s="93" t="s">
        <v>3236</v>
      </c>
      <c r="E623" s="93" t="s">
        <v>3080</v>
      </c>
      <c r="F623" s="93" t="s">
        <v>2840</v>
      </c>
      <c r="G623" s="94">
        <v>41782</v>
      </c>
      <c r="H623" s="93" t="s">
        <v>4115</v>
      </c>
      <c r="I623" s="93"/>
      <c r="J623" s="93"/>
      <c r="K623" s="101" t="s">
        <v>2186</v>
      </c>
    </row>
    <row r="624" spans="1:11" x14ac:dyDescent="0.25">
      <c r="A624" s="93" t="s">
        <v>2843</v>
      </c>
      <c r="B624" s="95" t="s">
        <v>4116</v>
      </c>
      <c r="C624" s="93" t="s">
        <v>4117</v>
      </c>
      <c r="D624" s="93" t="s">
        <v>3236</v>
      </c>
      <c r="E624" s="93" t="s">
        <v>3080</v>
      </c>
      <c r="F624" s="93" t="s">
        <v>2840</v>
      </c>
      <c r="G624" s="94">
        <v>42153</v>
      </c>
      <c r="H624" s="93" t="s">
        <v>4118</v>
      </c>
      <c r="I624" s="93"/>
      <c r="J624" s="93"/>
      <c r="K624" s="101" t="s">
        <v>2186</v>
      </c>
    </row>
    <row r="625" spans="1:11" x14ac:dyDescent="0.25">
      <c r="A625" s="93" t="s">
        <v>2843</v>
      </c>
      <c r="B625" s="95" t="s">
        <v>4119</v>
      </c>
      <c r="C625" s="93" t="s">
        <v>4120</v>
      </c>
      <c r="D625" s="93" t="s">
        <v>3236</v>
      </c>
      <c r="E625" s="93" t="s">
        <v>3080</v>
      </c>
      <c r="F625" s="93" t="s">
        <v>2840</v>
      </c>
      <c r="G625" s="94">
        <v>42163</v>
      </c>
      <c r="H625" s="93" t="s">
        <v>4121</v>
      </c>
      <c r="I625" s="93"/>
      <c r="J625" s="93"/>
      <c r="K625" s="101" t="s">
        <v>2186</v>
      </c>
    </row>
    <row r="626" spans="1:11" x14ac:dyDescent="0.25">
      <c r="A626" s="93" t="s">
        <v>2843</v>
      </c>
      <c r="B626" s="95" t="s">
        <v>4122</v>
      </c>
      <c r="C626" s="93" t="s">
        <v>4123</v>
      </c>
      <c r="D626" s="93" t="s">
        <v>3236</v>
      </c>
      <c r="E626" s="93" t="s">
        <v>2883</v>
      </c>
      <c r="F626" s="93" t="s">
        <v>2840</v>
      </c>
      <c r="G626" s="94">
        <v>42247</v>
      </c>
      <c r="H626" s="93" t="s">
        <v>4124</v>
      </c>
      <c r="I626" s="93"/>
      <c r="J626" s="93"/>
      <c r="K626" s="101">
        <v>1</v>
      </c>
    </row>
    <row r="627" spans="1:11" x14ac:dyDescent="0.25">
      <c r="A627" s="93" t="s">
        <v>2843</v>
      </c>
      <c r="B627" s="95" t="s">
        <v>4125</v>
      </c>
      <c r="C627" s="93" t="s">
        <v>4126</v>
      </c>
      <c r="D627" s="93" t="s">
        <v>3236</v>
      </c>
      <c r="E627" s="93" t="s">
        <v>2883</v>
      </c>
      <c r="F627" s="93" t="s">
        <v>2840</v>
      </c>
      <c r="G627" s="94">
        <v>42247</v>
      </c>
      <c r="H627" s="93" t="s">
        <v>4127</v>
      </c>
      <c r="I627" s="93"/>
      <c r="J627" s="93"/>
      <c r="K627" s="101">
        <v>1</v>
      </c>
    </row>
    <row r="628" spans="1:11" x14ac:dyDescent="0.25">
      <c r="A628" s="93" t="s">
        <v>2843</v>
      </c>
      <c r="B628" s="95" t="s">
        <v>4128</v>
      </c>
      <c r="C628" s="93" t="s">
        <v>4129</v>
      </c>
      <c r="D628" s="93" t="s">
        <v>3236</v>
      </c>
      <c r="E628" s="93" t="s">
        <v>2883</v>
      </c>
      <c r="F628" s="93" t="s">
        <v>2840</v>
      </c>
      <c r="G628" s="94">
        <v>42248</v>
      </c>
      <c r="H628" s="93" t="s">
        <v>4130</v>
      </c>
      <c r="I628" s="93"/>
      <c r="J628" s="93"/>
      <c r="K628" s="101">
        <v>1</v>
      </c>
    </row>
    <row r="629" spans="1:11" x14ac:dyDescent="0.25">
      <c r="A629" s="93" t="s">
        <v>2843</v>
      </c>
      <c r="B629" s="95" t="s">
        <v>4131</v>
      </c>
      <c r="C629" s="93" t="s">
        <v>4132</v>
      </c>
      <c r="D629" s="93" t="s">
        <v>3236</v>
      </c>
      <c r="E629" s="93" t="s">
        <v>2883</v>
      </c>
      <c r="F629" s="93" t="s">
        <v>2840</v>
      </c>
      <c r="G629" s="94">
        <v>42248</v>
      </c>
      <c r="H629" s="93" t="s">
        <v>4133</v>
      </c>
      <c r="I629" s="93"/>
      <c r="J629" s="93"/>
      <c r="K629" s="101">
        <v>1</v>
      </c>
    </row>
    <row r="630" spans="1:11" x14ac:dyDescent="0.25">
      <c r="A630" s="93" t="s">
        <v>2843</v>
      </c>
      <c r="B630" s="95" t="s">
        <v>4134</v>
      </c>
      <c r="C630" s="93" t="s">
        <v>4135</v>
      </c>
      <c r="D630" s="93" t="s">
        <v>3236</v>
      </c>
      <c r="E630" s="93" t="s">
        <v>2847</v>
      </c>
      <c r="F630" s="93" t="s">
        <v>2840</v>
      </c>
      <c r="G630" s="94">
        <v>42242</v>
      </c>
      <c r="H630" s="93" t="s">
        <v>4136</v>
      </c>
      <c r="I630" s="93"/>
      <c r="J630" s="93"/>
      <c r="K630" s="101">
        <v>1</v>
      </c>
    </row>
    <row r="631" spans="1:11" x14ac:dyDescent="0.25">
      <c r="A631" s="93" t="s">
        <v>2843</v>
      </c>
      <c r="B631" s="95" t="s">
        <v>4137</v>
      </c>
      <c r="C631" s="93" t="s">
        <v>4138</v>
      </c>
      <c r="D631" s="93" t="s">
        <v>3236</v>
      </c>
      <c r="E631" s="93" t="s">
        <v>3080</v>
      </c>
      <c r="F631" s="93" t="s">
        <v>2840</v>
      </c>
      <c r="G631" s="94">
        <v>39364</v>
      </c>
      <c r="H631" s="93" t="s">
        <v>4139</v>
      </c>
      <c r="I631" s="93"/>
      <c r="J631" s="93"/>
      <c r="K631" s="101" t="s">
        <v>2186</v>
      </c>
    </row>
    <row r="632" spans="1:11" x14ac:dyDescent="0.25">
      <c r="A632" s="93" t="s">
        <v>2843</v>
      </c>
      <c r="B632" s="95" t="s">
        <v>4140</v>
      </c>
      <c r="C632" s="93" t="s">
        <v>4141</v>
      </c>
      <c r="D632" s="93" t="s">
        <v>3288</v>
      </c>
      <c r="E632" s="93" t="s">
        <v>2869</v>
      </c>
      <c r="F632" s="93" t="s">
        <v>2842</v>
      </c>
      <c r="G632" s="94">
        <v>35976</v>
      </c>
      <c r="H632" s="93" t="s">
        <v>4142</v>
      </c>
      <c r="I632" s="93" t="s">
        <v>4144</v>
      </c>
      <c r="J632" s="93" t="s">
        <v>4143</v>
      </c>
      <c r="K632" s="101" t="s">
        <v>2186</v>
      </c>
    </row>
    <row r="633" spans="1:11" x14ac:dyDescent="0.25">
      <c r="A633" s="93" t="s">
        <v>2843</v>
      </c>
      <c r="B633" s="95" t="s">
        <v>4145</v>
      </c>
      <c r="C633" s="93" t="s">
        <v>4146</v>
      </c>
      <c r="D633" s="93" t="s">
        <v>3236</v>
      </c>
      <c r="E633" s="93" t="s">
        <v>2883</v>
      </c>
      <c r="F633" s="93" t="s">
        <v>2840</v>
      </c>
      <c r="G633" s="94">
        <v>42249</v>
      </c>
      <c r="H633" s="93" t="s">
        <v>4147</v>
      </c>
      <c r="I633" s="93"/>
      <c r="J633" s="93"/>
      <c r="K633" s="101">
        <v>1</v>
      </c>
    </row>
    <row r="634" spans="1:11" x14ac:dyDescent="0.25">
      <c r="A634" s="93" t="s">
        <v>2843</v>
      </c>
      <c r="B634" s="95" t="s">
        <v>4148</v>
      </c>
      <c r="C634" s="93" t="s">
        <v>4149</v>
      </c>
      <c r="D634" s="93" t="s">
        <v>3236</v>
      </c>
      <c r="E634" s="93" t="s">
        <v>2883</v>
      </c>
      <c r="F634" s="93" t="s">
        <v>2840</v>
      </c>
      <c r="G634" s="94">
        <v>42256</v>
      </c>
      <c r="H634" s="93" t="s">
        <v>4150</v>
      </c>
      <c r="I634" s="93"/>
      <c r="J634" s="93"/>
      <c r="K634" s="101">
        <v>1</v>
      </c>
    </row>
    <row r="635" spans="1:11" x14ac:dyDescent="0.25">
      <c r="A635" s="93" t="s">
        <v>2843</v>
      </c>
      <c r="B635" s="95" t="s">
        <v>4151</v>
      </c>
      <c r="C635" s="93" t="s">
        <v>4152</v>
      </c>
      <c r="D635" s="93" t="s">
        <v>3236</v>
      </c>
      <c r="E635" s="93" t="s">
        <v>2883</v>
      </c>
      <c r="F635" s="93" t="s">
        <v>2840</v>
      </c>
      <c r="G635" s="94">
        <v>42250</v>
      </c>
      <c r="H635" s="93" t="s">
        <v>4153</v>
      </c>
      <c r="I635" s="93"/>
      <c r="J635" s="93"/>
      <c r="K635" s="101">
        <v>1</v>
      </c>
    </row>
    <row r="636" spans="1:11" x14ac:dyDescent="0.25">
      <c r="A636" s="93" t="s">
        <v>2843</v>
      </c>
      <c r="B636" s="95" t="s">
        <v>4154</v>
      </c>
      <c r="C636" s="93" t="s">
        <v>4155</v>
      </c>
      <c r="D636" s="93" t="s">
        <v>3236</v>
      </c>
      <c r="E636" s="93" t="s">
        <v>2847</v>
      </c>
      <c r="F636" s="93" t="s">
        <v>2840</v>
      </c>
      <c r="G636" s="94">
        <v>42243</v>
      </c>
      <c r="H636" s="93" t="s">
        <v>4156</v>
      </c>
      <c r="I636" s="93"/>
      <c r="J636" s="93"/>
      <c r="K636" s="101">
        <v>1</v>
      </c>
    </row>
    <row r="637" spans="1:11" x14ac:dyDescent="0.25">
      <c r="A637" s="93" t="s">
        <v>2843</v>
      </c>
      <c r="B637" s="95" t="s">
        <v>4157</v>
      </c>
      <c r="C637" s="93" t="s">
        <v>4158</v>
      </c>
      <c r="D637" s="93" t="s">
        <v>3236</v>
      </c>
      <c r="E637" s="93" t="s">
        <v>2883</v>
      </c>
      <c r="F637" s="93" t="s">
        <v>2840</v>
      </c>
      <c r="G637" s="94">
        <v>42245</v>
      </c>
      <c r="H637" s="93" t="s">
        <v>4159</v>
      </c>
      <c r="I637" s="93"/>
      <c r="J637" s="93"/>
      <c r="K637" s="101">
        <v>1</v>
      </c>
    </row>
    <row r="638" spans="1:11" x14ac:dyDescent="0.25">
      <c r="A638" s="93" t="s">
        <v>2843</v>
      </c>
      <c r="B638" s="95" t="s">
        <v>4160</v>
      </c>
      <c r="C638" s="93" t="s">
        <v>4161</v>
      </c>
      <c r="D638" s="93" t="s">
        <v>3236</v>
      </c>
      <c r="E638" s="93" t="s">
        <v>2952</v>
      </c>
      <c r="F638" s="93" t="s">
        <v>2840</v>
      </c>
      <c r="G638" s="94">
        <v>42244</v>
      </c>
      <c r="H638" s="93" t="s">
        <v>4162</v>
      </c>
      <c r="I638" s="93"/>
      <c r="J638" s="93"/>
      <c r="K638" s="101">
        <v>1</v>
      </c>
    </row>
    <row r="639" spans="1:11" x14ac:dyDescent="0.25">
      <c r="A639" s="93" t="s">
        <v>2843</v>
      </c>
      <c r="B639" s="95" t="s">
        <v>4163</v>
      </c>
      <c r="C639" s="93" t="s">
        <v>4164</v>
      </c>
      <c r="D639" s="93" t="s">
        <v>3236</v>
      </c>
      <c r="E639" s="93" t="s">
        <v>2952</v>
      </c>
      <c r="F639" s="93" t="s">
        <v>2840</v>
      </c>
      <c r="G639" s="94">
        <v>42244</v>
      </c>
      <c r="H639" s="93" t="s">
        <v>4165</v>
      </c>
      <c r="I639" s="93"/>
      <c r="J639" s="93"/>
      <c r="K639" s="101">
        <v>1</v>
      </c>
    </row>
    <row r="640" spans="1:11" x14ac:dyDescent="0.25">
      <c r="A640" s="93" t="s">
        <v>2843</v>
      </c>
      <c r="B640" s="95" t="s">
        <v>4166</v>
      </c>
      <c r="C640" s="93" t="s">
        <v>4167</v>
      </c>
      <c r="D640" s="93" t="s">
        <v>3236</v>
      </c>
      <c r="E640" s="93" t="s">
        <v>2952</v>
      </c>
      <c r="F640" s="93" t="s">
        <v>2840</v>
      </c>
      <c r="G640" s="94">
        <v>42244</v>
      </c>
      <c r="H640" s="93" t="s">
        <v>4168</v>
      </c>
      <c r="I640" s="93"/>
      <c r="J640" s="93"/>
      <c r="K640" s="101">
        <v>1</v>
      </c>
    </row>
    <row r="641" spans="1:11" x14ac:dyDescent="0.25">
      <c r="A641" s="93" t="s">
        <v>2843</v>
      </c>
      <c r="B641" s="95" t="s">
        <v>4169</v>
      </c>
      <c r="C641" s="93" t="s">
        <v>4170</v>
      </c>
      <c r="D641" s="93" t="s">
        <v>3236</v>
      </c>
      <c r="E641" s="93" t="s">
        <v>2859</v>
      </c>
      <c r="F641" s="93" t="s">
        <v>2840</v>
      </c>
      <c r="G641" s="94">
        <v>42257</v>
      </c>
      <c r="H641" s="93" t="s">
        <v>4171</v>
      </c>
      <c r="I641" s="93"/>
      <c r="J641" s="93"/>
      <c r="K641" s="101">
        <v>1</v>
      </c>
    </row>
    <row r="642" spans="1:11" x14ac:dyDescent="0.25">
      <c r="A642" s="93" t="s">
        <v>2843</v>
      </c>
      <c r="B642" s="95" t="s">
        <v>4172</v>
      </c>
      <c r="C642" s="93" t="s">
        <v>4173</v>
      </c>
      <c r="D642" s="93" t="s">
        <v>3236</v>
      </c>
      <c r="E642" s="93" t="s">
        <v>2847</v>
      </c>
      <c r="F642" s="93" t="s">
        <v>2840</v>
      </c>
      <c r="G642" s="94">
        <v>42248</v>
      </c>
      <c r="H642" s="93" t="s">
        <v>4174</v>
      </c>
      <c r="I642" s="93"/>
      <c r="J642" s="93"/>
      <c r="K642" s="101">
        <v>1</v>
      </c>
    </row>
    <row r="643" spans="1:11" x14ac:dyDescent="0.25">
      <c r="A643" s="93" t="s">
        <v>2843</v>
      </c>
      <c r="B643" s="95" t="s">
        <v>4175</v>
      </c>
      <c r="C643" s="93" t="s">
        <v>4176</v>
      </c>
      <c r="D643" s="93" t="s">
        <v>3236</v>
      </c>
      <c r="E643" s="93" t="s">
        <v>2839</v>
      </c>
      <c r="F643" s="93" t="s">
        <v>2840</v>
      </c>
      <c r="G643" s="94">
        <v>42250</v>
      </c>
      <c r="H643" s="93" t="s">
        <v>4177</v>
      </c>
      <c r="I643" s="93"/>
      <c r="J643" s="93"/>
      <c r="K643" s="101">
        <v>1</v>
      </c>
    </row>
    <row r="644" spans="1:11" x14ac:dyDescent="0.25">
      <c r="A644" s="93" t="s">
        <v>2843</v>
      </c>
      <c r="B644" s="95" t="s">
        <v>4178</v>
      </c>
      <c r="C644" s="93" t="s">
        <v>4179</v>
      </c>
      <c r="D644" s="93" t="s">
        <v>3236</v>
      </c>
      <c r="E644" s="93" t="s">
        <v>2847</v>
      </c>
      <c r="F644" s="93" t="s">
        <v>2840</v>
      </c>
      <c r="G644" s="94">
        <v>42243</v>
      </c>
      <c r="H644" s="93" t="s">
        <v>4180</v>
      </c>
      <c r="I644" s="93"/>
      <c r="J644" s="93"/>
      <c r="K644" s="101">
        <v>1</v>
      </c>
    </row>
    <row r="645" spans="1:11" x14ac:dyDescent="0.25">
      <c r="A645" s="93" t="s">
        <v>2843</v>
      </c>
      <c r="B645" s="95" t="s">
        <v>4181</v>
      </c>
      <c r="C645" s="93" t="s">
        <v>4182</v>
      </c>
      <c r="D645" s="93" t="s">
        <v>3236</v>
      </c>
      <c r="E645" s="93" t="s">
        <v>2847</v>
      </c>
      <c r="F645" s="93" t="s">
        <v>2840</v>
      </c>
      <c r="G645" s="94">
        <v>42243</v>
      </c>
      <c r="H645" s="93" t="s">
        <v>4183</v>
      </c>
      <c r="I645" s="93"/>
      <c r="J645" s="93"/>
      <c r="K645" s="101">
        <v>1</v>
      </c>
    </row>
    <row r="646" spans="1:11" x14ac:dyDescent="0.25">
      <c r="A646" s="93" t="s">
        <v>2843</v>
      </c>
      <c r="B646" s="95" t="s">
        <v>4184</v>
      </c>
      <c r="C646" s="93" t="s">
        <v>4185</v>
      </c>
      <c r="D646" s="93" t="s">
        <v>3236</v>
      </c>
      <c r="E646" s="93" t="s">
        <v>2883</v>
      </c>
      <c r="F646" s="93" t="s">
        <v>2840</v>
      </c>
      <c r="G646" s="94">
        <v>42243</v>
      </c>
      <c r="H646" s="93" t="s">
        <v>4186</v>
      </c>
      <c r="I646" s="93"/>
      <c r="J646" s="93"/>
      <c r="K646" s="101">
        <v>1</v>
      </c>
    </row>
    <row r="647" spans="1:11" x14ac:dyDescent="0.25">
      <c r="A647" s="93" t="s">
        <v>2843</v>
      </c>
      <c r="B647" s="95" t="s">
        <v>4187</v>
      </c>
      <c r="C647" s="93" t="s">
        <v>4188</v>
      </c>
      <c r="D647" s="93" t="s">
        <v>3236</v>
      </c>
      <c r="E647" s="93" t="s">
        <v>2883</v>
      </c>
      <c r="F647" s="93" t="s">
        <v>2840</v>
      </c>
      <c r="G647" s="94">
        <v>42243</v>
      </c>
      <c r="H647" s="93" t="s">
        <v>4189</v>
      </c>
      <c r="I647" s="93"/>
      <c r="J647" s="93"/>
      <c r="K647" s="101">
        <v>1</v>
      </c>
    </row>
    <row r="648" spans="1:11" x14ac:dyDescent="0.25">
      <c r="A648" s="93" t="s">
        <v>2843</v>
      </c>
      <c r="B648" s="95" t="s">
        <v>4190</v>
      </c>
      <c r="C648" s="93" t="s">
        <v>4191</v>
      </c>
      <c r="D648" s="93" t="s">
        <v>3236</v>
      </c>
      <c r="E648" s="93" t="s">
        <v>2883</v>
      </c>
      <c r="F648" s="93" t="s">
        <v>2840</v>
      </c>
      <c r="G648" s="94">
        <v>42243</v>
      </c>
      <c r="H648" s="93" t="s">
        <v>4192</v>
      </c>
      <c r="I648" s="93"/>
      <c r="J648" s="93"/>
      <c r="K648" s="101">
        <v>1</v>
      </c>
    </row>
    <row r="649" spans="1:11" x14ac:dyDescent="0.25">
      <c r="A649" s="93" t="s">
        <v>2843</v>
      </c>
      <c r="B649" s="95" t="s">
        <v>4193</v>
      </c>
      <c r="C649" s="93" t="s">
        <v>4194</v>
      </c>
      <c r="D649" s="93" t="s">
        <v>3236</v>
      </c>
      <c r="E649" s="93" t="s">
        <v>2883</v>
      </c>
      <c r="F649" s="93" t="s">
        <v>2840</v>
      </c>
      <c r="G649" s="94">
        <v>42243</v>
      </c>
      <c r="H649" s="93" t="s">
        <v>4195</v>
      </c>
      <c r="I649" s="93"/>
      <c r="J649" s="93"/>
      <c r="K649" s="101">
        <v>1</v>
      </c>
    </row>
    <row r="650" spans="1:11" x14ac:dyDescent="0.25">
      <c r="A650" s="93" t="s">
        <v>2843</v>
      </c>
      <c r="B650" s="95" t="s">
        <v>4196</v>
      </c>
      <c r="C650" s="93" t="s">
        <v>4197</v>
      </c>
      <c r="D650" s="93" t="s">
        <v>3236</v>
      </c>
      <c r="E650" s="93" t="s">
        <v>2883</v>
      </c>
      <c r="F650" s="93" t="s">
        <v>2840</v>
      </c>
      <c r="G650" s="94">
        <v>42243</v>
      </c>
      <c r="H650" s="93" t="s">
        <v>4198</v>
      </c>
      <c r="I650" s="93"/>
      <c r="J650" s="93"/>
      <c r="K650" s="101">
        <v>1</v>
      </c>
    </row>
    <row r="651" spans="1:11" x14ac:dyDescent="0.25">
      <c r="A651" s="93" t="s">
        <v>2843</v>
      </c>
      <c r="B651" s="95" t="s">
        <v>4199</v>
      </c>
      <c r="C651" s="93" t="s">
        <v>4200</v>
      </c>
      <c r="D651" s="93" t="s">
        <v>3236</v>
      </c>
      <c r="E651" s="93" t="s">
        <v>2883</v>
      </c>
      <c r="F651" s="93" t="s">
        <v>2840</v>
      </c>
      <c r="G651" s="94">
        <v>42243</v>
      </c>
      <c r="H651" s="93" t="s">
        <v>4201</v>
      </c>
      <c r="I651" s="93"/>
      <c r="J651" s="93"/>
      <c r="K651" s="101">
        <v>1</v>
      </c>
    </row>
    <row r="652" spans="1:11" x14ac:dyDescent="0.25">
      <c r="A652" s="93" t="s">
        <v>2843</v>
      </c>
      <c r="B652" s="95" t="s">
        <v>4202</v>
      </c>
      <c r="C652" s="93" t="s">
        <v>4203</v>
      </c>
      <c r="D652" s="93" t="s">
        <v>3236</v>
      </c>
      <c r="E652" s="93" t="s">
        <v>2883</v>
      </c>
      <c r="F652" s="93" t="s">
        <v>2840</v>
      </c>
      <c r="G652" s="94">
        <v>42243</v>
      </c>
      <c r="H652" s="93" t="s">
        <v>4204</v>
      </c>
      <c r="I652" s="93"/>
      <c r="J652" s="93"/>
      <c r="K652" s="101">
        <v>1</v>
      </c>
    </row>
    <row r="653" spans="1:11" x14ac:dyDescent="0.25">
      <c r="A653" s="93" t="s">
        <v>2843</v>
      </c>
      <c r="B653" s="95" t="s">
        <v>4205</v>
      </c>
      <c r="C653" s="93" t="s">
        <v>4206</v>
      </c>
      <c r="D653" s="93" t="s">
        <v>3236</v>
      </c>
      <c r="E653" s="93" t="s">
        <v>2883</v>
      </c>
      <c r="F653" s="93" t="s">
        <v>2840</v>
      </c>
      <c r="G653" s="94">
        <v>42243</v>
      </c>
      <c r="H653" s="93" t="s">
        <v>4207</v>
      </c>
      <c r="I653" s="93"/>
      <c r="J653" s="93"/>
      <c r="K653" s="101">
        <v>1</v>
      </c>
    </row>
    <row r="654" spans="1:11" x14ac:dyDescent="0.25">
      <c r="A654" s="93" t="s">
        <v>2843</v>
      </c>
      <c r="B654" s="95" t="s">
        <v>4208</v>
      </c>
      <c r="C654" s="93" t="s">
        <v>4209</v>
      </c>
      <c r="D654" s="93" t="s">
        <v>3236</v>
      </c>
      <c r="E654" s="93" t="s">
        <v>2883</v>
      </c>
      <c r="F654" s="93" t="s">
        <v>2840</v>
      </c>
      <c r="G654" s="94">
        <v>42243</v>
      </c>
      <c r="H654" s="93" t="s">
        <v>4210</v>
      </c>
      <c r="I654" s="93"/>
      <c r="J654" s="93"/>
      <c r="K654" s="101">
        <v>1</v>
      </c>
    </row>
    <row r="655" spans="1:11" x14ac:dyDescent="0.25">
      <c r="A655" s="93" t="s">
        <v>2843</v>
      </c>
      <c r="B655" s="95" t="s">
        <v>4211</v>
      </c>
      <c r="C655" s="93" t="s">
        <v>4212</v>
      </c>
      <c r="D655" s="93" t="s">
        <v>3236</v>
      </c>
      <c r="E655" s="93" t="s">
        <v>2952</v>
      </c>
      <c r="F655" s="93" t="s">
        <v>2840</v>
      </c>
      <c r="G655" s="94">
        <v>42243</v>
      </c>
      <c r="H655" s="93" t="s">
        <v>4213</v>
      </c>
      <c r="I655" s="93"/>
      <c r="J655" s="93"/>
      <c r="K655" s="101">
        <v>1</v>
      </c>
    </row>
    <row r="656" spans="1:11" x14ac:dyDescent="0.25">
      <c r="A656" s="93" t="s">
        <v>2843</v>
      </c>
      <c r="B656" s="95" t="s">
        <v>4214</v>
      </c>
      <c r="C656" s="93" t="s">
        <v>4215</v>
      </c>
      <c r="D656" s="93" t="s">
        <v>3236</v>
      </c>
      <c r="E656" s="93" t="s">
        <v>2952</v>
      </c>
      <c r="F656" s="93" t="s">
        <v>2840</v>
      </c>
      <c r="G656" s="94">
        <v>42242</v>
      </c>
      <c r="H656" s="93" t="s">
        <v>4216</v>
      </c>
      <c r="I656" s="93"/>
      <c r="J656" s="93"/>
      <c r="K656" s="101">
        <v>1</v>
      </c>
    </row>
    <row r="657" spans="1:11" x14ac:dyDescent="0.25">
      <c r="A657" s="93" t="s">
        <v>2843</v>
      </c>
      <c r="B657" s="95" t="s">
        <v>4217</v>
      </c>
      <c r="C657" s="93" t="s">
        <v>4218</v>
      </c>
      <c r="D657" s="93" t="s">
        <v>3236</v>
      </c>
      <c r="E657" s="93" t="s">
        <v>2956</v>
      </c>
      <c r="F657" s="93" t="s">
        <v>2957</v>
      </c>
      <c r="G657" s="94">
        <v>40023</v>
      </c>
      <c r="H657" s="93" t="s">
        <v>4219</v>
      </c>
      <c r="I657" s="93"/>
      <c r="J657" s="93"/>
      <c r="K657" s="101" t="s">
        <v>2186</v>
      </c>
    </row>
    <row r="658" spans="1:11" x14ac:dyDescent="0.25">
      <c r="A658" s="93" t="s">
        <v>2843</v>
      </c>
      <c r="B658" s="95" t="s">
        <v>4220</v>
      </c>
      <c r="C658" s="93" t="s">
        <v>4221</v>
      </c>
      <c r="D658" s="93" t="s">
        <v>3236</v>
      </c>
      <c r="E658" s="93" t="s">
        <v>2952</v>
      </c>
      <c r="F658" s="93" t="s">
        <v>2840</v>
      </c>
      <c r="G658" s="94">
        <v>42243</v>
      </c>
      <c r="H658" s="93" t="s">
        <v>4222</v>
      </c>
      <c r="I658" s="93"/>
      <c r="J658" s="93"/>
      <c r="K658" s="101">
        <v>1</v>
      </c>
    </row>
    <row r="659" spans="1:11" x14ac:dyDescent="0.25">
      <c r="A659" s="93" t="s">
        <v>2843</v>
      </c>
      <c r="B659" s="95" t="s">
        <v>4223</v>
      </c>
      <c r="C659" s="93" t="s">
        <v>4224</v>
      </c>
      <c r="D659" s="93" t="s">
        <v>3236</v>
      </c>
      <c r="E659" s="93" t="s">
        <v>2952</v>
      </c>
      <c r="F659" s="93" t="s">
        <v>2840</v>
      </c>
      <c r="G659" s="94">
        <v>42243</v>
      </c>
      <c r="H659" s="93" t="s">
        <v>4225</v>
      </c>
      <c r="I659" s="93"/>
      <c r="J659" s="93"/>
      <c r="K659" s="101">
        <v>1</v>
      </c>
    </row>
    <row r="660" spans="1:11" x14ac:dyDescent="0.25">
      <c r="A660" s="93" t="s">
        <v>2843</v>
      </c>
      <c r="B660" s="95" t="s">
        <v>4226</v>
      </c>
      <c r="C660" s="93" t="s">
        <v>4227</v>
      </c>
      <c r="D660" s="93" t="s">
        <v>3236</v>
      </c>
      <c r="E660" s="93" t="s">
        <v>2952</v>
      </c>
      <c r="F660" s="93" t="s">
        <v>2840</v>
      </c>
      <c r="G660" s="94">
        <v>42243</v>
      </c>
      <c r="H660" s="93" t="s">
        <v>4228</v>
      </c>
      <c r="I660" s="93"/>
      <c r="J660" s="93"/>
      <c r="K660" s="101">
        <v>1</v>
      </c>
    </row>
    <row r="661" spans="1:11" x14ac:dyDescent="0.25">
      <c r="A661" s="93" t="s">
        <v>2843</v>
      </c>
      <c r="B661" s="95" t="s">
        <v>4229</v>
      </c>
      <c r="C661" s="93" t="s">
        <v>4230</v>
      </c>
      <c r="D661" s="93" t="s">
        <v>3236</v>
      </c>
      <c r="E661" s="93" t="s">
        <v>2952</v>
      </c>
      <c r="F661" s="93" t="s">
        <v>2840</v>
      </c>
      <c r="G661" s="94">
        <v>42245</v>
      </c>
      <c r="H661" s="93" t="s">
        <v>4231</v>
      </c>
      <c r="I661" s="93"/>
      <c r="J661" s="93"/>
      <c r="K661" s="101">
        <v>1</v>
      </c>
    </row>
    <row r="662" spans="1:11" x14ac:dyDescent="0.25">
      <c r="A662" s="93" t="s">
        <v>2843</v>
      </c>
      <c r="B662" s="95" t="s">
        <v>4232</v>
      </c>
      <c r="C662" s="93" t="s">
        <v>4233</v>
      </c>
      <c r="D662" s="93" t="s">
        <v>3236</v>
      </c>
      <c r="E662" s="93" t="s">
        <v>2839</v>
      </c>
      <c r="F662" s="93" t="s">
        <v>2840</v>
      </c>
      <c r="G662" s="94">
        <v>42243</v>
      </c>
      <c r="H662" s="93" t="s">
        <v>4234</v>
      </c>
      <c r="I662" s="93"/>
      <c r="J662" s="93"/>
      <c r="K662" s="101">
        <v>1</v>
      </c>
    </row>
    <row r="663" spans="1:11" x14ac:dyDescent="0.25">
      <c r="A663" s="93" t="s">
        <v>2843</v>
      </c>
      <c r="B663" s="95" t="s">
        <v>4235</v>
      </c>
      <c r="C663" s="93" t="s">
        <v>4236</v>
      </c>
      <c r="D663" s="93" t="s">
        <v>3236</v>
      </c>
      <c r="E663" s="93" t="s">
        <v>2839</v>
      </c>
      <c r="F663" s="93" t="s">
        <v>2840</v>
      </c>
      <c r="G663" s="94">
        <v>42249</v>
      </c>
      <c r="H663" s="93" t="s">
        <v>4237</v>
      </c>
      <c r="I663" s="93"/>
      <c r="J663" s="93"/>
      <c r="K663" s="101">
        <v>1</v>
      </c>
    </row>
    <row r="664" spans="1:11" x14ac:dyDescent="0.25">
      <c r="A664" s="93" t="s">
        <v>2843</v>
      </c>
      <c r="B664" s="95" t="s">
        <v>4238</v>
      </c>
      <c r="C664" s="93" t="s">
        <v>4239</v>
      </c>
      <c r="D664" s="93" t="s">
        <v>3236</v>
      </c>
      <c r="E664" s="93" t="s">
        <v>2839</v>
      </c>
      <c r="F664" s="93" t="s">
        <v>2840</v>
      </c>
      <c r="G664" s="94">
        <v>42249</v>
      </c>
      <c r="H664" s="93" t="s">
        <v>4240</v>
      </c>
      <c r="I664" s="93"/>
      <c r="J664" s="93"/>
      <c r="K664" s="101">
        <v>1</v>
      </c>
    </row>
    <row r="665" spans="1:11" x14ac:dyDescent="0.25">
      <c r="A665" s="93" t="s">
        <v>2843</v>
      </c>
      <c r="B665" s="95" t="s">
        <v>4241</v>
      </c>
      <c r="C665" s="93" t="s">
        <v>4242</v>
      </c>
      <c r="D665" s="93" t="s">
        <v>3236</v>
      </c>
      <c r="E665" s="93" t="s">
        <v>2839</v>
      </c>
      <c r="F665" s="93" t="s">
        <v>2840</v>
      </c>
      <c r="G665" s="94">
        <v>42249</v>
      </c>
      <c r="H665" s="93" t="s">
        <v>4243</v>
      </c>
      <c r="I665" s="93"/>
      <c r="J665" s="93"/>
      <c r="K665" s="101">
        <v>1</v>
      </c>
    </row>
    <row r="666" spans="1:11" x14ac:dyDescent="0.25">
      <c r="A666" s="93" t="s">
        <v>2843</v>
      </c>
      <c r="B666" s="95" t="s">
        <v>4244</v>
      </c>
      <c r="C666" s="93" t="s">
        <v>4245</v>
      </c>
      <c r="D666" s="93" t="s">
        <v>3236</v>
      </c>
      <c r="E666" s="93" t="s">
        <v>2952</v>
      </c>
      <c r="F666" s="93" t="s">
        <v>2840</v>
      </c>
      <c r="G666" s="94">
        <v>42242</v>
      </c>
      <c r="H666" s="93" t="s">
        <v>4246</v>
      </c>
      <c r="I666" s="93"/>
      <c r="J666" s="93"/>
      <c r="K666" s="101">
        <v>1</v>
      </c>
    </row>
    <row r="667" spans="1:11" x14ac:dyDescent="0.25">
      <c r="A667" s="93" t="s">
        <v>2843</v>
      </c>
      <c r="B667" s="95" t="s">
        <v>4247</v>
      </c>
      <c r="C667" s="93" t="s">
        <v>4248</v>
      </c>
      <c r="D667" s="93" t="s">
        <v>3236</v>
      </c>
      <c r="E667" s="93" t="s">
        <v>2952</v>
      </c>
      <c r="F667" s="93" t="s">
        <v>2840</v>
      </c>
      <c r="G667" s="94">
        <v>42242</v>
      </c>
      <c r="H667" s="93" t="s">
        <v>4249</v>
      </c>
      <c r="I667" s="93"/>
      <c r="J667" s="93"/>
      <c r="K667" s="101">
        <v>1</v>
      </c>
    </row>
    <row r="668" spans="1:11" x14ac:dyDescent="0.25">
      <c r="A668" s="93" t="s">
        <v>2843</v>
      </c>
      <c r="B668" s="95" t="s">
        <v>4250</v>
      </c>
      <c r="C668" s="93" t="s">
        <v>4251</v>
      </c>
      <c r="D668" s="93" t="s">
        <v>3236</v>
      </c>
      <c r="E668" s="93" t="s">
        <v>2952</v>
      </c>
      <c r="F668" s="93" t="s">
        <v>2840</v>
      </c>
      <c r="G668" s="94">
        <v>42242</v>
      </c>
      <c r="H668" s="93" t="s">
        <v>4252</v>
      </c>
      <c r="I668" s="93"/>
      <c r="J668" s="93"/>
      <c r="K668" s="101">
        <v>1</v>
      </c>
    </row>
    <row r="669" spans="1:11" x14ac:dyDescent="0.25">
      <c r="A669" s="93" t="s">
        <v>2843</v>
      </c>
      <c r="B669" s="95" t="s">
        <v>4253</v>
      </c>
      <c r="C669" s="93" t="s">
        <v>4254</v>
      </c>
      <c r="D669" s="93" t="s">
        <v>3236</v>
      </c>
      <c r="E669" s="93" t="s">
        <v>2952</v>
      </c>
      <c r="F669" s="93" t="s">
        <v>2840</v>
      </c>
      <c r="G669" s="94">
        <v>42242</v>
      </c>
      <c r="H669" s="93" t="s">
        <v>4255</v>
      </c>
      <c r="I669" s="93"/>
      <c r="J669" s="93"/>
      <c r="K669" s="101">
        <v>1</v>
      </c>
    </row>
    <row r="670" spans="1:11" x14ac:dyDescent="0.25">
      <c r="A670" s="93" t="s">
        <v>2843</v>
      </c>
      <c r="B670" s="95" t="s">
        <v>4256</v>
      </c>
      <c r="C670" s="93" t="s">
        <v>4257</v>
      </c>
      <c r="D670" s="93" t="s">
        <v>3236</v>
      </c>
      <c r="E670" s="93" t="s">
        <v>2923</v>
      </c>
      <c r="F670" s="93" t="s">
        <v>2924</v>
      </c>
      <c r="G670" s="94">
        <v>38009</v>
      </c>
      <c r="H670" s="93" t="s">
        <v>4258</v>
      </c>
      <c r="I670" s="93"/>
      <c r="J670" s="93"/>
      <c r="K670" s="101" t="s">
        <v>2186</v>
      </c>
    </row>
    <row r="671" spans="1:11" x14ac:dyDescent="0.25">
      <c r="A671" s="93" t="s">
        <v>2843</v>
      </c>
      <c r="B671" s="95" t="s">
        <v>4259</v>
      </c>
      <c r="C671" s="93" t="s">
        <v>4260</v>
      </c>
      <c r="D671" s="93" t="s">
        <v>3236</v>
      </c>
      <c r="E671" s="93" t="s">
        <v>2883</v>
      </c>
      <c r="F671" s="93" t="s">
        <v>2840</v>
      </c>
      <c r="G671" s="94">
        <v>42247</v>
      </c>
      <c r="H671" s="93" t="s">
        <v>4261</v>
      </c>
      <c r="I671" s="93"/>
      <c r="J671" s="93"/>
      <c r="K671" s="101">
        <v>1</v>
      </c>
    </row>
    <row r="672" spans="1:11" x14ac:dyDescent="0.25">
      <c r="A672" s="93" t="s">
        <v>2843</v>
      </c>
      <c r="B672" s="95" t="s">
        <v>4262</v>
      </c>
      <c r="C672" s="93" t="s">
        <v>4263</v>
      </c>
      <c r="D672" s="93" t="s">
        <v>3236</v>
      </c>
      <c r="E672" s="93" t="s">
        <v>2952</v>
      </c>
      <c r="F672" s="93" t="s">
        <v>2840</v>
      </c>
      <c r="G672" s="94">
        <v>42245</v>
      </c>
      <c r="H672" s="93" t="s">
        <v>4264</v>
      </c>
      <c r="I672" s="93"/>
      <c r="J672" s="93"/>
      <c r="K672" s="101">
        <v>1</v>
      </c>
    </row>
    <row r="673" spans="1:11" x14ac:dyDescent="0.25">
      <c r="A673" s="93" t="s">
        <v>2843</v>
      </c>
      <c r="B673" s="95" t="s">
        <v>4265</v>
      </c>
      <c r="C673" s="93" t="s">
        <v>4266</v>
      </c>
      <c r="D673" s="93" t="s">
        <v>3236</v>
      </c>
      <c r="E673" s="93" t="s">
        <v>2952</v>
      </c>
      <c r="F673" s="93" t="s">
        <v>2840</v>
      </c>
      <c r="G673" s="94">
        <v>42249</v>
      </c>
      <c r="H673" s="93" t="s">
        <v>4267</v>
      </c>
      <c r="I673" s="93"/>
      <c r="J673" s="93"/>
      <c r="K673" s="101">
        <v>1</v>
      </c>
    </row>
    <row r="674" spans="1:11" x14ac:dyDescent="0.25">
      <c r="A674" s="93" t="s">
        <v>2843</v>
      </c>
      <c r="B674" s="95" t="s">
        <v>4268</v>
      </c>
      <c r="C674" s="93" t="s">
        <v>4269</v>
      </c>
      <c r="D674" s="93" t="s">
        <v>3236</v>
      </c>
      <c r="E674" s="93" t="s">
        <v>2952</v>
      </c>
      <c r="F674" s="93" t="s">
        <v>2840</v>
      </c>
      <c r="G674" s="94">
        <v>42242</v>
      </c>
      <c r="H674" s="93" t="s">
        <v>4270</v>
      </c>
      <c r="I674" s="93"/>
      <c r="J674" s="93"/>
      <c r="K674" s="101">
        <v>1</v>
      </c>
    </row>
    <row r="675" spans="1:11" x14ac:dyDescent="0.25">
      <c r="A675" s="93" t="s">
        <v>2843</v>
      </c>
      <c r="B675" s="95" t="s">
        <v>4271</v>
      </c>
      <c r="C675" s="93" t="s">
        <v>4272</v>
      </c>
      <c r="D675" s="93" t="s">
        <v>3236</v>
      </c>
      <c r="E675" s="93" t="s">
        <v>2952</v>
      </c>
      <c r="F675" s="93" t="s">
        <v>2840</v>
      </c>
      <c r="G675" s="94">
        <v>42242</v>
      </c>
      <c r="H675" s="93" t="s">
        <v>4273</v>
      </c>
      <c r="I675" s="93"/>
      <c r="J675" s="93"/>
      <c r="K675" s="101">
        <v>1</v>
      </c>
    </row>
    <row r="676" spans="1:11" x14ac:dyDescent="0.25">
      <c r="A676" s="93" t="s">
        <v>2843</v>
      </c>
      <c r="B676" s="95" t="s">
        <v>4274</v>
      </c>
      <c r="C676" s="93" t="s">
        <v>4275</v>
      </c>
      <c r="D676" s="93" t="s">
        <v>3236</v>
      </c>
      <c r="E676" s="93" t="s">
        <v>2952</v>
      </c>
      <c r="F676" s="93" t="s">
        <v>2840</v>
      </c>
      <c r="G676" s="94">
        <v>42245</v>
      </c>
      <c r="H676" s="93" t="s">
        <v>4276</v>
      </c>
      <c r="I676" s="93"/>
      <c r="J676" s="93"/>
      <c r="K676" s="101">
        <v>1</v>
      </c>
    </row>
    <row r="677" spans="1:11" x14ac:dyDescent="0.25">
      <c r="A677" s="93" t="s">
        <v>2843</v>
      </c>
      <c r="B677" s="95" t="s">
        <v>4277</v>
      </c>
      <c r="C677" s="93" t="s">
        <v>4278</v>
      </c>
      <c r="D677" s="93" t="s">
        <v>3236</v>
      </c>
      <c r="E677" s="93" t="s">
        <v>2883</v>
      </c>
      <c r="F677" s="93" t="s">
        <v>2840</v>
      </c>
      <c r="G677" s="94">
        <v>42245</v>
      </c>
      <c r="H677" s="93" t="s">
        <v>4279</v>
      </c>
      <c r="I677" s="93"/>
      <c r="J677" s="93"/>
      <c r="K677" s="101">
        <v>1</v>
      </c>
    </row>
    <row r="678" spans="1:11" x14ac:dyDescent="0.25">
      <c r="A678" s="93" t="s">
        <v>2843</v>
      </c>
      <c r="B678" s="95" t="s">
        <v>4280</v>
      </c>
      <c r="C678" s="93" t="s">
        <v>4281</v>
      </c>
      <c r="D678" s="93" t="s">
        <v>3236</v>
      </c>
      <c r="E678" s="93" t="s">
        <v>2883</v>
      </c>
      <c r="F678" s="93" t="s">
        <v>2840</v>
      </c>
      <c r="G678" s="94">
        <v>42245</v>
      </c>
      <c r="H678" s="93" t="s">
        <v>4282</v>
      </c>
      <c r="I678" s="93"/>
      <c r="J678" s="93"/>
      <c r="K678" s="101">
        <v>1</v>
      </c>
    </row>
    <row r="679" spans="1:11" x14ac:dyDescent="0.25">
      <c r="A679" s="93" t="s">
        <v>2843</v>
      </c>
      <c r="B679" s="95" t="s">
        <v>4283</v>
      </c>
      <c r="C679" s="93" t="s">
        <v>4284</v>
      </c>
      <c r="D679" s="93" t="s">
        <v>3236</v>
      </c>
      <c r="E679" s="93" t="s">
        <v>2883</v>
      </c>
      <c r="F679" s="93" t="s">
        <v>2840</v>
      </c>
      <c r="G679" s="94">
        <v>42250</v>
      </c>
      <c r="H679" s="93" t="s">
        <v>4285</v>
      </c>
      <c r="I679" s="93"/>
      <c r="J679" s="93"/>
      <c r="K679" s="101">
        <v>1</v>
      </c>
    </row>
    <row r="680" spans="1:11" x14ac:dyDescent="0.25">
      <c r="A680" s="93" t="s">
        <v>2843</v>
      </c>
      <c r="B680" s="95" t="s">
        <v>4286</v>
      </c>
      <c r="C680" s="93" t="s">
        <v>4287</v>
      </c>
      <c r="D680" s="93" t="s">
        <v>3236</v>
      </c>
      <c r="E680" s="93" t="s">
        <v>2883</v>
      </c>
      <c r="F680" s="93" t="s">
        <v>2840</v>
      </c>
      <c r="G680" s="94">
        <v>42257</v>
      </c>
      <c r="H680" s="93" t="s">
        <v>4288</v>
      </c>
      <c r="I680" s="93"/>
      <c r="J680" s="93"/>
      <c r="K680" s="101">
        <v>1</v>
      </c>
    </row>
    <row r="681" spans="1:11" x14ac:dyDescent="0.25">
      <c r="A681" s="93" t="s">
        <v>2843</v>
      </c>
      <c r="B681" s="95" t="s">
        <v>4289</v>
      </c>
      <c r="C681" s="93" t="s">
        <v>4290</v>
      </c>
      <c r="D681" s="93" t="s">
        <v>3236</v>
      </c>
      <c r="E681" s="93" t="s">
        <v>2883</v>
      </c>
      <c r="F681" s="93" t="s">
        <v>2840</v>
      </c>
      <c r="G681" s="94">
        <v>42243</v>
      </c>
      <c r="H681" s="93" t="s">
        <v>4291</v>
      </c>
      <c r="I681" s="93"/>
      <c r="J681" s="93"/>
      <c r="K681" s="101">
        <v>1</v>
      </c>
    </row>
    <row r="682" spans="1:11" x14ac:dyDescent="0.25">
      <c r="A682" s="93" t="s">
        <v>2843</v>
      </c>
      <c r="B682" s="95" t="s">
        <v>4292</v>
      </c>
      <c r="C682" s="93" t="s">
        <v>4293</v>
      </c>
      <c r="D682" s="93" t="s">
        <v>3236</v>
      </c>
      <c r="E682" s="93" t="s">
        <v>2952</v>
      </c>
      <c r="F682" s="93" t="s">
        <v>2840</v>
      </c>
      <c r="G682" s="94">
        <v>42242</v>
      </c>
      <c r="H682" s="93" t="s">
        <v>4294</v>
      </c>
      <c r="I682" s="93"/>
      <c r="J682" s="93"/>
      <c r="K682" s="101">
        <v>1</v>
      </c>
    </row>
    <row r="683" spans="1:11" x14ac:dyDescent="0.25">
      <c r="A683" s="93" t="s">
        <v>2843</v>
      </c>
      <c r="B683" s="95" t="s">
        <v>4295</v>
      </c>
      <c r="C683" s="93" t="s">
        <v>4296</v>
      </c>
      <c r="D683" s="93" t="s">
        <v>3236</v>
      </c>
      <c r="E683" s="93" t="s">
        <v>2952</v>
      </c>
      <c r="F683" s="93" t="s">
        <v>2840</v>
      </c>
      <c r="G683" s="94">
        <v>42243</v>
      </c>
      <c r="H683" s="93" t="s">
        <v>4297</v>
      </c>
      <c r="I683" s="93"/>
      <c r="J683" s="93"/>
      <c r="K683" s="101">
        <v>1</v>
      </c>
    </row>
    <row r="684" spans="1:11" x14ac:dyDescent="0.25">
      <c r="A684" s="93" t="s">
        <v>2843</v>
      </c>
      <c r="B684" s="95" t="s">
        <v>4298</v>
      </c>
      <c r="C684" s="93" t="s">
        <v>4299</v>
      </c>
      <c r="D684" s="93" t="s">
        <v>3236</v>
      </c>
      <c r="E684" s="93" t="s">
        <v>2952</v>
      </c>
      <c r="F684" s="93" t="s">
        <v>2840</v>
      </c>
      <c r="G684" s="94">
        <v>42242</v>
      </c>
      <c r="H684" s="93" t="s">
        <v>4300</v>
      </c>
      <c r="I684" s="93"/>
      <c r="J684" s="93"/>
      <c r="K684" s="101">
        <v>1</v>
      </c>
    </row>
    <row r="685" spans="1:11" x14ac:dyDescent="0.25">
      <c r="A685" s="93" t="s">
        <v>2843</v>
      </c>
      <c r="B685" s="95" t="s">
        <v>4301</v>
      </c>
      <c r="C685" s="93" t="s">
        <v>4302</v>
      </c>
      <c r="D685" s="93" t="s">
        <v>3236</v>
      </c>
      <c r="E685" s="93" t="s">
        <v>2952</v>
      </c>
      <c r="F685" s="93" t="s">
        <v>2840</v>
      </c>
      <c r="G685" s="94">
        <v>42242</v>
      </c>
      <c r="H685" s="93" t="s">
        <v>4303</v>
      </c>
      <c r="I685" s="93"/>
      <c r="J685" s="93"/>
      <c r="K685" s="101">
        <v>1</v>
      </c>
    </row>
    <row r="686" spans="1:11" x14ac:dyDescent="0.25">
      <c r="A686" s="93" t="s">
        <v>2843</v>
      </c>
      <c r="B686" s="95" t="s">
        <v>4304</v>
      </c>
      <c r="C686" s="93" t="s">
        <v>4305</v>
      </c>
      <c r="D686" s="93" t="s">
        <v>3236</v>
      </c>
      <c r="E686" s="93" t="s">
        <v>2952</v>
      </c>
      <c r="F686" s="93" t="s">
        <v>2840</v>
      </c>
      <c r="G686" s="94">
        <v>42243</v>
      </c>
      <c r="H686" s="93" t="s">
        <v>4306</v>
      </c>
      <c r="I686" s="93"/>
      <c r="J686" s="93"/>
      <c r="K686" s="101">
        <v>1</v>
      </c>
    </row>
    <row r="687" spans="1:11" x14ac:dyDescent="0.25">
      <c r="A687" s="93" t="s">
        <v>2843</v>
      </c>
      <c r="B687" s="95" t="s">
        <v>4307</v>
      </c>
      <c r="C687" s="93" t="s">
        <v>4308</v>
      </c>
      <c r="D687" s="93" t="s">
        <v>3236</v>
      </c>
      <c r="E687" s="93" t="s">
        <v>2952</v>
      </c>
      <c r="F687" s="93" t="s">
        <v>2840</v>
      </c>
      <c r="G687" s="94">
        <v>42243</v>
      </c>
      <c r="H687" s="93" t="s">
        <v>4309</v>
      </c>
      <c r="I687" s="93"/>
      <c r="J687" s="93"/>
      <c r="K687" s="101">
        <v>1</v>
      </c>
    </row>
    <row r="688" spans="1:11" x14ac:dyDescent="0.25">
      <c r="A688" s="93" t="s">
        <v>2843</v>
      </c>
      <c r="B688" s="95" t="s">
        <v>4310</v>
      </c>
      <c r="C688" s="93" t="s">
        <v>4311</v>
      </c>
      <c r="D688" s="93" t="s">
        <v>3236</v>
      </c>
      <c r="E688" s="93" t="s">
        <v>2952</v>
      </c>
      <c r="F688" s="93" t="s">
        <v>2840</v>
      </c>
      <c r="G688" s="94">
        <v>42243</v>
      </c>
      <c r="H688" s="93" t="s">
        <v>4312</v>
      </c>
      <c r="I688" s="93"/>
      <c r="J688" s="93"/>
      <c r="K688" s="101">
        <v>1</v>
      </c>
    </row>
    <row r="689" spans="1:11" x14ac:dyDescent="0.25">
      <c r="A689" s="93" t="s">
        <v>2843</v>
      </c>
      <c r="B689" s="95" t="s">
        <v>4313</v>
      </c>
      <c r="C689" s="93" t="s">
        <v>4314</v>
      </c>
      <c r="D689" s="93" t="s">
        <v>3236</v>
      </c>
      <c r="E689" s="93" t="s">
        <v>2952</v>
      </c>
      <c r="F689" s="93" t="s">
        <v>2840</v>
      </c>
      <c r="G689" s="94">
        <v>42243</v>
      </c>
      <c r="H689" s="93" t="s">
        <v>4315</v>
      </c>
      <c r="I689" s="93"/>
      <c r="J689" s="93"/>
      <c r="K689" s="101">
        <v>1</v>
      </c>
    </row>
    <row r="690" spans="1:11" x14ac:dyDescent="0.25">
      <c r="A690" s="93" t="s">
        <v>2843</v>
      </c>
      <c r="B690" s="95" t="s">
        <v>4316</v>
      </c>
      <c r="C690" s="93" t="s">
        <v>4317</v>
      </c>
      <c r="D690" s="93" t="s">
        <v>3236</v>
      </c>
      <c r="E690" s="93" t="s">
        <v>2952</v>
      </c>
      <c r="F690" s="93" t="s">
        <v>2840</v>
      </c>
      <c r="G690" s="94">
        <v>42242</v>
      </c>
      <c r="H690" s="93" t="s">
        <v>4318</v>
      </c>
      <c r="I690" s="93"/>
      <c r="J690" s="93"/>
      <c r="K690" s="101">
        <v>1</v>
      </c>
    </row>
    <row r="691" spans="1:11" x14ac:dyDescent="0.25">
      <c r="A691" s="93" t="s">
        <v>2843</v>
      </c>
      <c r="B691" s="95" t="s">
        <v>4319</v>
      </c>
      <c r="C691" s="93" t="s">
        <v>4320</v>
      </c>
      <c r="D691" s="93" t="s">
        <v>3236</v>
      </c>
      <c r="E691" s="93" t="s">
        <v>2952</v>
      </c>
      <c r="F691" s="93" t="s">
        <v>2840</v>
      </c>
      <c r="G691" s="94">
        <v>42244</v>
      </c>
      <c r="H691" s="93" t="s">
        <v>4321</v>
      </c>
      <c r="I691" s="93"/>
      <c r="J691" s="93"/>
      <c r="K691" s="101">
        <v>1</v>
      </c>
    </row>
    <row r="692" spans="1:11" x14ac:dyDescent="0.25">
      <c r="A692" s="93" t="s">
        <v>2843</v>
      </c>
      <c r="B692" s="95" t="s">
        <v>4322</v>
      </c>
      <c r="C692" s="93" t="s">
        <v>4323</v>
      </c>
      <c r="D692" s="93" t="s">
        <v>3236</v>
      </c>
      <c r="E692" s="93" t="s">
        <v>2952</v>
      </c>
      <c r="F692" s="93" t="s">
        <v>2840</v>
      </c>
      <c r="G692" s="94">
        <v>42245</v>
      </c>
      <c r="H692" s="93" t="s">
        <v>4324</v>
      </c>
      <c r="I692" s="93"/>
      <c r="J692" s="93"/>
      <c r="K692" s="101">
        <v>1</v>
      </c>
    </row>
    <row r="693" spans="1:11" x14ac:dyDescent="0.25">
      <c r="A693" s="93" t="s">
        <v>2843</v>
      </c>
      <c r="B693" s="95" t="s">
        <v>4325</v>
      </c>
      <c r="C693" s="93" t="s">
        <v>4326</v>
      </c>
      <c r="D693" s="93" t="s">
        <v>3236</v>
      </c>
      <c r="E693" s="93" t="s">
        <v>2952</v>
      </c>
      <c r="F693" s="93" t="s">
        <v>2840</v>
      </c>
      <c r="G693" s="94">
        <v>42244</v>
      </c>
      <c r="H693" s="93" t="s">
        <v>4327</v>
      </c>
      <c r="I693" s="93"/>
      <c r="J693" s="93"/>
      <c r="K693" s="101">
        <v>1</v>
      </c>
    </row>
    <row r="694" spans="1:11" x14ac:dyDescent="0.25">
      <c r="A694" s="93" t="s">
        <v>2843</v>
      </c>
      <c r="B694" s="95" t="s">
        <v>4328</v>
      </c>
      <c r="C694" s="93" t="s">
        <v>4329</v>
      </c>
      <c r="D694" s="93" t="s">
        <v>3236</v>
      </c>
      <c r="E694" s="93" t="s">
        <v>2952</v>
      </c>
      <c r="F694" s="93" t="s">
        <v>2840</v>
      </c>
      <c r="G694" s="94">
        <v>42244</v>
      </c>
      <c r="H694" s="93" t="s">
        <v>4330</v>
      </c>
      <c r="I694" s="93"/>
      <c r="J694" s="93"/>
      <c r="K694" s="101">
        <v>1</v>
      </c>
    </row>
    <row r="695" spans="1:11" x14ac:dyDescent="0.25">
      <c r="A695" s="93" t="s">
        <v>2843</v>
      </c>
      <c r="B695" s="95" t="s">
        <v>4331</v>
      </c>
      <c r="C695" s="93" t="s">
        <v>4332</v>
      </c>
      <c r="D695" s="93" t="s">
        <v>3236</v>
      </c>
      <c r="E695" s="93" t="s">
        <v>2859</v>
      </c>
      <c r="F695" s="93" t="s">
        <v>2840</v>
      </c>
      <c r="G695" s="94">
        <v>42250</v>
      </c>
      <c r="H695" s="93" t="s">
        <v>4333</v>
      </c>
      <c r="I695" s="93"/>
      <c r="J695" s="93"/>
      <c r="K695" s="101">
        <v>1</v>
      </c>
    </row>
    <row r="696" spans="1:11" x14ac:dyDescent="0.25">
      <c r="A696" s="93" t="s">
        <v>2843</v>
      </c>
      <c r="B696" s="95" t="s">
        <v>4334</v>
      </c>
      <c r="C696" s="93" t="s">
        <v>4335</v>
      </c>
      <c r="D696" s="93" t="s">
        <v>3236</v>
      </c>
      <c r="E696" s="93" t="s">
        <v>2869</v>
      </c>
      <c r="F696" s="93" t="s">
        <v>2842</v>
      </c>
      <c r="G696" s="94">
        <v>40802</v>
      </c>
      <c r="H696" s="93" t="s">
        <v>4336</v>
      </c>
      <c r="I696" s="93"/>
      <c r="J696" s="93"/>
      <c r="K696" s="101" t="s">
        <v>2186</v>
      </c>
    </row>
    <row r="697" spans="1:11" x14ac:dyDescent="0.25">
      <c r="A697" s="93" t="s">
        <v>2843</v>
      </c>
      <c r="B697" s="95" t="s">
        <v>4337</v>
      </c>
      <c r="C697" s="93" t="s">
        <v>4338</v>
      </c>
      <c r="D697" s="93" t="s">
        <v>3236</v>
      </c>
      <c r="E697" s="93" t="s">
        <v>2859</v>
      </c>
      <c r="F697" s="93" t="s">
        <v>2840</v>
      </c>
      <c r="G697" s="94">
        <v>42250</v>
      </c>
      <c r="H697" s="93" t="s">
        <v>4339</v>
      </c>
      <c r="I697" s="93"/>
      <c r="J697" s="93"/>
      <c r="K697" s="101">
        <v>1</v>
      </c>
    </row>
    <row r="698" spans="1:11" x14ac:dyDescent="0.25">
      <c r="A698" s="93" t="s">
        <v>2843</v>
      </c>
      <c r="B698" s="95" t="s">
        <v>4340</v>
      </c>
      <c r="C698" s="93" t="s">
        <v>4341</v>
      </c>
      <c r="D698" s="93" t="s">
        <v>3236</v>
      </c>
      <c r="E698" s="93" t="s">
        <v>2859</v>
      </c>
      <c r="F698" s="93" t="s">
        <v>2840</v>
      </c>
      <c r="G698" s="94">
        <v>42257</v>
      </c>
      <c r="H698" s="93" t="s">
        <v>4342</v>
      </c>
      <c r="I698" s="93"/>
      <c r="J698" s="93"/>
      <c r="K698" s="101">
        <v>1</v>
      </c>
    </row>
    <row r="699" spans="1:11" x14ac:dyDescent="0.25">
      <c r="A699" s="93" t="s">
        <v>2843</v>
      </c>
      <c r="B699" s="95" t="s">
        <v>4343</v>
      </c>
      <c r="C699" s="93" t="s">
        <v>4344</v>
      </c>
      <c r="D699" s="93" t="s">
        <v>3236</v>
      </c>
      <c r="E699" s="93" t="s">
        <v>2859</v>
      </c>
      <c r="F699" s="93" t="s">
        <v>2840</v>
      </c>
      <c r="G699" s="94">
        <v>42256</v>
      </c>
      <c r="H699" s="93" t="s">
        <v>4345</v>
      </c>
      <c r="I699" s="93"/>
      <c r="J699" s="93"/>
      <c r="K699" s="101">
        <v>1</v>
      </c>
    </row>
    <row r="700" spans="1:11" x14ac:dyDescent="0.25">
      <c r="A700" s="93" t="s">
        <v>2843</v>
      </c>
      <c r="B700" s="95" t="s">
        <v>4346</v>
      </c>
      <c r="C700" s="93" t="s">
        <v>4347</v>
      </c>
      <c r="D700" s="93" t="s">
        <v>3236</v>
      </c>
      <c r="E700" s="93" t="s">
        <v>2859</v>
      </c>
      <c r="F700" s="93" t="s">
        <v>2840</v>
      </c>
      <c r="G700" s="94">
        <v>42349</v>
      </c>
      <c r="H700" s="93" t="s">
        <v>4348</v>
      </c>
      <c r="I700" s="93"/>
      <c r="J700" s="93"/>
      <c r="K700" s="101">
        <v>1</v>
      </c>
    </row>
    <row r="701" spans="1:11" x14ac:dyDescent="0.25">
      <c r="A701" s="93" t="s">
        <v>2843</v>
      </c>
      <c r="B701" s="95" t="s">
        <v>4349</v>
      </c>
      <c r="C701" s="93" t="s">
        <v>4350</v>
      </c>
      <c r="D701" s="93" t="s">
        <v>3236</v>
      </c>
      <c r="E701" s="93" t="s">
        <v>2869</v>
      </c>
      <c r="F701" s="93" t="s">
        <v>2842</v>
      </c>
      <c r="G701" s="94">
        <v>40308</v>
      </c>
      <c r="H701" s="93" t="s">
        <v>4351</v>
      </c>
      <c r="I701" s="93"/>
      <c r="J701" s="93"/>
      <c r="K701" s="101" t="s">
        <v>2186</v>
      </c>
    </row>
    <row r="702" spans="1:11" x14ac:dyDescent="0.25">
      <c r="A702" s="93" t="s">
        <v>2843</v>
      </c>
      <c r="B702" s="95" t="s">
        <v>4352</v>
      </c>
      <c r="C702" s="93" t="s">
        <v>4353</v>
      </c>
      <c r="D702" s="93" t="s">
        <v>3236</v>
      </c>
      <c r="E702" s="93" t="s">
        <v>2859</v>
      </c>
      <c r="F702" s="93" t="s">
        <v>2840</v>
      </c>
      <c r="G702" s="94">
        <v>42256</v>
      </c>
      <c r="H702" s="93" t="s">
        <v>4354</v>
      </c>
      <c r="I702" s="93"/>
      <c r="J702" s="93"/>
      <c r="K702" s="101">
        <v>1</v>
      </c>
    </row>
    <row r="703" spans="1:11" x14ac:dyDescent="0.25">
      <c r="A703" s="93" t="s">
        <v>2843</v>
      </c>
      <c r="B703" s="95" t="s">
        <v>4355</v>
      </c>
      <c r="C703" s="93" t="s">
        <v>4356</v>
      </c>
      <c r="D703" s="93" t="s">
        <v>3236</v>
      </c>
      <c r="E703" s="93" t="s">
        <v>2859</v>
      </c>
      <c r="F703" s="93" t="s">
        <v>2840</v>
      </c>
      <c r="G703" s="94">
        <v>42257</v>
      </c>
      <c r="H703" s="93" t="s">
        <v>4357</v>
      </c>
      <c r="I703" s="93"/>
      <c r="J703" s="93"/>
      <c r="K703" s="101">
        <v>1</v>
      </c>
    </row>
    <row r="704" spans="1:11" x14ac:dyDescent="0.25">
      <c r="A704" s="93" t="s">
        <v>2843</v>
      </c>
      <c r="B704" s="95" t="s">
        <v>4358</v>
      </c>
      <c r="C704" s="93" t="s">
        <v>4359</v>
      </c>
      <c r="D704" s="93" t="s">
        <v>3236</v>
      </c>
      <c r="E704" s="93" t="s">
        <v>2859</v>
      </c>
      <c r="F704" s="93" t="s">
        <v>2840</v>
      </c>
      <c r="G704" s="94">
        <v>42249</v>
      </c>
      <c r="H704" s="93" t="s">
        <v>4360</v>
      </c>
      <c r="I704" s="93"/>
      <c r="J704" s="93"/>
      <c r="K704" s="101">
        <v>1</v>
      </c>
    </row>
    <row r="705" spans="1:11" x14ac:dyDescent="0.25">
      <c r="A705" s="93" t="s">
        <v>2843</v>
      </c>
      <c r="B705" s="95" t="s">
        <v>4361</v>
      </c>
      <c r="C705" s="93" t="s">
        <v>4362</v>
      </c>
      <c r="D705" s="93" t="s">
        <v>3236</v>
      </c>
      <c r="E705" s="93" t="s">
        <v>2859</v>
      </c>
      <c r="F705" s="93" t="s">
        <v>2840</v>
      </c>
      <c r="G705" s="94">
        <v>42255</v>
      </c>
      <c r="H705" s="93" t="s">
        <v>4363</v>
      </c>
      <c r="I705" s="93"/>
      <c r="J705" s="93"/>
      <c r="K705" s="101">
        <v>1</v>
      </c>
    </row>
    <row r="706" spans="1:11" x14ac:dyDescent="0.25">
      <c r="A706" s="93" t="s">
        <v>2843</v>
      </c>
      <c r="B706" s="95" t="s">
        <v>4364</v>
      </c>
      <c r="C706" s="93" t="s">
        <v>4365</v>
      </c>
      <c r="D706" s="93" t="s">
        <v>3236</v>
      </c>
      <c r="E706" s="93" t="s">
        <v>2859</v>
      </c>
      <c r="F706" s="93" t="s">
        <v>2840</v>
      </c>
      <c r="G706" s="94">
        <v>40788</v>
      </c>
      <c r="H706" s="93" t="s">
        <v>4366</v>
      </c>
      <c r="I706" s="93" t="s">
        <v>4367</v>
      </c>
      <c r="J706" s="93"/>
      <c r="K706" s="101">
        <v>1</v>
      </c>
    </row>
    <row r="707" spans="1:11" x14ac:dyDescent="0.25">
      <c r="A707" s="93" t="s">
        <v>2843</v>
      </c>
      <c r="B707" s="95" t="s">
        <v>4368</v>
      </c>
      <c r="C707" s="93" t="s">
        <v>4369</v>
      </c>
      <c r="D707" s="93" t="s">
        <v>3236</v>
      </c>
      <c r="E707" s="93" t="s">
        <v>2859</v>
      </c>
      <c r="F707" s="93" t="s">
        <v>2840</v>
      </c>
      <c r="G707" s="94">
        <v>42243</v>
      </c>
      <c r="H707" s="93" t="s">
        <v>4370</v>
      </c>
      <c r="I707" s="93"/>
      <c r="J707" s="93"/>
      <c r="K707" s="101">
        <v>1</v>
      </c>
    </row>
    <row r="708" spans="1:11" x14ac:dyDescent="0.25">
      <c r="A708" s="93" t="s">
        <v>2843</v>
      </c>
      <c r="B708" s="95" t="s">
        <v>4371</v>
      </c>
      <c r="C708" s="93" t="s">
        <v>4372</v>
      </c>
      <c r="D708" s="93" t="s">
        <v>3236</v>
      </c>
      <c r="E708" s="93" t="s">
        <v>2952</v>
      </c>
      <c r="F708" s="93" t="s">
        <v>2840</v>
      </c>
      <c r="G708" s="94">
        <v>42242</v>
      </c>
      <c r="H708" s="93" t="s">
        <v>4373</v>
      </c>
      <c r="I708" s="93"/>
      <c r="J708" s="93"/>
      <c r="K708" s="101">
        <v>1</v>
      </c>
    </row>
    <row r="709" spans="1:11" x14ac:dyDescent="0.25">
      <c r="A709" s="93" t="s">
        <v>2843</v>
      </c>
      <c r="B709" s="95" t="s">
        <v>4374</v>
      </c>
      <c r="C709" s="93" t="s">
        <v>4375</v>
      </c>
      <c r="D709" s="93" t="s">
        <v>3236</v>
      </c>
      <c r="E709" s="93" t="s">
        <v>2952</v>
      </c>
      <c r="F709" s="93" t="s">
        <v>2840</v>
      </c>
      <c r="G709" s="94">
        <v>42243</v>
      </c>
      <c r="H709" s="93" t="s">
        <v>4376</v>
      </c>
      <c r="I709" s="93"/>
      <c r="J709" s="93"/>
      <c r="K709" s="101">
        <v>1</v>
      </c>
    </row>
    <row r="710" spans="1:11" x14ac:dyDescent="0.25">
      <c r="A710" s="93" t="s">
        <v>2843</v>
      </c>
      <c r="B710" s="95" t="s">
        <v>4377</v>
      </c>
      <c r="C710" s="93" t="s">
        <v>4378</v>
      </c>
      <c r="D710" s="93" t="s">
        <v>3236</v>
      </c>
      <c r="E710" s="93" t="s">
        <v>2847</v>
      </c>
      <c r="F710" s="93" t="s">
        <v>2840</v>
      </c>
      <c r="G710" s="94">
        <v>42248</v>
      </c>
      <c r="H710" s="93" t="s">
        <v>4379</v>
      </c>
      <c r="I710" s="93"/>
      <c r="J710" s="93"/>
      <c r="K710" s="101">
        <v>1</v>
      </c>
    </row>
    <row r="711" spans="1:11" x14ac:dyDescent="0.25">
      <c r="A711" s="93" t="s">
        <v>2843</v>
      </c>
      <c r="B711" s="95" t="s">
        <v>4380</v>
      </c>
      <c r="C711" s="93" t="s">
        <v>4381</v>
      </c>
      <c r="D711" s="93" t="s">
        <v>3236</v>
      </c>
      <c r="E711" s="93" t="s">
        <v>2847</v>
      </c>
      <c r="F711" s="93" t="s">
        <v>2840</v>
      </c>
      <c r="G711" s="94">
        <v>42242</v>
      </c>
      <c r="H711" s="93" t="s">
        <v>4382</v>
      </c>
      <c r="I711" s="93"/>
      <c r="J711" s="93"/>
      <c r="K711" s="101">
        <v>1</v>
      </c>
    </row>
    <row r="712" spans="1:11" x14ac:dyDescent="0.25">
      <c r="A712" s="93" t="s">
        <v>2843</v>
      </c>
      <c r="B712" s="95" t="s">
        <v>4383</v>
      </c>
      <c r="C712" s="93" t="s">
        <v>4384</v>
      </c>
      <c r="D712" s="93" t="s">
        <v>3236</v>
      </c>
      <c r="E712" s="93" t="s">
        <v>2847</v>
      </c>
      <c r="F712" s="93" t="s">
        <v>2840</v>
      </c>
      <c r="G712" s="94">
        <v>42244</v>
      </c>
      <c r="H712" s="93" t="s">
        <v>4385</v>
      </c>
      <c r="I712" s="93"/>
      <c r="J712" s="93"/>
      <c r="K712" s="101">
        <v>1</v>
      </c>
    </row>
    <row r="713" spans="1:11" x14ac:dyDescent="0.25">
      <c r="A713" s="93" t="s">
        <v>2843</v>
      </c>
      <c r="B713" s="95" t="s">
        <v>4386</v>
      </c>
      <c r="C713" s="93" t="s">
        <v>4387</v>
      </c>
      <c r="D713" s="93" t="s">
        <v>3236</v>
      </c>
      <c r="E713" s="93" t="s">
        <v>2847</v>
      </c>
      <c r="F713" s="93" t="s">
        <v>2840</v>
      </c>
      <c r="G713" s="94">
        <v>42244</v>
      </c>
      <c r="H713" s="93" t="s">
        <v>4388</v>
      </c>
      <c r="I713" s="93"/>
      <c r="J713" s="93"/>
      <c r="K713" s="101">
        <v>1</v>
      </c>
    </row>
    <row r="714" spans="1:11" x14ac:dyDescent="0.25">
      <c r="A714" s="93" t="s">
        <v>2843</v>
      </c>
      <c r="B714" s="95" t="s">
        <v>4389</v>
      </c>
      <c r="C714" s="93" t="s">
        <v>4390</v>
      </c>
      <c r="D714" s="93" t="s">
        <v>3236</v>
      </c>
      <c r="E714" s="93" t="s">
        <v>2847</v>
      </c>
      <c r="F714" s="93" t="s">
        <v>2840</v>
      </c>
      <c r="G714" s="94">
        <v>42248</v>
      </c>
      <c r="H714" s="93" t="s">
        <v>4391</v>
      </c>
      <c r="I714" s="93"/>
      <c r="J714" s="93"/>
      <c r="K714" s="101">
        <v>1</v>
      </c>
    </row>
    <row r="715" spans="1:11" x14ac:dyDescent="0.25">
      <c r="A715" s="93" t="s">
        <v>2843</v>
      </c>
      <c r="B715" s="95" t="s">
        <v>4392</v>
      </c>
      <c r="C715" s="93" t="s">
        <v>4393</v>
      </c>
      <c r="D715" s="93" t="s">
        <v>3236</v>
      </c>
      <c r="E715" s="93" t="s">
        <v>2952</v>
      </c>
      <c r="F715" s="93" t="s">
        <v>2840</v>
      </c>
      <c r="G715" s="94">
        <v>42243</v>
      </c>
      <c r="H715" s="93" t="s">
        <v>4394</v>
      </c>
      <c r="I715" s="93"/>
      <c r="J715" s="93"/>
      <c r="K715" s="101">
        <v>1</v>
      </c>
    </row>
    <row r="716" spans="1:11" x14ac:dyDescent="0.25">
      <c r="A716" s="93" t="s">
        <v>2843</v>
      </c>
      <c r="B716" s="95" t="s">
        <v>4395</v>
      </c>
      <c r="C716" s="93" t="s">
        <v>4396</v>
      </c>
      <c r="D716" s="93" t="s">
        <v>3236</v>
      </c>
      <c r="E716" s="93" t="s">
        <v>2847</v>
      </c>
      <c r="F716" s="93" t="s">
        <v>2840</v>
      </c>
      <c r="G716" s="94">
        <v>42243</v>
      </c>
      <c r="H716" s="93" t="s">
        <v>4397</v>
      </c>
      <c r="I716" s="93"/>
      <c r="J716" s="93"/>
      <c r="K716" s="101">
        <v>1</v>
      </c>
    </row>
    <row r="717" spans="1:11" x14ac:dyDescent="0.25">
      <c r="A717" s="93" t="s">
        <v>2843</v>
      </c>
      <c r="B717" s="95" t="s">
        <v>4398</v>
      </c>
      <c r="C717" s="93" t="s">
        <v>4399</v>
      </c>
      <c r="D717" s="93" t="s">
        <v>3236</v>
      </c>
      <c r="E717" s="93" t="s">
        <v>2847</v>
      </c>
      <c r="F717" s="93" t="s">
        <v>2840</v>
      </c>
      <c r="G717" s="94">
        <v>42245</v>
      </c>
      <c r="H717" s="93" t="s">
        <v>4400</v>
      </c>
      <c r="I717" s="93"/>
      <c r="J717" s="93"/>
      <c r="K717" s="101">
        <v>1</v>
      </c>
    </row>
    <row r="718" spans="1:11" x14ac:dyDescent="0.25">
      <c r="A718" s="93" t="s">
        <v>2843</v>
      </c>
      <c r="B718" s="95" t="s">
        <v>4401</v>
      </c>
      <c r="C718" s="93" t="s">
        <v>4402</v>
      </c>
      <c r="D718" s="93" t="s">
        <v>3236</v>
      </c>
      <c r="E718" s="93" t="s">
        <v>2847</v>
      </c>
      <c r="F718" s="93" t="s">
        <v>2840</v>
      </c>
      <c r="G718" s="94">
        <v>42245</v>
      </c>
      <c r="H718" s="93" t="s">
        <v>4403</v>
      </c>
      <c r="I718" s="93"/>
      <c r="J718" s="93"/>
      <c r="K718" s="101">
        <v>1</v>
      </c>
    </row>
    <row r="719" spans="1:11" x14ac:dyDescent="0.25">
      <c r="A719" s="93" t="s">
        <v>2843</v>
      </c>
      <c r="B719" s="95" t="s">
        <v>4404</v>
      </c>
      <c r="C719" s="93" t="s">
        <v>4405</v>
      </c>
      <c r="D719" s="93" t="s">
        <v>3236</v>
      </c>
      <c r="E719" s="93" t="s">
        <v>2847</v>
      </c>
      <c r="F719" s="93" t="s">
        <v>2840</v>
      </c>
      <c r="G719" s="94">
        <v>42290</v>
      </c>
      <c r="H719" s="93" t="s">
        <v>4406</v>
      </c>
      <c r="I719" s="93"/>
      <c r="J719" s="93"/>
      <c r="K719" s="101">
        <v>1</v>
      </c>
    </row>
    <row r="720" spans="1:11" x14ac:dyDescent="0.25">
      <c r="A720" s="93" t="s">
        <v>2843</v>
      </c>
      <c r="B720" s="95" t="s">
        <v>4407</v>
      </c>
      <c r="C720" s="93" t="s">
        <v>4408</v>
      </c>
      <c r="D720" s="93" t="s">
        <v>3236</v>
      </c>
      <c r="E720" s="93" t="s">
        <v>2859</v>
      </c>
      <c r="F720" s="93" t="s">
        <v>2840</v>
      </c>
      <c r="G720" s="94">
        <v>42256</v>
      </c>
      <c r="H720" s="93" t="s">
        <v>4409</v>
      </c>
      <c r="I720" s="93"/>
      <c r="J720" s="93"/>
      <c r="K720" s="101">
        <v>1</v>
      </c>
    </row>
    <row r="721" spans="1:11" x14ac:dyDescent="0.25">
      <c r="A721" s="93" t="s">
        <v>2843</v>
      </c>
      <c r="B721" s="95" t="s">
        <v>4410</v>
      </c>
      <c r="C721" s="93" t="s">
        <v>4411</v>
      </c>
      <c r="D721" s="93" t="s">
        <v>3236</v>
      </c>
      <c r="E721" s="93" t="s">
        <v>2859</v>
      </c>
      <c r="F721" s="93" t="s">
        <v>2840</v>
      </c>
      <c r="G721" s="94">
        <v>42250</v>
      </c>
      <c r="H721" s="93" t="s">
        <v>4412</v>
      </c>
      <c r="I721" s="93"/>
      <c r="J721" s="93"/>
      <c r="K721" s="101">
        <v>1</v>
      </c>
    </row>
    <row r="722" spans="1:11" x14ac:dyDescent="0.25">
      <c r="A722" s="93" t="s">
        <v>2843</v>
      </c>
      <c r="B722" s="95" t="s">
        <v>4413</v>
      </c>
      <c r="C722" s="93" t="s">
        <v>4414</v>
      </c>
      <c r="D722" s="93" t="s">
        <v>3236</v>
      </c>
      <c r="E722" s="93" t="s">
        <v>2883</v>
      </c>
      <c r="F722" s="93" t="s">
        <v>2840</v>
      </c>
      <c r="G722" s="94">
        <v>42250</v>
      </c>
      <c r="H722" s="93" t="s">
        <v>4415</v>
      </c>
      <c r="I722" s="93"/>
      <c r="J722" s="93"/>
      <c r="K722" s="101">
        <v>1</v>
      </c>
    </row>
    <row r="723" spans="1:11" x14ac:dyDescent="0.25">
      <c r="A723" s="93" t="s">
        <v>2843</v>
      </c>
      <c r="B723" s="95" t="s">
        <v>4416</v>
      </c>
      <c r="C723" s="93" t="s">
        <v>4417</v>
      </c>
      <c r="D723" s="93" t="s">
        <v>3236</v>
      </c>
      <c r="E723" s="93" t="s">
        <v>2883</v>
      </c>
      <c r="F723" s="93" t="s">
        <v>2840</v>
      </c>
      <c r="G723" s="94">
        <v>42256</v>
      </c>
      <c r="H723" s="93" t="s">
        <v>4418</v>
      </c>
      <c r="I723" s="93"/>
      <c r="J723" s="93"/>
      <c r="K723" s="101">
        <v>1</v>
      </c>
    </row>
    <row r="724" spans="1:11" x14ac:dyDescent="0.25">
      <c r="A724" s="93" t="s">
        <v>2843</v>
      </c>
      <c r="B724" s="95" t="s">
        <v>4419</v>
      </c>
      <c r="C724" s="93" t="s">
        <v>4420</v>
      </c>
      <c r="D724" s="93" t="s">
        <v>3236</v>
      </c>
      <c r="E724" s="93" t="s">
        <v>2883</v>
      </c>
      <c r="F724" s="93" t="s">
        <v>2840</v>
      </c>
      <c r="G724" s="94">
        <v>42256</v>
      </c>
      <c r="H724" s="93" t="s">
        <v>4421</v>
      </c>
      <c r="I724" s="93"/>
      <c r="J724" s="93"/>
      <c r="K724" s="101">
        <v>1</v>
      </c>
    </row>
    <row r="725" spans="1:11" x14ac:dyDescent="0.25">
      <c r="A725" s="93" t="s">
        <v>2843</v>
      </c>
      <c r="B725" s="95" t="s">
        <v>4422</v>
      </c>
      <c r="C725" s="93" t="s">
        <v>4423</v>
      </c>
      <c r="D725" s="93" t="s">
        <v>3236</v>
      </c>
      <c r="E725" s="93" t="s">
        <v>2883</v>
      </c>
      <c r="F725" s="93" t="s">
        <v>2840</v>
      </c>
      <c r="G725" s="94">
        <v>42257</v>
      </c>
      <c r="H725" s="93" t="s">
        <v>4424</v>
      </c>
      <c r="I725" s="93"/>
      <c r="J725" s="93"/>
      <c r="K725" s="101">
        <v>1</v>
      </c>
    </row>
    <row r="726" spans="1:11" x14ac:dyDescent="0.25">
      <c r="A726" s="93" t="s">
        <v>2843</v>
      </c>
      <c r="B726" s="95" t="s">
        <v>4425</v>
      </c>
      <c r="C726" s="93" t="s">
        <v>4426</v>
      </c>
      <c r="D726" s="93" t="s">
        <v>3236</v>
      </c>
      <c r="E726" s="93" t="s">
        <v>2859</v>
      </c>
      <c r="F726" s="93" t="s">
        <v>2840</v>
      </c>
      <c r="G726" s="94">
        <v>42250</v>
      </c>
      <c r="H726" s="93" t="s">
        <v>4427</v>
      </c>
      <c r="I726" s="93"/>
      <c r="J726" s="93"/>
      <c r="K726" s="101">
        <v>1</v>
      </c>
    </row>
    <row r="727" spans="1:11" x14ac:dyDescent="0.25">
      <c r="A727" s="93" t="s">
        <v>2843</v>
      </c>
      <c r="B727" s="95" t="s">
        <v>4428</v>
      </c>
      <c r="C727" s="93" t="s">
        <v>4429</v>
      </c>
      <c r="D727" s="93" t="s">
        <v>3236</v>
      </c>
      <c r="E727" s="93" t="s">
        <v>2859</v>
      </c>
      <c r="F727" s="93" t="s">
        <v>2840</v>
      </c>
      <c r="G727" s="94">
        <v>42250</v>
      </c>
      <c r="H727" s="93" t="s">
        <v>4430</v>
      </c>
      <c r="I727" s="93"/>
      <c r="J727" s="93"/>
      <c r="K727" s="101">
        <v>1</v>
      </c>
    </row>
    <row r="728" spans="1:11" x14ac:dyDescent="0.25">
      <c r="A728" s="93" t="s">
        <v>2843</v>
      </c>
      <c r="B728" s="95" t="s">
        <v>4431</v>
      </c>
      <c r="C728" s="93" t="s">
        <v>4432</v>
      </c>
      <c r="D728" s="93" t="s">
        <v>3236</v>
      </c>
      <c r="E728" s="93" t="s">
        <v>2883</v>
      </c>
      <c r="F728" s="93" t="s">
        <v>2840</v>
      </c>
      <c r="G728" s="94">
        <v>42247</v>
      </c>
      <c r="H728" s="93" t="s">
        <v>4433</v>
      </c>
      <c r="I728" s="93"/>
      <c r="J728" s="93"/>
      <c r="K728" s="101">
        <v>1</v>
      </c>
    </row>
    <row r="729" spans="1:11" x14ac:dyDescent="0.25">
      <c r="A729" s="93" t="s">
        <v>2843</v>
      </c>
      <c r="B729" s="95" t="s">
        <v>4434</v>
      </c>
      <c r="C729" s="93" t="s">
        <v>4435</v>
      </c>
      <c r="D729" s="93" t="s">
        <v>3236</v>
      </c>
      <c r="E729" s="93" t="s">
        <v>2883</v>
      </c>
      <c r="F729" s="93" t="s">
        <v>2840</v>
      </c>
      <c r="G729" s="94">
        <v>42244</v>
      </c>
      <c r="H729" s="93" t="s">
        <v>4436</v>
      </c>
      <c r="I729" s="93"/>
      <c r="J729" s="93"/>
      <c r="K729" s="101">
        <v>1</v>
      </c>
    </row>
    <row r="730" spans="1:11" x14ac:dyDescent="0.25">
      <c r="A730" s="93" t="s">
        <v>2843</v>
      </c>
      <c r="B730" s="95" t="s">
        <v>4437</v>
      </c>
      <c r="C730" s="93" t="s">
        <v>4438</v>
      </c>
      <c r="D730" s="93" t="s">
        <v>3236</v>
      </c>
      <c r="E730" s="93" t="s">
        <v>2859</v>
      </c>
      <c r="F730" s="93" t="s">
        <v>2840</v>
      </c>
      <c r="G730" s="94">
        <v>42258</v>
      </c>
      <c r="H730" s="93" t="s">
        <v>4439</v>
      </c>
      <c r="I730" s="93"/>
      <c r="J730" s="93"/>
      <c r="K730" s="101">
        <v>1</v>
      </c>
    </row>
    <row r="731" spans="1:11" x14ac:dyDescent="0.25">
      <c r="A731" s="93" t="s">
        <v>2843</v>
      </c>
      <c r="B731" s="95" t="s">
        <v>4440</v>
      </c>
      <c r="C731" s="93" t="s">
        <v>4441</v>
      </c>
      <c r="D731" s="93" t="s">
        <v>3236</v>
      </c>
      <c r="E731" s="93" t="s">
        <v>2859</v>
      </c>
      <c r="F731" s="93" t="s">
        <v>2840</v>
      </c>
      <c r="G731" s="94">
        <v>42258</v>
      </c>
      <c r="H731" s="93" t="s">
        <v>4442</v>
      </c>
      <c r="I731" s="93"/>
      <c r="J731" s="93"/>
      <c r="K731" s="101">
        <v>1</v>
      </c>
    </row>
    <row r="732" spans="1:11" x14ac:dyDescent="0.25">
      <c r="A732" s="93" t="s">
        <v>2843</v>
      </c>
      <c r="B732" s="95" t="s">
        <v>4443</v>
      </c>
      <c r="C732" s="93" t="s">
        <v>4444</v>
      </c>
      <c r="D732" s="93" t="s">
        <v>3236</v>
      </c>
      <c r="E732" s="93" t="s">
        <v>2859</v>
      </c>
      <c r="F732" s="93" t="s">
        <v>2840</v>
      </c>
      <c r="G732" s="94">
        <v>42250</v>
      </c>
      <c r="H732" s="93" t="s">
        <v>4445</v>
      </c>
      <c r="I732" s="93"/>
      <c r="J732" s="93"/>
      <c r="K732" s="101">
        <v>1</v>
      </c>
    </row>
    <row r="733" spans="1:11" x14ac:dyDescent="0.25">
      <c r="A733" s="93" t="s">
        <v>2843</v>
      </c>
      <c r="B733" s="95" t="s">
        <v>4446</v>
      </c>
      <c r="C733" s="93" t="s">
        <v>4447</v>
      </c>
      <c r="D733" s="93" t="s">
        <v>3236</v>
      </c>
      <c r="E733" s="93" t="s">
        <v>2859</v>
      </c>
      <c r="F733" s="93" t="s">
        <v>2840</v>
      </c>
      <c r="G733" s="94">
        <v>42250</v>
      </c>
      <c r="H733" s="93" t="s">
        <v>4448</v>
      </c>
      <c r="I733" s="93"/>
      <c r="J733" s="93"/>
      <c r="K733" s="101">
        <v>1</v>
      </c>
    </row>
    <row r="734" spans="1:11" x14ac:dyDescent="0.25">
      <c r="A734" s="93" t="s">
        <v>2843</v>
      </c>
      <c r="B734" s="95" t="s">
        <v>4449</v>
      </c>
      <c r="C734" s="93" t="s">
        <v>4450</v>
      </c>
      <c r="D734" s="93" t="s">
        <v>3236</v>
      </c>
      <c r="E734" s="93" t="s">
        <v>2859</v>
      </c>
      <c r="F734" s="93" t="s">
        <v>2840</v>
      </c>
      <c r="G734" s="94">
        <v>42250</v>
      </c>
      <c r="H734" s="93" t="s">
        <v>4451</v>
      </c>
      <c r="I734" s="93"/>
      <c r="J734" s="93"/>
      <c r="K734" s="101">
        <v>1</v>
      </c>
    </row>
    <row r="735" spans="1:11" x14ac:dyDescent="0.25">
      <c r="A735" s="93" t="s">
        <v>2843</v>
      </c>
      <c r="B735" s="95" t="s">
        <v>4452</v>
      </c>
      <c r="C735" s="93" t="s">
        <v>4453</v>
      </c>
      <c r="D735" s="93" t="s">
        <v>3236</v>
      </c>
      <c r="E735" s="93" t="s">
        <v>2859</v>
      </c>
      <c r="F735" s="93" t="s">
        <v>2840</v>
      </c>
      <c r="G735" s="94">
        <v>42242</v>
      </c>
      <c r="H735" s="93" t="s">
        <v>4454</v>
      </c>
      <c r="I735" s="93"/>
      <c r="J735" s="93"/>
      <c r="K735" s="101">
        <v>1</v>
      </c>
    </row>
    <row r="736" spans="1:11" x14ac:dyDescent="0.25">
      <c r="A736" s="93" t="s">
        <v>2843</v>
      </c>
      <c r="B736" s="95" t="s">
        <v>4455</v>
      </c>
      <c r="C736" s="93" t="s">
        <v>4456</v>
      </c>
      <c r="D736" s="93" t="s">
        <v>3236</v>
      </c>
      <c r="E736" s="93" t="s">
        <v>2859</v>
      </c>
      <c r="F736" s="93" t="s">
        <v>2840</v>
      </c>
      <c r="G736" s="94">
        <v>42250</v>
      </c>
      <c r="H736" s="93" t="s">
        <v>4457</v>
      </c>
      <c r="I736" s="93"/>
      <c r="J736" s="93"/>
      <c r="K736" s="101">
        <v>1</v>
      </c>
    </row>
    <row r="737" spans="1:11" x14ac:dyDescent="0.25">
      <c r="A737" s="93" t="s">
        <v>2843</v>
      </c>
      <c r="B737" s="95" t="s">
        <v>4458</v>
      </c>
      <c r="C737" s="93" t="s">
        <v>4459</v>
      </c>
      <c r="D737" s="93" t="s">
        <v>3236</v>
      </c>
      <c r="E737" s="93" t="s">
        <v>2839</v>
      </c>
      <c r="F737" s="93" t="s">
        <v>2840</v>
      </c>
      <c r="G737" s="94">
        <v>42249</v>
      </c>
      <c r="H737" s="93" t="s">
        <v>4460</v>
      </c>
      <c r="I737" s="93"/>
      <c r="J737" s="93"/>
      <c r="K737" s="101">
        <v>1</v>
      </c>
    </row>
    <row r="738" spans="1:11" x14ac:dyDescent="0.25">
      <c r="A738" s="93" t="s">
        <v>2843</v>
      </c>
      <c r="B738" s="95" t="s">
        <v>4461</v>
      </c>
      <c r="C738" s="93" t="s">
        <v>4462</v>
      </c>
      <c r="D738" s="93" t="s">
        <v>3236</v>
      </c>
      <c r="E738" s="93" t="s">
        <v>2839</v>
      </c>
      <c r="F738" s="93" t="s">
        <v>2840</v>
      </c>
      <c r="G738" s="94">
        <v>42250</v>
      </c>
      <c r="H738" s="93" t="s">
        <v>4463</v>
      </c>
      <c r="I738" s="93"/>
      <c r="J738" s="93"/>
      <c r="K738" s="101">
        <v>1</v>
      </c>
    </row>
    <row r="739" spans="1:11" x14ac:dyDescent="0.25">
      <c r="A739" s="93" t="s">
        <v>2843</v>
      </c>
      <c r="B739" s="95" t="s">
        <v>4464</v>
      </c>
      <c r="C739" s="93" t="s">
        <v>4465</v>
      </c>
      <c r="D739" s="93" t="s">
        <v>3236</v>
      </c>
      <c r="E739" s="93" t="s">
        <v>2839</v>
      </c>
      <c r="F739" s="93" t="s">
        <v>2840</v>
      </c>
      <c r="G739" s="94">
        <v>42250</v>
      </c>
      <c r="H739" s="93" t="s">
        <v>4466</v>
      </c>
      <c r="I739" s="93"/>
      <c r="J739" s="93"/>
      <c r="K739" s="101">
        <v>1</v>
      </c>
    </row>
    <row r="740" spans="1:11" x14ac:dyDescent="0.25">
      <c r="A740" s="93" t="s">
        <v>2843</v>
      </c>
      <c r="B740" s="95" t="s">
        <v>4467</v>
      </c>
      <c r="C740" s="93" t="s">
        <v>4468</v>
      </c>
      <c r="D740" s="93" t="s">
        <v>3236</v>
      </c>
      <c r="E740" s="93" t="s">
        <v>2839</v>
      </c>
      <c r="F740" s="93" t="s">
        <v>2840</v>
      </c>
      <c r="G740" s="94">
        <v>42250</v>
      </c>
      <c r="H740" s="93" t="s">
        <v>4469</v>
      </c>
      <c r="I740" s="93"/>
      <c r="J740" s="93"/>
      <c r="K740" s="101">
        <v>1</v>
      </c>
    </row>
    <row r="741" spans="1:11" x14ac:dyDescent="0.25">
      <c r="A741" s="93" t="s">
        <v>2843</v>
      </c>
      <c r="B741" s="95" t="s">
        <v>4470</v>
      </c>
      <c r="C741" s="93" t="s">
        <v>4471</v>
      </c>
      <c r="D741" s="93" t="s">
        <v>3236</v>
      </c>
      <c r="E741" s="93" t="s">
        <v>2839</v>
      </c>
      <c r="F741" s="93" t="s">
        <v>2840</v>
      </c>
      <c r="G741" s="94">
        <v>42250</v>
      </c>
      <c r="H741" s="93" t="s">
        <v>4472</v>
      </c>
      <c r="I741" s="93"/>
      <c r="J741" s="93"/>
      <c r="K741" s="101">
        <v>1</v>
      </c>
    </row>
    <row r="742" spans="1:11" x14ac:dyDescent="0.25">
      <c r="A742" s="93" t="s">
        <v>2843</v>
      </c>
      <c r="B742" s="95" t="s">
        <v>4473</v>
      </c>
      <c r="C742" s="93" t="s">
        <v>4474</v>
      </c>
      <c r="D742" s="93" t="s">
        <v>3236</v>
      </c>
      <c r="E742" s="93" t="s">
        <v>2847</v>
      </c>
      <c r="F742" s="93" t="s">
        <v>2840</v>
      </c>
      <c r="G742" s="94">
        <v>42243</v>
      </c>
      <c r="H742" s="93" t="s">
        <v>4475</v>
      </c>
      <c r="I742" s="93"/>
      <c r="J742" s="93"/>
      <c r="K742" s="101">
        <v>1</v>
      </c>
    </row>
    <row r="743" spans="1:11" x14ac:dyDescent="0.25">
      <c r="A743" s="93" t="s">
        <v>2843</v>
      </c>
      <c r="B743" s="95" t="s">
        <v>4476</v>
      </c>
      <c r="C743" s="93" t="s">
        <v>4477</v>
      </c>
      <c r="D743" s="93" t="s">
        <v>3236</v>
      </c>
      <c r="E743" s="93" t="s">
        <v>2847</v>
      </c>
      <c r="F743" s="93" t="s">
        <v>2840</v>
      </c>
      <c r="G743" s="94">
        <v>42243</v>
      </c>
      <c r="H743" s="93" t="s">
        <v>4478</v>
      </c>
      <c r="I743" s="93"/>
      <c r="J743" s="93"/>
      <c r="K743" s="101">
        <v>1</v>
      </c>
    </row>
    <row r="744" spans="1:11" x14ac:dyDescent="0.25">
      <c r="A744" s="93" t="s">
        <v>2843</v>
      </c>
      <c r="B744" s="95" t="s">
        <v>4479</v>
      </c>
      <c r="C744" s="93" t="s">
        <v>4480</v>
      </c>
      <c r="D744" s="93" t="s">
        <v>3236</v>
      </c>
      <c r="E744" s="93" t="s">
        <v>2859</v>
      </c>
      <c r="F744" s="93" t="s">
        <v>2840</v>
      </c>
      <c r="G744" s="94">
        <v>42347</v>
      </c>
      <c r="H744" s="93" t="s">
        <v>4481</v>
      </c>
      <c r="I744" s="93"/>
      <c r="J744" s="93"/>
      <c r="K744" s="101">
        <v>1</v>
      </c>
    </row>
    <row r="745" spans="1:11" x14ac:dyDescent="0.25">
      <c r="A745" s="93" t="s">
        <v>2843</v>
      </c>
      <c r="B745" s="95" t="s">
        <v>4482</v>
      </c>
      <c r="C745" s="93" t="s">
        <v>4483</v>
      </c>
      <c r="D745" s="93" t="s">
        <v>3236</v>
      </c>
      <c r="E745" s="93" t="s">
        <v>2859</v>
      </c>
      <c r="F745" s="93" t="s">
        <v>2840</v>
      </c>
      <c r="G745" s="94">
        <v>42258</v>
      </c>
      <c r="H745" s="93" t="s">
        <v>4484</v>
      </c>
      <c r="I745" s="93"/>
      <c r="J745" s="93"/>
      <c r="K745" s="101">
        <v>1</v>
      </c>
    </row>
    <row r="746" spans="1:11" x14ac:dyDescent="0.25">
      <c r="A746" s="93" t="s">
        <v>2843</v>
      </c>
      <c r="B746" s="95" t="s">
        <v>4485</v>
      </c>
      <c r="C746" s="93" t="s">
        <v>4486</v>
      </c>
      <c r="D746" s="93" t="s">
        <v>3236</v>
      </c>
      <c r="E746" s="93" t="s">
        <v>2859</v>
      </c>
      <c r="F746" s="93" t="s">
        <v>2840</v>
      </c>
      <c r="G746" s="94">
        <v>42258</v>
      </c>
      <c r="H746" s="93" t="s">
        <v>4487</v>
      </c>
      <c r="I746" s="93"/>
      <c r="J746" s="93"/>
      <c r="K746" s="101">
        <v>1</v>
      </c>
    </row>
    <row r="747" spans="1:11" x14ac:dyDescent="0.25">
      <c r="A747" s="93" t="s">
        <v>2843</v>
      </c>
      <c r="B747" s="95" t="s">
        <v>4488</v>
      </c>
      <c r="C747" s="93" t="s">
        <v>4489</v>
      </c>
      <c r="D747" s="93" t="s">
        <v>3236</v>
      </c>
      <c r="E747" s="93" t="s">
        <v>2859</v>
      </c>
      <c r="F747" s="93" t="s">
        <v>2840</v>
      </c>
      <c r="G747" s="94">
        <v>42242</v>
      </c>
      <c r="H747" s="93" t="s">
        <v>4490</v>
      </c>
      <c r="I747" s="93"/>
      <c r="J747" s="93"/>
      <c r="K747" s="101">
        <v>1</v>
      </c>
    </row>
    <row r="748" spans="1:11" x14ac:dyDescent="0.25">
      <c r="A748" s="93" t="s">
        <v>2843</v>
      </c>
      <c r="B748" s="95" t="s">
        <v>4491</v>
      </c>
      <c r="C748" s="93" t="s">
        <v>4492</v>
      </c>
      <c r="D748" s="93" t="s">
        <v>3236</v>
      </c>
      <c r="E748" s="93" t="s">
        <v>2859</v>
      </c>
      <c r="F748" s="93" t="s">
        <v>2840</v>
      </c>
      <c r="G748" s="94">
        <v>42259</v>
      </c>
      <c r="H748" s="93" t="s">
        <v>4493</v>
      </c>
      <c r="I748" s="93"/>
      <c r="J748" s="93"/>
      <c r="K748" s="101">
        <v>1</v>
      </c>
    </row>
    <row r="749" spans="1:11" x14ac:dyDescent="0.25">
      <c r="A749" s="93" t="s">
        <v>2843</v>
      </c>
      <c r="B749" s="95" t="s">
        <v>4494</v>
      </c>
      <c r="C749" s="93" t="s">
        <v>4495</v>
      </c>
      <c r="D749" s="93" t="s">
        <v>3236</v>
      </c>
      <c r="E749" s="93" t="s">
        <v>2839</v>
      </c>
      <c r="F749" s="93" t="s">
        <v>2840</v>
      </c>
      <c r="G749" s="94">
        <v>42262</v>
      </c>
      <c r="H749" s="93" t="s">
        <v>4496</v>
      </c>
      <c r="I749" s="93"/>
      <c r="J749" s="93"/>
      <c r="K749" s="101">
        <v>1</v>
      </c>
    </row>
    <row r="750" spans="1:11" x14ac:dyDescent="0.25">
      <c r="A750" s="93" t="s">
        <v>2843</v>
      </c>
      <c r="B750" s="95" t="s">
        <v>4497</v>
      </c>
      <c r="C750" s="93" t="s">
        <v>4498</v>
      </c>
      <c r="D750" s="93" t="s">
        <v>3236</v>
      </c>
      <c r="E750" s="93" t="s">
        <v>2883</v>
      </c>
      <c r="F750" s="93" t="s">
        <v>2840</v>
      </c>
      <c r="G750" s="94">
        <v>42258</v>
      </c>
      <c r="H750" s="93" t="s">
        <v>4499</v>
      </c>
      <c r="I750" s="93"/>
      <c r="J750" s="93"/>
      <c r="K750" s="101">
        <v>1</v>
      </c>
    </row>
    <row r="751" spans="1:11" x14ac:dyDescent="0.25">
      <c r="A751" s="93" t="s">
        <v>2843</v>
      </c>
      <c r="B751" s="95" t="s">
        <v>4500</v>
      </c>
      <c r="C751" s="93" t="s">
        <v>4501</v>
      </c>
      <c r="D751" s="93" t="s">
        <v>3236</v>
      </c>
      <c r="E751" s="93" t="s">
        <v>2847</v>
      </c>
      <c r="F751" s="93" t="s">
        <v>2840</v>
      </c>
      <c r="G751" s="94">
        <v>42245</v>
      </c>
      <c r="H751" s="93" t="s">
        <v>4502</v>
      </c>
      <c r="I751" s="93"/>
      <c r="J751" s="93"/>
      <c r="K751" s="101">
        <v>1</v>
      </c>
    </row>
    <row r="752" spans="1:11" x14ac:dyDescent="0.25">
      <c r="A752" s="93" t="s">
        <v>2843</v>
      </c>
      <c r="B752" s="95" t="s">
        <v>4503</v>
      </c>
      <c r="C752" s="93" t="s">
        <v>4504</v>
      </c>
      <c r="D752" s="93" t="s">
        <v>3236</v>
      </c>
      <c r="E752" s="93" t="s">
        <v>2847</v>
      </c>
      <c r="F752" s="93" t="s">
        <v>2840</v>
      </c>
      <c r="G752" s="94">
        <v>42245</v>
      </c>
      <c r="H752" s="93" t="s">
        <v>4505</v>
      </c>
      <c r="I752" s="93"/>
      <c r="J752" s="93"/>
      <c r="K752" s="101">
        <v>1</v>
      </c>
    </row>
    <row r="753" spans="1:11" x14ac:dyDescent="0.25">
      <c r="A753" s="93" t="s">
        <v>2843</v>
      </c>
      <c r="B753" s="95" t="s">
        <v>4506</v>
      </c>
      <c r="C753" s="93" t="s">
        <v>4507</v>
      </c>
      <c r="D753" s="93" t="s">
        <v>3236</v>
      </c>
      <c r="E753" s="93" t="s">
        <v>2847</v>
      </c>
      <c r="F753" s="93" t="s">
        <v>2840</v>
      </c>
      <c r="G753" s="94">
        <v>42242</v>
      </c>
      <c r="H753" s="93" t="s">
        <v>4508</v>
      </c>
      <c r="I753" s="93"/>
      <c r="J753" s="93"/>
      <c r="K753" s="101">
        <v>1</v>
      </c>
    </row>
    <row r="754" spans="1:11" x14ac:dyDescent="0.25">
      <c r="A754" s="93" t="s">
        <v>2843</v>
      </c>
      <c r="B754" s="95" t="s">
        <v>4509</v>
      </c>
      <c r="C754" s="93" t="s">
        <v>4510</v>
      </c>
      <c r="D754" s="93" t="s">
        <v>3236</v>
      </c>
      <c r="E754" s="93" t="s">
        <v>2847</v>
      </c>
      <c r="F754" s="93" t="s">
        <v>2840</v>
      </c>
      <c r="G754" s="94">
        <v>42242</v>
      </c>
      <c r="H754" s="93" t="s">
        <v>4511</v>
      </c>
      <c r="I754" s="93"/>
      <c r="J754" s="93"/>
      <c r="K754" s="101">
        <v>1</v>
      </c>
    </row>
    <row r="755" spans="1:11" x14ac:dyDescent="0.25">
      <c r="A755" s="93" t="s">
        <v>2843</v>
      </c>
      <c r="B755" s="95" t="s">
        <v>4512</v>
      </c>
      <c r="C755" s="93" t="s">
        <v>4513</v>
      </c>
      <c r="D755" s="93" t="s">
        <v>3236</v>
      </c>
      <c r="E755" s="93" t="s">
        <v>2847</v>
      </c>
      <c r="F755" s="93" t="s">
        <v>2840</v>
      </c>
      <c r="G755" s="94">
        <v>42245</v>
      </c>
      <c r="H755" s="93" t="s">
        <v>4514</v>
      </c>
      <c r="I755" s="93"/>
      <c r="J755" s="93"/>
      <c r="K755" s="101">
        <v>1</v>
      </c>
    </row>
    <row r="756" spans="1:11" x14ac:dyDescent="0.25">
      <c r="A756" s="93" t="s">
        <v>2843</v>
      </c>
      <c r="B756" s="95" t="s">
        <v>4515</v>
      </c>
      <c r="C756" s="93" t="s">
        <v>4516</v>
      </c>
      <c r="D756" s="93" t="s">
        <v>3236</v>
      </c>
      <c r="E756" s="93" t="s">
        <v>2847</v>
      </c>
      <c r="F756" s="93" t="s">
        <v>2840</v>
      </c>
      <c r="G756" s="94">
        <v>42245</v>
      </c>
      <c r="H756" s="93" t="s">
        <v>4517</v>
      </c>
      <c r="I756" s="93"/>
      <c r="J756" s="93"/>
      <c r="K756" s="101">
        <v>1</v>
      </c>
    </row>
    <row r="757" spans="1:11" x14ac:dyDescent="0.25">
      <c r="A757" s="93" t="s">
        <v>2843</v>
      </c>
      <c r="B757" s="95" t="s">
        <v>4518</v>
      </c>
      <c r="C757" s="93" t="s">
        <v>4519</v>
      </c>
      <c r="D757" s="93" t="s">
        <v>3236</v>
      </c>
      <c r="E757" s="93" t="s">
        <v>2859</v>
      </c>
      <c r="F757" s="93" t="s">
        <v>2840</v>
      </c>
      <c r="G757" s="94">
        <v>42250</v>
      </c>
      <c r="H757" s="93" t="s">
        <v>4520</v>
      </c>
      <c r="I757" s="93"/>
      <c r="J757" s="93"/>
      <c r="K757" s="101">
        <v>1</v>
      </c>
    </row>
    <row r="758" spans="1:11" x14ac:dyDescent="0.25">
      <c r="A758" s="93" t="s">
        <v>2843</v>
      </c>
      <c r="B758" s="95" t="s">
        <v>4521</v>
      </c>
      <c r="C758" s="93" t="s">
        <v>4522</v>
      </c>
      <c r="D758" s="93" t="s">
        <v>3236</v>
      </c>
      <c r="E758" s="93" t="s">
        <v>2859</v>
      </c>
      <c r="F758" s="93" t="s">
        <v>2840</v>
      </c>
      <c r="G758" s="94">
        <v>42257</v>
      </c>
      <c r="H758" s="93" t="s">
        <v>4523</v>
      </c>
      <c r="I758" s="93"/>
      <c r="J758" s="93"/>
      <c r="K758" s="101">
        <v>1</v>
      </c>
    </row>
    <row r="759" spans="1:11" x14ac:dyDescent="0.25">
      <c r="A759" s="93" t="s">
        <v>2843</v>
      </c>
      <c r="B759" s="95" t="s">
        <v>4524</v>
      </c>
      <c r="C759" s="93" t="s">
        <v>4525</v>
      </c>
      <c r="D759" s="93" t="s">
        <v>3236</v>
      </c>
      <c r="E759" s="93" t="s">
        <v>2859</v>
      </c>
      <c r="F759" s="93" t="s">
        <v>2840</v>
      </c>
      <c r="G759" s="94">
        <v>42242</v>
      </c>
      <c r="H759" s="93" t="s">
        <v>4526</v>
      </c>
      <c r="I759" s="93"/>
      <c r="J759" s="93"/>
      <c r="K759" s="101">
        <v>1</v>
      </c>
    </row>
    <row r="760" spans="1:11" x14ac:dyDescent="0.25">
      <c r="A760" s="93" t="s">
        <v>2843</v>
      </c>
      <c r="B760" s="95" t="s">
        <v>4527</v>
      </c>
      <c r="C760" s="93" t="s">
        <v>4528</v>
      </c>
      <c r="D760" s="93" t="s">
        <v>3236</v>
      </c>
      <c r="E760" s="93" t="s">
        <v>2952</v>
      </c>
      <c r="F760" s="93" t="s">
        <v>2840</v>
      </c>
      <c r="G760" s="94">
        <v>42247</v>
      </c>
      <c r="H760" s="93" t="s">
        <v>4529</v>
      </c>
      <c r="I760" s="93"/>
      <c r="J760" s="93"/>
      <c r="K760" s="101">
        <v>1</v>
      </c>
    </row>
    <row r="761" spans="1:11" x14ac:dyDescent="0.25">
      <c r="A761" s="93" t="s">
        <v>2843</v>
      </c>
      <c r="B761" s="95" t="s">
        <v>4530</v>
      </c>
      <c r="C761" s="93" t="s">
        <v>4531</v>
      </c>
      <c r="D761" s="93" t="s">
        <v>3236</v>
      </c>
      <c r="E761" s="93" t="s">
        <v>2847</v>
      </c>
      <c r="F761" s="93" t="s">
        <v>2840</v>
      </c>
      <c r="G761" s="94">
        <v>42289</v>
      </c>
      <c r="H761" s="93" t="s">
        <v>4532</v>
      </c>
      <c r="I761" s="93"/>
      <c r="J761" s="93"/>
      <c r="K761" s="101">
        <v>1</v>
      </c>
    </row>
    <row r="762" spans="1:11" x14ac:dyDescent="0.25">
      <c r="A762" s="93" t="s">
        <v>2843</v>
      </c>
      <c r="B762" s="95" t="s">
        <v>4533</v>
      </c>
      <c r="C762" s="93" t="s">
        <v>4534</v>
      </c>
      <c r="D762" s="93" t="s">
        <v>3236</v>
      </c>
      <c r="E762" s="93" t="s">
        <v>2847</v>
      </c>
      <c r="F762" s="93" t="s">
        <v>2840</v>
      </c>
      <c r="G762" s="94">
        <v>42273</v>
      </c>
      <c r="H762" s="93" t="s">
        <v>4535</v>
      </c>
      <c r="I762" s="93"/>
      <c r="J762" s="93"/>
      <c r="K762" s="101">
        <v>1</v>
      </c>
    </row>
    <row r="763" spans="1:11" x14ac:dyDescent="0.25">
      <c r="A763" s="93" t="s">
        <v>2843</v>
      </c>
      <c r="B763" s="95" t="s">
        <v>4536</v>
      </c>
      <c r="C763" s="93" t="s">
        <v>4537</v>
      </c>
      <c r="D763" s="93" t="s">
        <v>3236</v>
      </c>
      <c r="E763" s="93" t="s">
        <v>2839</v>
      </c>
      <c r="F763" s="93" t="s">
        <v>2840</v>
      </c>
      <c r="G763" s="94">
        <v>42249</v>
      </c>
      <c r="H763" s="93" t="s">
        <v>4538</v>
      </c>
      <c r="I763" s="93"/>
      <c r="J763" s="93"/>
      <c r="K763" s="101">
        <v>1</v>
      </c>
    </row>
    <row r="764" spans="1:11" x14ac:dyDescent="0.25">
      <c r="A764" s="93" t="s">
        <v>2843</v>
      </c>
      <c r="B764" s="95" t="s">
        <v>4539</v>
      </c>
      <c r="C764" s="93" t="s">
        <v>4540</v>
      </c>
      <c r="D764" s="93" t="s">
        <v>3236</v>
      </c>
      <c r="E764" s="93" t="s">
        <v>2883</v>
      </c>
      <c r="F764" s="93" t="s">
        <v>2840</v>
      </c>
      <c r="G764" s="94">
        <v>42245</v>
      </c>
      <c r="H764" s="93" t="s">
        <v>4541</v>
      </c>
      <c r="I764" s="93"/>
      <c r="J764" s="93"/>
      <c r="K764" s="101">
        <v>1</v>
      </c>
    </row>
    <row r="765" spans="1:11" x14ac:dyDescent="0.25">
      <c r="A765" s="93" t="s">
        <v>2843</v>
      </c>
      <c r="B765" s="95" t="s">
        <v>4542</v>
      </c>
      <c r="C765" s="93" t="s">
        <v>4543</v>
      </c>
      <c r="D765" s="93" t="s">
        <v>3236</v>
      </c>
      <c r="E765" s="93" t="s">
        <v>2952</v>
      </c>
      <c r="F765" s="93" t="s">
        <v>2840</v>
      </c>
      <c r="G765" s="94">
        <v>42243</v>
      </c>
      <c r="H765" s="93" t="s">
        <v>4544</v>
      </c>
      <c r="I765" s="93"/>
      <c r="J765" s="93"/>
      <c r="K765" s="101">
        <v>1</v>
      </c>
    </row>
    <row r="766" spans="1:11" x14ac:dyDescent="0.25">
      <c r="A766" s="93" t="s">
        <v>2843</v>
      </c>
      <c r="B766" s="95" t="s">
        <v>4545</v>
      </c>
      <c r="C766" s="93" t="s">
        <v>4546</v>
      </c>
      <c r="D766" s="93" t="s">
        <v>3236</v>
      </c>
      <c r="E766" s="93" t="s">
        <v>2952</v>
      </c>
      <c r="F766" s="93" t="s">
        <v>2840</v>
      </c>
      <c r="G766" s="94">
        <v>42242</v>
      </c>
      <c r="H766" s="93" t="s">
        <v>4547</v>
      </c>
      <c r="I766" s="93"/>
      <c r="J766" s="93"/>
      <c r="K766" s="101">
        <v>1</v>
      </c>
    </row>
    <row r="767" spans="1:11" x14ac:dyDescent="0.25">
      <c r="A767" s="93" t="s">
        <v>2843</v>
      </c>
      <c r="B767" s="95" t="s">
        <v>4548</v>
      </c>
      <c r="C767" s="93" t="s">
        <v>4549</v>
      </c>
      <c r="D767" s="93" t="s">
        <v>3236</v>
      </c>
      <c r="E767" s="93" t="s">
        <v>2952</v>
      </c>
      <c r="F767" s="93" t="s">
        <v>2840</v>
      </c>
      <c r="G767" s="94">
        <v>42242</v>
      </c>
      <c r="H767" s="93" t="s">
        <v>4550</v>
      </c>
      <c r="I767" s="93"/>
      <c r="J767" s="93"/>
      <c r="K767" s="101">
        <v>1</v>
      </c>
    </row>
    <row r="768" spans="1:11" x14ac:dyDescent="0.25">
      <c r="A768" s="93" t="s">
        <v>2843</v>
      </c>
      <c r="B768" s="95" t="s">
        <v>4551</v>
      </c>
      <c r="C768" s="93" t="s">
        <v>4552</v>
      </c>
      <c r="D768" s="93" t="s">
        <v>3236</v>
      </c>
      <c r="E768" s="93" t="s">
        <v>2952</v>
      </c>
      <c r="F768" s="93" t="s">
        <v>2840</v>
      </c>
      <c r="G768" s="94">
        <v>42244</v>
      </c>
      <c r="H768" s="93" t="s">
        <v>4553</v>
      </c>
      <c r="I768" s="93"/>
      <c r="J768" s="93"/>
      <c r="K768" s="101">
        <v>1</v>
      </c>
    </row>
    <row r="769" spans="1:11" x14ac:dyDescent="0.25">
      <c r="A769" s="93" t="s">
        <v>2843</v>
      </c>
      <c r="B769" s="95" t="s">
        <v>4554</v>
      </c>
      <c r="C769" s="93" t="s">
        <v>4555</v>
      </c>
      <c r="D769" s="93" t="s">
        <v>3236</v>
      </c>
      <c r="E769" s="93" t="s">
        <v>2952</v>
      </c>
      <c r="F769" s="93" t="s">
        <v>2840</v>
      </c>
      <c r="G769" s="94">
        <v>42242</v>
      </c>
      <c r="H769" s="93" t="s">
        <v>4556</v>
      </c>
      <c r="I769" s="93"/>
      <c r="J769" s="93"/>
      <c r="K769" s="101">
        <v>1</v>
      </c>
    </row>
    <row r="770" spans="1:11" x14ac:dyDescent="0.25">
      <c r="A770" s="93" t="s">
        <v>2843</v>
      </c>
      <c r="B770" s="95" t="s">
        <v>4557</v>
      </c>
      <c r="C770" s="93" t="s">
        <v>4558</v>
      </c>
      <c r="D770" s="93" t="s">
        <v>3236</v>
      </c>
      <c r="E770" s="93" t="s">
        <v>2952</v>
      </c>
      <c r="F770" s="93" t="s">
        <v>2840</v>
      </c>
      <c r="G770" s="94">
        <v>42242</v>
      </c>
      <c r="H770" s="93" t="s">
        <v>4559</v>
      </c>
      <c r="I770" s="93"/>
      <c r="J770" s="93"/>
      <c r="K770" s="101">
        <v>1</v>
      </c>
    </row>
    <row r="771" spans="1:11" x14ac:dyDescent="0.25">
      <c r="A771" s="93" t="s">
        <v>2843</v>
      </c>
      <c r="B771" s="95" t="s">
        <v>4560</v>
      </c>
      <c r="C771" s="93" t="s">
        <v>4561</v>
      </c>
      <c r="D771" s="93" t="s">
        <v>3236</v>
      </c>
      <c r="E771" s="93" t="s">
        <v>2859</v>
      </c>
      <c r="F771" s="93" t="s">
        <v>2840</v>
      </c>
      <c r="G771" s="94">
        <v>42256</v>
      </c>
      <c r="H771" s="93" t="s">
        <v>4562</v>
      </c>
      <c r="I771" s="93"/>
      <c r="J771" s="93"/>
      <c r="K771" s="101">
        <v>1</v>
      </c>
    </row>
    <row r="772" spans="1:11" x14ac:dyDescent="0.25">
      <c r="A772" s="93" t="s">
        <v>2843</v>
      </c>
      <c r="B772" s="95" t="s">
        <v>4563</v>
      </c>
      <c r="C772" s="93" t="s">
        <v>4564</v>
      </c>
      <c r="D772" s="93" t="s">
        <v>3236</v>
      </c>
      <c r="E772" s="93" t="s">
        <v>2847</v>
      </c>
      <c r="F772" s="93" t="s">
        <v>2840</v>
      </c>
      <c r="G772" s="94">
        <v>42245</v>
      </c>
      <c r="H772" s="93" t="s">
        <v>4565</v>
      </c>
      <c r="I772" s="93"/>
      <c r="J772" s="93"/>
      <c r="K772" s="101">
        <v>1</v>
      </c>
    </row>
    <row r="773" spans="1:11" x14ac:dyDescent="0.25">
      <c r="A773" s="93" t="s">
        <v>2843</v>
      </c>
      <c r="B773" s="95" t="s">
        <v>4566</v>
      </c>
      <c r="C773" s="93" t="s">
        <v>4567</v>
      </c>
      <c r="D773" s="93" t="s">
        <v>3236</v>
      </c>
      <c r="E773" s="93" t="s">
        <v>2847</v>
      </c>
      <c r="F773" s="93" t="s">
        <v>2840</v>
      </c>
      <c r="G773" s="94">
        <v>42244</v>
      </c>
      <c r="H773" s="93" t="s">
        <v>4568</v>
      </c>
      <c r="I773" s="93"/>
      <c r="J773" s="93"/>
      <c r="K773" s="101">
        <v>1</v>
      </c>
    </row>
    <row r="774" spans="1:11" x14ac:dyDescent="0.25">
      <c r="A774" s="93" t="s">
        <v>2843</v>
      </c>
      <c r="B774" s="95" t="s">
        <v>4569</v>
      </c>
      <c r="C774" s="93" t="s">
        <v>4570</v>
      </c>
      <c r="D774" s="93" t="s">
        <v>3236</v>
      </c>
      <c r="E774" s="93" t="s">
        <v>2883</v>
      </c>
      <c r="F774" s="93" t="s">
        <v>2840</v>
      </c>
      <c r="G774" s="94">
        <v>42247</v>
      </c>
      <c r="H774" s="93" t="s">
        <v>4571</v>
      </c>
      <c r="I774" s="93"/>
      <c r="J774" s="93"/>
      <c r="K774" s="101">
        <v>1</v>
      </c>
    </row>
    <row r="775" spans="1:11" x14ac:dyDescent="0.25">
      <c r="A775" s="93" t="s">
        <v>2843</v>
      </c>
      <c r="B775" s="95" t="s">
        <v>4572</v>
      </c>
      <c r="C775" s="93" t="s">
        <v>4573</v>
      </c>
      <c r="D775" s="93" t="s">
        <v>3236</v>
      </c>
      <c r="E775" s="93" t="s">
        <v>2883</v>
      </c>
      <c r="F775" s="93" t="s">
        <v>2840</v>
      </c>
      <c r="G775" s="94">
        <v>42256</v>
      </c>
      <c r="H775" s="93" t="s">
        <v>4574</v>
      </c>
      <c r="I775" s="93"/>
      <c r="J775" s="93"/>
      <c r="K775" s="101">
        <v>1</v>
      </c>
    </row>
    <row r="776" spans="1:11" x14ac:dyDescent="0.25">
      <c r="A776" s="93" t="s">
        <v>2843</v>
      </c>
      <c r="B776" s="95" t="s">
        <v>4575</v>
      </c>
      <c r="C776" s="93" t="s">
        <v>4576</v>
      </c>
      <c r="D776" s="93" t="s">
        <v>3236</v>
      </c>
      <c r="E776" s="93" t="s">
        <v>2883</v>
      </c>
      <c r="F776" s="93" t="s">
        <v>2840</v>
      </c>
      <c r="G776" s="94">
        <v>42244</v>
      </c>
      <c r="H776" s="93" t="s">
        <v>4577</v>
      </c>
      <c r="I776" s="93"/>
      <c r="J776" s="93"/>
      <c r="K776" s="101">
        <v>1</v>
      </c>
    </row>
    <row r="777" spans="1:11" x14ac:dyDescent="0.25">
      <c r="A777" s="93" t="s">
        <v>2843</v>
      </c>
      <c r="B777" s="95" t="s">
        <v>4578</v>
      </c>
      <c r="C777" s="93" t="s">
        <v>4579</v>
      </c>
      <c r="D777" s="93" t="s">
        <v>3236</v>
      </c>
      <c r="E777" s="93" t="s">
        <v>2883</v>
      </c>
      <c r="F777" s="93" t="s">
        <v>2840</v>
      </c>
      <c r="G777" s="94">
        <v>42250</v>
      </c>
      <c r="H777" s="93" t="s">
        <v>4580</v>
      </c>
      <c r="I777" s="93"/>
      <c r="J777" s="93"/>
      <c r="K777" s="101">
        <v>1</v>
      </c>
    </row>
    <row r="778" spans="1:11" x14ac:dyDescent="0.25">
      <c r="A778" s="93" t="s">
        <v>2843</v>
      </c>
      <c r="B778" s="95" t="s">
        <v>4581</v>
      </c>
      <c r="C778" s="93" t="s">
        <v>4582</v>
      </c>
      <c r="D778" s="93" t="s">
        <v>3236</v>
      </c>
      <c r="E778" s="93" t="s">
        <v>2883</v>
      </c>
      <c r="F778" s="93" t="s">
        <v>2840</v>
      </c>
      <c r="G778" s="94">
        <v>42256</v>
      </c>
      <c r="H778" s="93" t="s">
        <v>4583</v>
      </c>
      <c r="I778" s="93"/>
      <c r="J778" s="93"/>
      <c r="K778" s="101">
        <v>1</v>
      </c>
    </row>
    <row r="779" spans="1:11" x14ac:dyDescent="0.25">
      <c r="A779" s="93" t="s">
        <v>2843</v>
      </c>
      <c r="B779" s="95" t="s">
        <v>4584</v>
      </c>
      <c r="C779" s="93" t="s">
        <v>4585</v>
      </c>
      <c r="D779" s="93" t="s">
        <v>3236</v>
      </c>
      <c r="E779" s="93" t="s">
        <v>2883</v>
      </c>
      <c r="F779" s="93" t="s">
        <v>2840</v>
      </c>
      <c r="G779" s="94">
        <v>42256</v>
      </c>
      <c r="H779" s="93" t="s">
        <v>4586</v>
      </c>
      <c r="I779" s="93"/>
      <c r="J779" s="93"/>
      <c r="K779" s="101">
        <v>1</v>
      </c>
    </row>
    <row r="780" spans="1:11" x14ac:dyDescent="0.25">
      <c r="A780" s="93" t="s">
        <v>2843</v>
      </c>
      <c r="B780" s="95" t="s">
        <v>4587</v>
      </c>
      <c r="C780" s="93" t="s">
        <v>4588</v>
      </c>
      <c r="D780" s="93" t="s">
        <v>3236</v>
      </c>
      <c r="E780" s="93" t="s">
        <v>2883</v>
      </c>
      <c r="F780" s="93" t="s">
        <v>2840</v>
      </c>
      <c r="G780" s="94">
        <v>42258</v>
      </c>
      <c r="H780" s="93" t="s">
        <v>4589</v>
      </c>
      <c r="I780" s="93"/>
      <c r="J780" s="93"/>
      <c r="K780" s="101">
        <v>1</v>
      </c>
    </row>
    <row r="781" spans="1:11" x14ac:dyDescent="0.25">
      <c r="A781" s="93" t="s">
        <v>2843</v>
      </c>
      <c r="B781" s="95" t="s">
        <v>4590</v>
      </c>
      <c r="C781" s="93" t="s">
        <v>4591</v>
      </c>
      <c r="D781" s="93" t="s">
        <v>3236</v>
      </c>
      <c r="E781" s="93" t="s">
        <v>2859</v>
      </c>
      <c r="F781" s="93" t="s">
        <v>2840</v>
      </c>
      <c r="G781" s="94">
        <v>42242</v>
      </c>
      <c r="H781" s="93" t="s">
        <v>4592</v>
      </c>
      <c r="I781" s="93"/>
      <c r="J781" s="93"/>
      <c r="K781" s="101">
        <v>1</v>
      </c>
    </row>
    <row r="782" spans="1:11" x14ac:dyDescent="0.25">
      <c r="A782" s="93" t="s">
        <v>2843</v>
      </c>
      <c r="B782" s="95" t="s">
        <v>4593</v>
      </c>
      <c r="C782" s="93" t="s">
        <v>4594</v>
      </c>
      <c r="D782" s="93" t="s">
        <v>3236</v>
      </c>
      <c r="E782" s="93" t="s">
        <v>2859</v>
      </c>
      <c r="F782" s="93" t="s">
        <v>2840</v>
      </c>
      <c r="G782" s="94">
        <v>42242</v>
      </c>
      <c r="H782" s="93" t="s">
        <v>4595</v>
      </c>
      <c r="I782" s="93"/>
      <c r="J782" s="93"/>
      <c r="K782" s="101">
        <v>1</v>
      </c>
    </row>
    <row r="783" spans="1:11" x14ac:dyDescent="0.25">
      <c r="A783" s="93" t="s">
        <v>2843</v>
      </c>
      <c r="B783" s="95" t="s">
        <v>4596</v>
      </c>
      <c r="C783" s="93" t="s">
        <v>4597</v>
      </c>
      <c r="D783" s="93" t="s">
        <v>3236</v>
      </c>
      <c r="E783" s="93" t="s">
        <v>2839</v>
      </c>
      <c r="F783" s="93" t="s">
        <v>2840</v>
      </c>
      <c r="G783" s="94">
        <v>42250</v>
      </c>
      <c r="H783" s="93" t="s">
        <v>4598</v>
      </c>
      <c r="I783" s="93"/>
      <c r="J783" s="93"/>
      <c r="K783" s="101">
        <v>1</v>
      </c>
    </row>
    <row r="784" spans="1:11" x14ac:dyDescent="0.25">
      <c r="A784" s="93" t="s">
        <v>2843</v>
      </c>
      <c r="B784" s="95" t="s">
        <v>4599</v>
      </c>
      <c r="C784" s="93" t="s">
        <v>4600</v>
      </c>
      <c r="D784" s="93" t="s">
        <v>3236</v>
      </c>
      <c r="E784" s="93" t="s">
        <v>2839</v>
      </c>
      <c r="F784" s="93" t="s">
        <v>2840</v>
      </c>
      <c r="G784" s="94">
        <v>42248</v>
      </c>
      <c r="H784" s="93" t="s">
        <v>4601</v>
      </c>
      <c r="I784" s="93"/>
      <c r="J784" s="93"/>
      <c r="K784" s="101">
        <v>1</v>
      </c>
    </row>
    <row r="785" spans="1:11" x14ac:dyDescent="0.25">
      <c r="A785" s="93" t="s">
        <v>2843</v>
      </c>
      <c r="B785" s="95" t="s">
        <v>4602</v>
      </c>
      <c r="C785" s="93" t="s">
        <v>4603</v>
      </c>
      <c r="D785" s="93" t="s">
        <v>3236</v>
      </c>
      <c r="E785" s="93" t="s">
        <v>2841</v>
      </c>
      <c r="F785" s="93" t="s">
        <v>2842</v>
      </c>
      <c r="G785" s="94">
        <v>42340</v>
      </c>
      <c r="H785" s="93" t="s">
        <v>4604</v>
      </c>
      <c r="I785" s="93"/>
      <c r="J785" s="93"/>
      <c r="K785" s="101">
        <v>1</v>
      </c>
    </row>
    <row r="786" spans="1:11" x14ac:dyDescent="0.25">
      <c r="A786" s="93" t="s">
        <v>2843</v>
      </c>
      <c r="B786" s="95" t="s">
        <v>4605</v>
      </c>
      <c r="C786" s="93" t="s">
        <v>4606</v>
      </c>
      <c r="D786" s="93" t="s">
        <v>3236</v>
      </c>
      <c r="E786" s="93" t="s">
        <v>2839</v>
      </c>
      <c r="F786" s="93" t="s">
        <v>2840</v>
      </c>
      <c r="G786" s="94">
        <v>42242</v>
      </c>
      <c r="H786" s="93" t="s">
        <v>4607</v>
      </c>
      <c r="I786" s="93"/>
      <c r="J786" s="93"/>
      <c r="K786" s="101">
        <v>1</v>
      </c>
    </row>
    <row r="787" spans="1:11" x14ac:dyDescent="0.25">
      <c r="A787" s="93" t="s">
        <v>2843</v>
      </c>
      <c r="B787" s="95" t="s">
        <v>4608</v>
      </c>
      <c r="C787" s="93" t="s">
        <v>4609</v>
      </c>
      <c r="D787" s="93" t="s">
        <v>3236</v>
      </c>
      <c r="E787" s="93" t="s">
        <v>2952</v>
      </c>
      <c r="F787" s="93" t="s">
        <v>2840</v>
      </c>
      <c r="G787" s="94">
        <v>42245</v>
      </c>
      <c r="H787" s="93" t="s">
        <v>4610</v>
      </c>
      <c r="I787" s="93"/>
      <c r="J787" s="93"/>
      <c r="K787" s="101">
        <v>1</v>
      </c>
    </row>
    <row r="788" spans="1:11" x14ac:dyDescent="0.25">
      <c r="A788" s="93" t="s">
        <v>2843</v>
      </c>
      <c r="B788" s="95" t="s">
        <v>4611</v>
      </c>
      <c r="C788" s="93" t="s">
        <v>4612</v>
      </c>
      <c r="D788" s="93" t="s">
        <v>3236</v>
      </c>
      <c r="E788" s="93" t="s">
        <v>2847</v>
      </c>
      <c r="F788" s="93" t="s">
        <v>2840</v>
      </c>
      <c r="G788" s="94">
        <v>42255</v>
      </c>
      <c r="H788" s="93" t="s">
        <v>4613</v>
      </c>
      <c r="I788" s="93"/>
      <c r="J788" s="93"/>
      <c r="K788" s="101">
        <v>1</v>
      </c>
    </row>
    <row r="789" spans="1:11" x14ac:dyDescent="0.25">
      <c r="A789" s="93" t="s">
        <v>2843</v>
      </c>
      <c r="B789" s="95" t="s">
        <v>4614</v>
      </c>
      <c r="C789" s="93" t="s">
        <v>4615</v>
      </c>
      <c r="D789" s="93" t="s">
        <v>3236</v>
      </c>
      <c r="E789" s="93" t="s">
        <v>2883</v>
      </c>
      <c r="F789" s="93" t="s">
        <v>2840</v>
      </c>
      <c r="G789" s="94">
        <v>42247</v>
      </c>
      <c r="H789" s="93" t="s">
        <v>4616</v>
      </c>
      <c r="I789" s="93"/>
      <c r="J789" s="93"/>
      <c r="K789" s="101">
        <v>1</v>
      </c>
    </row>
    <row r="790" spans="1:11" x14ac:dyDescent="0.25">
      <c r="A790" s="93" t="s">
        <v>2843</v>
      </c>
      <c r="B790" s="95" t="s">
        <v>4617</v>
      </c>
      <c r="C790" s="93" t="s">
        <v>4618</v>
      </c>
      <c r="D790" s="93" t="s">
        <v>3236</v>
      </c>
      <c r="E790" s="93" t="s">
        <v>2883</v>
      </c>
      <c r="F790" s="93" t="s">
        <v>2840</v>
      </c>
      <c r="G790" s="94">
        <v>42256</v>
      </c>
      <c r="H790" s="93" t="s">
        <v>4619</v>
      </c>
      <c r="I790" s="93"/>
      <c r="J790" s="93"/>
      <c r="K790" s="101">
        <v>1</v>
      </c>
    </row>
    <row r="791" spans="1:11" x14ac:dyDescent="0.25">
      <c r="A791" s="93" t="s">
        <v>2843</v>
      </c>
      <c r="B791" s="95" t="s">
        <v>4620</v>
      </c>
      <c r="C791" s="93" t="s">
        <v>4621</v>
      </c>
      <c r="D791" s="93" t="s">
        <v>3236</v>
      </c>
      <c r="E791" s="93" t="s">
        <v>2883</v>
      </c>
      <c r="F791" s="93" t="s">
        <v>2840</v>
      </c>
      <c r="G791" s="94">
        <v>42242</v>
      </c>
      <c r="H791" s="93" t="s">
        <v>4622</v>
      </c>
      <c r="I791" s="93"/>
      <c r="J791" s="93"/>
      <c r="K791" s="101">
        <v>1</v>
      </c>
    </row>
    <row r="792" spans="1:11" x14ac:dyDescent="0.25">
      <c r="A792" s="93" t="s">
        <v>2843</v>
      </c>
      <c r="B792" s="95" t="s">
        <v>4623</v>
      </c>
      <c r="C792" s="93" t="s">
        <v>4624</v>
      </c>
      <c r="D792" s="93" t="s">
        <v>3236</v>
      </c>
      <c r="E792" s="93" t="s">
        <v>2839</v>
      </c>
      <c r="F792" s="93" t="s">
        <v>2840</v>
      </c>
      <c r="G792" s="94">
        <v>42242</v>
      </c>
      <c r="H792" s="93" t="s">
        <v>4625</v>
      </c>
      <c r="I792" s="93"/>
      <c r="J792" s="93"/>
      <c r="K792" s="101">
        <v>1</v>
      </c>
    </row>
    <row r="793" spans="1:11" x14ac:dyDescent="0.25">
      <c r="A793" s="93" t="s">
        <v>2843</v>
      </c>
      <c r="B793" s="95" t="s">
        <v>4626</v>
      </c>
      <c r="C793" s="93" t="s">
        <v>4627</v>
      </c>
      <c r="D793" s="93" t="s">
        <v>3236</v>
      </c>
      <c r="E793" s="93" t="s">
        <v>2952</v>
      </c>
      <c r="F793" s="93" t="s">
        <v>2840</v>
      </c>
      <c r="G793" s="94">
        <v>42249</v>
      </c>
      <c r="H793" s="93" t="s">
        <v>4628</v>
      </c>
      <c r="I793" s="93"/>
      <c r="J793" s="93"/>
      <c r="K793" s="101">
        <v>1</v>
      </c>
    </row>
    <row r="794" spans="1:11" x14ac:dyDescent="0.25">
      <c r="A794" s="93" t="s">
        <v>2843</v>
      </c>
      <c r="B794" s="95" t="s">
        <v>4629</v>
      </c>
      <c r="C794" s="93" t="s">
        <v>4630</v>
      </c>
      <c r="D794" s="93" t="s">
        <v>3236</v>
      </c>
      <c r="E794" s="93" t="s">
        <v>2847</v>
      </c>
      <c r="F794" s="93" t="s">
        <v>2840</v>
      </c>
      <c r="G794" s="94">
        <v>42244</v>
      </c>
      <c r="H794" s="93" t="s">
        <v>4631</v>
      </c>
      <c r="I794" s="93"/>
      <c r="J794" s="93"/>
      <c r="K794" s="101">
        <v>1</v>
      </c>
    </row>
    <row r="795" spans="1:11" x14ac:dyDescent="0.25">
      <c r="A795" s="93" t="s">
        <v>2843</v>
      </c>
      <c r="B795" s="95" t="s">
        <v>4632</v>
      </c>
      <c r="C795" s="93" t="s">
        <v>4633</v>
      </c>
      <c r="D795" s="93" t="s">
        <v>3236</v>
      </c>
      <c r="E795" s="93" t="s">
        <v>2847</v>
      </c>
      <c r="F795" s="93" t="s">
        <v>2840</v>
      </c>
      <c r="G795" s="94">
        <v>42242</v>
      </c>
      <c r="H795" s="93" t="s">
        <v>4634</v>
      </c>
      <c r="I795" s="93"/>
      <c r="J795" s="93"/>
      <c r="K795" s="101">
        <v>1</v>
      </c>
    </row>
    <row r="796" spans="1:11" x14ac:dyDescent="0.25">
      <c r="A796" s="93" t="s">
        <v>2843</v>
      </c>
      <c r="B796" s="95" t="s">
        <v>4635</v>
      </c>
      <c r="C796" s="93" t="s">
        <v>4636</v>
      </c>
      <c r="D796" s="93" t="s">
        <v>3236</v>
      </c>
      <c r="E796" s="93" t="s">
        <v>2847</v>
      </c>
      <c r="F796" s="93" t="s">
        <v>2840</v>
      </c>
      <c r="G796" s="94">
        <v>42242</v>
      </c>
      <c r="H796" s="93" t="s">
        <v>4637</v>
      </c>
      <c r="I796" s="93"/>
      <c r="J796" s="93"/>
      <c r="K796" s="101">
        <v>1</v>
      </c>
    </row>
    <row r="797" spans="1:11" x14ac:dyDescent="0.25">
      <c r="A797" s="93" t="s">
        <v>2843</v>
      </c>
      <c r="B797" s="95" t="s">
        <v>4638</v>
      </c>
      <c r="C797" s="93" t="s">
        <v>4639</v>
      </c>
      <c r="D797" s="93" t="s">
        <v>3236</v>
      </c>
      <c r="E797" s="93" t="s">
        <v>2847</v>
      </c>
      <c r="F797" s="93" t="s">
        <v>2840</v>
      </c>
      <c r="G797" s="94">
        <v>42242</v>
      </c>
      <c r="H797" s="93" t="s">
        <v>4640</v>
      </c>
      <c r="I797" s="93"/>
      <c r="J797" s="93"/>
      <c r="K797" s="101">
        <v>1</v>
      </c>
    </row>
    <row r="798" spans="1:11" x14ac:dyDescent="0.25">
      <c r="A798" s="93" t="s">
        <v>2843</v>
      </c>
      <c r="B798" s="95" t="s">
        <v>4641</v>
      </c>
      <c r="C798" s="93" t="s">
        <v>4642</v>
      </c>
      <c r="D798" s="93" t="s">
        <v>3236</v>
      </c>
      <c r="E798" s="93" t="s">
        <v>2839</v>
      </c>
      <c r="F798" s="93" t="s">
        <v>2840</v>
      </c>
      <c r="G798" s="94">
        <v>42249</v>
      </c>
      <c r="H798" s="93" t="s">
        <v>4643</v>
      </c>
      <c r="I798" s="93"/>
      <c r="J798" s="93"/>
      <c r="K798" s="101">
        <v>1</v>
      </c>
    </row>
    <row r="799" spans="1:11" x14ac:dyDescent="0.25">
      <c r="A799" s="93" t="s">
        <v>2843</v>
      </c>
      <c r="B799" s="95" t="s">
        <v>4644</v>
      </c>
      <c r="C799" s="93" t="s">
        <v>4645</v>
      </c>
      <c r="D799" s="93" t="s">
        <v>3236</v>
      </c>
      <c r="E799" s="93" t="s">
        <v>2952</v>
      </c>
      <c r="F799" s="93" t="s">
        <v>2840</v>
      </c>
      <c r="G799" s="94">
        <v>42249</v>
      </c>
      <c r="H799" s="93" t="s">
        <v>4646</v>
      </c>
      <c r="I799" s="93"/>
      <c r="J799" s="93"/>
      <c r="K799" s="101">
        <v>1</v>
      </c>
    </row>
    <row r="800" spans="1:11" x14ac:dyDescent="0.25">
      <c r="A800" s="93" t="s">
        <v>2843</v>
      </c>
      <c r="B800" s="95" t="s">
        <v>4647</v>
      </c>
      <c r="C800" s="93" t="s">
        <v>4648</v>
      </c>
      <c r="D800" s="93" t="s">
        <v>3236</v>
      </c>
      <c r="E800" s="93" t="s">
        <v>2883</v>
      </c>
      <c r="F800" s="93" t="s">
        <v>2840</v>
      </c>
      <c r="G800" s="94">
        <v>42243</v>
      </c>
      <c r="H800" s="93" t="s">
        <v>4649</v>
      </c>
      <c r="I800" s="93"/>
      <c r="J800" s="93"/>
      <c r="K800" s="101">
        <v>1</v>
      </c>
    </row>
    <row r="801" spans="1:11" x14ac:dyDescent="0.25">
      <c r="A801" s="93" t="s">
        <v>2843</v>
      </c>
      <c r="B801" s="95" t="s">
        <v>4650</v>
      </c>
      <c r="C801" s="93" t="s">
        <v>4651</v>
      </c>
      <c r="D801" s="93" t="s">
        <v>3236</v>
      </c>
      <c r="E801" s="93" t="s">
        <v>2883</v>
      </c>
      <c r="F801" s="93" t="s">
        <v>2840</v>
      </c>
      <c r="G801" s="94">
        <v>42243</v>
      </c>
      <c r="H801" s="93" t="s">
        <v>4652</v>
      </c>
      <c r="I801" s="93"/>
      <c r="J801" s="93"/>
      <c r="K801" s="101">
        <v>1</v>
      </c>
    </row>
    <row r="802" spans="1:11" x14ac:dyDescent="0.25">
      <c r="A802" s="93" t="s">
        <v>2843</v>
      </c>
      <c r="B802" s="95" t="s">
        <v>4653</v>
      </c>
      <c r="C802" s="93" t="s">
        <v>4654</v>
      </c>
      <c r="D802" s="93" t="s">
        <v>3236</v>
      </c>
      <c r="E802" s="93" t="s">
        <v>2952</v>
      </c>
      <c r="F802" s="93" t="s">
        <v>2840</v>
      </c>
      <c r="G802" s="94">
        <v>42247</v>
      </c>
      <c r="H802" s="93" t="s">
        <v>4655</v>
      </c>
      <c r="I802" s="93"/>
      <c r="J802" s="93"/>
      <c r="K802" s="101">
        <v>1</v>
      </c>
    </row>
    <row r="803" spans="1:11" x14ac:dyDescent="0.25">
      <c r="A803" s="93" t="s">
        <v>2843</v>
      </c>
      <c r="B803" s="95" t="s">
        <v>4656</v>
      </c>
      <c r="C803" s="93" t="s">
        <v>4657</v>
      </c>
      <c r="D803" s="93" t="s">
        <v>3236</v>
      </c>
      <c r="E803" s="93" t="s">
        <v>2883</v>
      </c>
      <c r="F803" s="93" t="s">
        <v>2840</v>
      </c>
      <c r="G803" s="94">
        <v>42244</v>
      </c>
      <c r="H803" s="93" t="s">
        <v>4658</v>
      </c>
      <c r="I803" s="93"/>
      <c r="J803" s="93"/>
      <c r="K803" s="101">
        <v>1</v>
      </c>
    </row>
    <row r="804" spans="1:11" x14ac:dyDescent="0.25">
      <c r="A804" s="93" t="s">
        <v>2843</v>
      </c>
      <c r="B804" s="95" t="s">
        <v>4659</v>
      </c>
      <c r="C804" s="93" t="s">
        <v>4660</v>
      </c>
      <c r="D804" s="93" t="s">
        <v>3236</v>
      </c>
      <c r="E804" s="93" t="s">
        <v>2847</v>
      </c>
      <c r="F804" s="93" t="s">
        <v>2840</v>
      </c>
      <c r="G804" s="94">
        <v>42244</v>
      </c>
      <c r="H804" s="93" t="s">
        <v>4661</v>
      </c>
      <c r="I804" s="93"/>
      <c r="J804" s="93"/>
      <c r="K804" s="101">
        <v>1</v>
      </c>
    </row>
    <row r="805" spans="1:11" x14ac:dyDescent="0.25">
      <c r="A805" s="93" t="s">
        <v>2843</v>
      </c>
      <c r="B805" s="95" t="s">
        <v>4662</v>
      </c>
      <c r="C805" s="93" t="s">
        <v>4663</v>
      </c>
      <c r="D805" s="93" t="s">
        <v>3236</v>
      </c>
      <c r="E805" s="93" t="s">
        <v>2952</v>
      </c>
      <c r="F805" s="93" t="s">
        <v>2840</v>
      </c>
      <c r="G805" s="94">
        <v>42242</v>
      </c>
      <c r="H805" s="93" t="s">
        <v>4664</v>
      </c>
      <c r="I805" s="93"/>
      <c r="J805" s="93"/>
      <c r="K805" s="101">
        <v>1</v>
      </c>
    </row>
    <row r="806" spans="1:11" x14ac:dyDescent="0.25">
      <c r="A806" s="93" t="s">
        <v>2843</v>
      </c>
      <c r="B806" s="95" t="s">
        <v>4665</v>
      </c>
      <c r="C806" s="93" t="s">
        <v>4666</v>
      </c>
      <c r="D806" s="93" t="s">
        <v>3236</v>
      </c>
      <c r="E806" s="93" t="s">
        <v>2883</v>
      </c>
      <c r="F806" s="93" t="s">
        <v>2840</v>
      </c>
      <c r="G806" s="94">
        <v>42250</v>
      </c>
      <c r="H806" s="93" t="s">
        <v>4667</v>
      </c>
      <c r="I806" s="93"/>
      <c r="J806" s="93"/>
      <c r="K806" s="101">
        <v>1</v>
      </c>
    </row>
    <row r="807" spans="1:11" x14ac:dyDescent="0.25">
      <c r="A807" s="93" t="s">
        <v>2843</v>
      </c>
      <c r="B807" s="95" t="s">
        <v>4668</v>
      </c>
      <c r="C807" s="93" t="s">
        <v>4669</v>
      </c>
      <c r="D807" s="93" t="s">
        <v>3236</v>
      </c>
      <c r="E807" s="93" t="s">
        <v>3080</v>
      </c>
      <c r="F807" s="93" t="s">
        <v>2840</v>
      </c>
      <c r="G807" s="94">
        <v>40548</v>
      </c>
      <c r="H807" s="93" t="s">
        <v>4670</v>
      </c>
      <c r="I807" s="93"/>
      <c r="J807" s="93"/>
      <c r="K807" s="101" t="s">
        <v>2186</v>
      </c>
    </row>
    <row r="808" spans="1:11" x14ac:dyDescent="0.25">
      <c r="A808" s="93" t="s">
        <v>2843</v>
      </c>
      <c r="B808" s="95" t="s">
        <v>4671</v>
      </c>
      <c r="C808" s="93" t="s">
        <v>4672</v>
      </c>
      <c r="D808" s="93" t="s">
        <v>3236</v>
      </c>
      <c r="E808" s="93" t="s">
        <v>2952</v>
      </c>
      <c r="F808" s="93" t="s">
        <v>2840</v>
      </c>
      <c r="G808" s="94">
        <v>42249</v>
      </c>
      <c r="H808" s="93" t="s">
        <v>4673</v>
      </c>
      <c r="I808" s="93"/>
      <c r="J808" s="93"/>
      <c r="K808" s="101">
        <v>1</v>
      </c>
    </row>
    <row r="809" spans="1:11" x14ac:dyDescent="0.25">
      <c r="A809" s="93" t="s">
        <v>2843</v>
      </c>
      <c r="B809" s="95" t="s">
        <v>4674</v>
      </c>
      <c r="C809" s="93" t="s">
        <v>4675</v>
      </c>
      <c r="D809" s="93" t="s">
        <v>3236</v>
      </c>
      <c r="E809" s="93" t="s">
        <v>2952</v>
      </c>
      <c r="F809" s="93" t="s">
        <v>2840</v>
      </c>
      <c r="G809" s="94">
        <v>42248</v>
      </c>
      <c r="H809" s="93" t="s">
        <v>4676</v>
      </c>
      <c r="I809" s="93"/>
      <c r="J809" s="93"/>
      <c r="K809" s="101">
        <v>1</v>
      </c>
    </row>
    <row r="810" spans="1:11" x14ac:dyDescent="0.25">
      <c r="A810" s="93" t="s">
        <v>2843</v>
      </c>
      <c r="B810" s="95" t="s">
        <v>4677</v>
      </c>
      <c r="C810" s="93" t="s">
        <v>4678</v>
      </c>
      <c r="D810" s="93" t="s">
        <v>3236</v>
      </c>
      <c r="E810" s="93" t="s">
        <v>2952</v>
      </c>
      <c r="F810" s="93" t="s">
        <v>2840</v>
      </c>
      <c r="G810" s="94">
        <v>42248</v>
      </c>
      <c r="H810" s="93" t="s">
        <v>4679</v>
      </c>
      <c r="I810" s="93"/>
      <c r="J810" s="93"/>
      <c r="K810" s="101">
        <v>1</v>
      </c>
    </row>
    <row r="811" spans="1:11" x14ac:dyDescent="0.25">
      <c r="A811" s="93" t="s">
        <v>2843</v>
      </c>
      <c r="B811" s="95" t="s">
        <v>4680</v>
      </c>
      <c r="C811" s="93" t="s">
        <v>4681</v>
      </c>
      <c r="D811" s="93" t="s">
        <v>3236</v>
      </c>
      <c r="E811" s="93" t="s">
        <v>2859</v>
      </c>
      <c r="F811" s="93" t="s">
        <v>2840</v>
      </c>
      <c r="G811" s="94">
        <v>42249</v>
      </c>
      <c r="H811" s="93" t="s">
        <v>4682</v>
      </c>
      <c r="I811" s="93"/>
      <c r="J811" s="93"/>
      <c r="K811" s="101">
        <v>1</v>
      </c>
    </row>
    <row r="812" spans="1:11" x14ac:dyDescent="0.25">
      <c r="A812" s="93" t="s">
        <v>2843</v>
      </c>
      <c r="B812" s="95" t="s">
        <v>4683</v>
      </c>
      <c r="C812" s="93" t="s">
        <v>4684</v>
      </c>
      <c r="D812" s="93" t="s">
        <v>3236</v>
      </c>
      <c r="E812" s="93" t="s">
        <v>2859</v>
      </c>
      <c r="F812" s="93" t="s">
        <v>2840</v>
      </c>
      <c r="G812" s="94">
        <v>42249</v>
      </c>
      <c r="H812" s="93" t="s">
        <v>4685</v>
      </c>
      <c r="I812" s="93"/>
      <c r="J812" s="93"/>
      <c r="K812" s="101">
        <v>1</v>
      </c>
    </row>
    <row r="813" spans="1:11" x14ac:dyDescent="0.25">
      <c r="A813" s="93" t="s">
        <v>2843</v>
      </c>
      <c r="B813" s="95" t="s">
        <v>4686</v>
      </c>
      <c r="C813" s="93" t="s">
        <v>4687</v>
      </c>
      <c r="D813" s="93" t="s">
        <v>3236</v>
      </c>
      <c r="E813" s="93" t="s">
        <v>2839</v>
      </c>
      <c r="F813" s="93" t="s">
        <v>2840</v>
      </c>
      <c r="G813" s="94">
        <v>42247</v>
      </c>
      <c r="H813" s="93" t="s">
        <v>4688</v>
      </c>
      <c r="I813" s="93"/>
      <c r="J813" s="93"/>
      <c r="K813" s="101">
        <v>1</v>
      </c>
    </row>
    <row r="814" spans="1:11" x14ac:dyDescent="0.25">
      <c r="A814" s="93" t="s">
        <v>2843</v>
      </c>
      <c r="B814" s="95" t="s">
        <v>4689</v>
      </c>
      <c r="C814" s="93" t="s">
        <v>4690</v>
      </c>
      <c r="D814" s="93" t="s">
        <v>3236</v>
      </c>
      <c r="E814" s="93" t="s">
        <v>2847</v>
      </c>
      <c r="F814" s="93" t="s">
        <v>2840</v>
      </c>
      <c r="G814" s="94">
        <v>42242</v>
      </c>
      <c r="H814" s="93" t="s">
        <v>4691</v>
      </c>
      <c r="I814" s="93"/>
      <c r="J814" s="93"/>
      <c r="K814" s="101">
        <v>1</v>
      </c>
    </row>
    <row r="815" spans="1:11" x14ac:dyDescent="0.25">
      <c r="A815" s="93" t="s">
        <v>2843</v>
      </c>
      <c r="B815" s="95" t="s">
        <v>4692</v>
      </c>
      <c r="C815" s="93" t="s">
        <v>4693</v>
      </c>
      <c r="D815" s="93" t="s">
        <v>3236</v>
      </c>
      <c r="E815" s="93" t="s">
        <v>2883</v>
      </c>
      <c r="F815" s="93" t="s">
        <v>2840</v>
      </c>
      <c r="G815" s="94">
        <v>42249</v>
      </c>
      <c r="H815" s="93" t="s">
        <v>4694</v>
      </c>
      <c r="I815" s="93"/>
      <c r="J815" s="93"/>
      <c r="K815" s="101">
        <v>1</v>
      </c>
    </row>
    <row r="816" spans="1:11" x14ac:dyDescent="0.25">
      <c r="A816" s="93" t="s">
        <v>2843</v>
      </c>
      <c r="B816" s="95" t="s">
        <v>4695</v>
      </c>
      <c r="C816" s="93" t="s">
        <v>4696</v>
      </c>
      <c r="D816" s="93" t="s">
        <v>3236</v>
      </c>
      <c r="E816" s="93" t="s">
        <v>2883</v>
      </c>
      <c r="F816" s="93" t="s">
        <v>2840</v>
      </c>
      <c r="G816" s="94">
        <v>42248</v>
      </c>
      <c r="H816" s="93" t="s">
        <v>4697</v>
      </c>
      <c r="I816" s="93"/>
      <c r="J816" s="93"/>
      <c r="K816" s="101">
        <v>1</v>
      </c>
    </row>
    <row r="817" spans="1:11" x14ac:dyDescent="0.25">
      <c r="A817" s="93" t="s">
        <v>2843</v>
      </c>
      <c r="B817" s="95" t="s">
        <v>4698</v>
      </c>
      <c r="C817" s="93" t="s">
        <v>4699</v>
      </c>
      <c r="D817" s="93" t="s">
        <v>3236</v>
      </c>
      <c r="E817" s="93" t="s">
        <v>2952</v>
      </c>
      <c r="F817" s="93" t="s">
        <v>2840</v>
      </c>
      <c r="G817" s="94">
        <v>42242</v>
      </c>
      <c r="H817" s="93" t="s">
        <v>4700</v>
      </c>
      <c r="I817" s="93"/>
      <c r="J817" s="93"/>
      <c r="K817" s="101">
        <v>1</v>
      </c>
    </row>
    <row r="818" spans="1:11" x14ac:dyDescent="0.25">
      <c r="A818" s="93" t="s">
        <v>2843</v>
      </c>
      <c r="B818" s="95" t="s">
        <v>4701</v>
      </c>
      <c r="C818" s="93" t="s">
        <v>4702</v>
      </c>
      <c r="D818" s="93" t="s">
        <v>3236</v>
      </c>
      <c r="E818" s="93" t="s">
        <v>2859</v>
      </c>
      <c r="F818" s="93" t="s">
        <v>2840</v>
      </c>
      <c r="G818" s="94">
        <v>42258</v>
      </c>
      <c r="H818" s="93" t="s">
        <v>4703</v>
      </c>
      <c r="I818" s="93"/>
      <c r="J818" s="93"/>
      <c r="K818" s="101">
        <v>1</v>
      </c>
    </row>
    <row r="819" spans="1:11" x14ac:dyDescent="0.25">
      <c r="A819" s="93" t="s">
        <v>2843</v>
      </c>
      <c r="B819" s="95" t="s">
        <v>4704</v>
      </c>
      <c r="C819" s="93" t="s">
        <v>4705</v>
      </c>
      <c r="D819" s="93" t="s">
        <v>3236</v>
      </c>
      <c r="E819" s="93" t="s">
        <v>2952</v>
      </c>
      <c r="F819" s="93" t="s">
        <v>2840</v>
      </c>
      <c r="G819" s="94">
        <v>42242</v>
      </c>
      <c r="H819" s="93" t="s">
        <v>4706</v>
      </c>
      <c r="I819" s="93"/>
      <c r="J819" s="93"/>
      <c r="K819" s="101">
        <v>1</v>
      </c>
    </row>
    <row r="820" spans="1:11" x14ac:dyDescent="0.25">
      <c r="A820" s="93" t="s">
        <v>2843</v>
      </c>
      <c r="B820" s="95" t="s">
        <v>4707</v>
      </c>
      <c r="C820" s="93" t="s">
        <v>4708</v>
      </c>
      <c r="D820" s="93" t="s">
        <v>3236</v>
      </c>
      <c r="E820" s="93" t="s">
        <v>2883</v>
      </c>
      <c r="F820" s="93" t="s">
        <v>2840</v>
      </c>
      <c r="G820" s="94">
        <v>42247</v>
      </c>
      <c r="H820" s="93" t="s">
        <v>4709</v>
      </c>
      <c r="I820" s="93"/>
      <c r="J820" s="93"/>
      <c r="K820" s="101">
        <v>1</v>
      </c>
    </row>
    <row r="821" spans="1:11" x14ac:dyDescent="0.25">
      <c r="A821" s="93" t="s">
        <v>2843</v>
      </c>
      <c r="B821" s="95" t="s">
        <v>4710</v>
      </c>
      <c r="C821" s="93" t="s">
        <v>4711</v>
      </c>
      <c r="D821" s="93" t="s">
        <v>3236</v>
      </c>
      <c r="E821" s="93" t="s">
        <v>2883</v>
      </c>
      <c r="F821" s="93" t="s">
        <v>2840</v>
      </c>
      <c r="G821" s="94">
        <v>42245</v>
      </c>
      <c r="H821" s="93" t="s">
        <v>4712</v>
      </c>
      <c r="I821" s="93"/>
      <c r="J821" s="93"/>
      <c r="K821" s="101">
        <v>1</v>
      </c>
    </row>
    <row r="822" spans="1:11" x14ac:dyDescent="0.25">
      <c r="A822" s="93" t="s">
        <v>2843</v>
      </c>
      <c r="B822" s="95" t="s">
        <v>4713</v>
      </c>
      <c r="C822" s="93" t="s">
        <v>4714</v>
      </c>
      <c r="D822" s="93" t="s">
        <v>3236</v>
      </c>
      <c r="E822" s="93" t="s">
        <v>2883</v>
      </c>
      <c r="F822" s="93" t="s">
        <v>2840</v>
      </c>
      <c r="G822" s="94">
        <v>42248</v>
      </c>
      <c r="H822" s="93" t="s">
        <v>4715</v>
      </c>
      <c r="I822" s="93"/>
      <c r="J822" s="93"/>
      <c r="K822" s="101">
        <v>1</v>
      </c>
    </row>
    <row r="823" spans="1:11" x14ac:dyDescent="0.25">
      <c r="A823" s="93" t="s">
        <v>2843</v>
      </c>
      <c r="B823" s="95" t="s">
        <v>4716</v>
      </c>
      <c r="C823" s="93" t="s">
        <v>4717</v>
      </c>
      <c r="D823" s="93" t="s">
        <v>3236</v>
      </c>
      <c r="E823" s="93" t="s">
        <v>2883</v>
      </c>
      <c r="F823" s="93" t="s">
        <v>2840</v>
      </c>
      <c r="G823" s="94">
        <v>42248</v>
      </c>
      <c r="H823" s="93" t="s">
        <v>4718</v>
      </c>
      <c r="I823" s="93"/>
      <c r="J823" s="93"/>
      <c r="K823" s="101">
        <v>1</v>
      </c>
    </row>
    <row r="824" spans="1:11" x14ac:dyDescent="0.25">
      <c r="A824" s="93" t="s">
        <v>2843</v>
      </c>
      <c r="B824" s="95" t="s">
        <v>4719</v>
      </c>
      <c r="C824" s="93" t="s">
        <v>4720</v>
      </c>
      <c r="D824" s="93" t="s">
        <v>3236</v>
      </c>
      <c r="E824" s="93" t="s">
        <v>2847</v>
      </c>
      <c r="F824" s="93" t="s">
        <v>2840</v>
      </c>
      <c r="G824" s="94">
        <v>42243</v>
      </c>
      <c r="H824" s="93" t="s">
        <v>4721</v>
      </c>
      <c r="I824" s="93"/>
      <c r="J824" s="93"/>
      <c r="K824" s="101">
        <v>1</v>
      </c>
    </row>
    <row r="825" spans="1:11" x14ac:dyDescent="0.25">
      <c r="A825" s="93" t="s">
        <v>2843</v>
      </c>
      <c r="B825" s="95" t="s">
        <v>4722</v>
      </c>
      <c r="C825" s="93" t="s">
        <v>4723</v>
      </c>
      <c r="D825" s="93" t="s">
        <v>3236</v>
      </c>
      <c r="E825" s="93" t="s">
        <v>2883</v>
      </c>
      <c r="F825" s="93" t="s">
        <v>2840</v>
      </c>
      <c r="G825" s="94">
        <v>42256</v>
      </c>
      <c r="H825" s="93" t="s">
        <v>4724</v>
      </c>
      <c r="I825" s="93"/>
      <c r="J825" s="93"/>
      <c r="K825" s="101">
        <v>1</v>
      </c>
    </row>
    <row r="826" spans="1:11" x14ac:dyDescent="0.25">
      <c r="A826" s="93" t="s">
        <v>2843</v>
      </c>
      <c r="B826" s="95" t="s">
        <v>4725</v>
      </c>
      <c r="C826" s="93" t="s">
        <v>4726</v>
      </c>
      <c r="D826" s="93" t="s">
        <v>3236</v>
      </c>
      <c r="E826" s="93" t="s">
        <v>2883</v>
      </c>
      <c r="F826" s="93" t="s">
        <v>2840</v>
      </c>
      <c r="G826" s="94">
        <v>42243</v>
      </c>
      <c r="H826" s="93" t="s">
        <v>4727</v>
      </c>
      <c r="I826" s="93"/>
      <c r="J826" s="93"/>
      <c r="K826" s="101">
        <v>1</v>
      </c>
    </row>
    <row r="827" spans="1:11" x14ac:dyDescent="0.25">
      <c r="A827" s="93" t="s">
        <v>2843</v>
      </c>
      <c r="B827" s="95" t="s">
        <v>4728</v>
      </c>
      <c r="C827" s="93" t="s">
        <v>4729</v>
      </c>
      <c r="D827" s="93" t="s">
        <v>3236</v>
      </c>
      <c r="E827" s="93" t="s">
        <v>2883</v>
      </c>
      <c r="F827" s="93" t="s">
        <v>2840</v>
      </c>
      <c r="G827" s="94">
        <v>42243</v>
      </c>
      <c r="H827" s="93" t="s">
        <v>4730</v>
      </c>
      <c r="I827" s="93"/>
      <c r="J827" s="93"/>
      <c r="K827" s="101">
        <v>1</v>
      </c>
    </row>
    <row r="828" spans="1:11" x14ac:dyDescent="0.25">
      <c r="A828" s="93" t="s">
        <v>2843</v>
      </c>
      <c r="B828" s="95" t="s">
        <v>4731</v>
      </c>
      <c r="C828" s="93" t="s">
        <v>4732</v>
      </c>
      <c r="D828" s="93" t="s">
        <v>3236</v>
      </c>
      <c r="E828" s="93" t="s">
        <v>2839</v>
      </c>
      <c r="F828" s="93" t="s">
        <v>2840</v>
      </c>
      <c r="G828" s="94">
        <v>42249</v>
      </c>
      <c r="H828" s="93" t="s">
        <v>4733</v>
      </c>
      <c r="I828" s="93"/>
      <c r="J828" s="93"/>
      <c r="K828" s="101">
        <v>1</v>
      </c>
    </row>
    <row r="829" spans="1:11" x14ac:dyDescent="0.25">
      <c r="A829" s="93" t="s">
        <v>2843</v>
      </c>
      <c r="B829" s="95" t="s">
        <v>4734</v>
      </c>
      <c r="C829" s="93" t="s">
        <v>4735</v>
      </c>
      <c r="D829" s="93" t="s">
        <v>3236</v>
      </c>
      <c r="E829" s="93" t="s">
        <v>2847</v>
      </c>
      <c r="F829" s="93" t="s">
        <v>2840</v>
      </c>
      <c r="G829" s="94">
        <v>42245</v>
      </c>
      <c r="H829" s="93" t="s">
        <v>4736</v>
      </c>
      <c r="I829" s="93"/>
      <c r="J829" s="93"/>
      <c r="K829" s="101">
        <v>1</v>
      </c>
    </row>
    <row r="830" spans="1:11" x14ac:dyDescent="0.25">
      <c r="A830" s="93" t="s">
        <v>2843</v>
      </c>
      <c r="B830" s="95" t="s">
        <v>4737</v>
      </c>
      <c r="C830" s="93" t="s">
        <v>4738</v>
      </c>
      <c r="D830" s="93" t="s">
        <v>3236</v>
      </c>
      <c r="E830" s="93" t="s">
        <v>2839</v>
      </c>
      <c r="F830" s="93" t="s">
        <v>2840</v>
      </c>
      <c r="G830" s="94">
        <v>42242</v>
      </c>
      <c r="H830" s="93" t="s">
        <v>4739</v>
      </c>
      <c r="I830" s="93"/>
      <c r="J830" s="93"/>
      <c r="K830" s="101">
        <v>1</v>
      </c>
    </row>
    <row r="831" spans="1:11" x14ac:dyDescent="0.25">
      <c r="A831" s="93" t="s">
        <v>2843</v>
      </c>
      <c r="B831" s="95" t="s">
        <v>4740</v>
      </c>
      <c r="C831" s="93" t="s">
        <v>4741</v>
      </c>
      <c r="D831" s="93" t="s">
        <v>3236</v>
      </c>
      <c r="E831" s="93" t="s">
        <v>2859</v>
      </c>
      <c r="F831" s="93" t="s">
        <v>2840</v>
      </c>
      <c r="G831" s="94">
        <v>42255</v>
      </c>
      <c r="H831" s="93" t="s">
        <v>4742</v>
      </c>
      <c r="I831" s="93"/>
      <c r="J831" s="93"/>
      <c r="K831" s="101">
        <v>1</v>
      </c>
    </row>
    <row r="832" spans="1:11" x14ac:dyDescent="0.25">
      <c r="A832" s="93" t="s">
        <v>2843</v>
      </c>
      <c r="B832" s="95" t="s">
        <v>4743</v>
      </c>
      <c r="C832" s="93" t="s">
        <v>4744</v>
      </c>
      <c r="D832" s="93" t="s">
        <v>3236</v>
      </c>
      <c r="E832" s="93" t="s">
        <v>2883</v>
      </c>
      <c r="F832" s="93" t="s">
        <v>2840</v>
      </c>
      <c r="G832" s="94">
        <v>42247</v>
      </c>
      <c r="H832" s="93" t="s">
        <v>4745</v>
      </c>
      <c r="I832" s="93"/>
      <c r="J832" s="93"/>
      <c r="K832" s="101">
        <v>1</v>
      </c>
    </row>
    <row r="833" spans="1:11" x14ac:dyDescent="0.25">
      <c r="A833" s="93" t="s">
        <v>2843</v>
      </c>
      <c r="B833" s="95" t="s">
        <v>4746</v>
      </c>
      <c r="C833" s="93" t="s">
        <v>4747</v>
      </c>
      <c r="D833" s="93" t="s">
        <v>3236</v>
      </c>
      <c r="E833" s="93" t="s">
        <v>2883</v>
      </c>
      <c r="F833" s="93" t="s">
        <v>2840</v>
      </c>
      <c r="G833" s="94">
        <v>42243</v>
      </c>
      <c r="H833" s="93" t="s">
        <v>4748</v>
      </c>
      <c r="I833" s="93"/>
      <c r="J833" s="93"/>
      <c r="K833" s="101">
        <v>1</v>
      </c>
    </row>
    <row r="834" spans="1:11" x14ac:dyDescent="0.25">
      <c r="A834" s="93" t="s">
        <v>2843</v>
      </c>
      <c r="B834" s="95" t="s">
        <v>4749</v>
      </c>
      <c r="C834" s="93" t="s">
        <v>4750</v>
      </c>
      <c r="D834" s="93" t="s">
        <v>3236</v>
      </c>
      <c r="E834" s="93" t="s">
        <v>2847</v>
      </c>
      <c r="F834" s="93" t="s">
        <v>2840</v>
      </c>
      <c r="G834" s="94">
        <v>42248</v>
      </c>
      <c r="H834" s="93" t="s">
        <v>4751</v>
      </c>
      <c r="I834" s="93"/>
      <c r="J834" s="93"/>
      <c r="K834" s="101">
        <v>1</v>
      </c>
    </row>
    <row r="835" spans="1:11" x14ac:dyDescent="0.25">
      <c r="A835" s="93" t="s">
        <v>2843</v>
      </c>
      <c r="B835" s="95" t="s">
        <v>4752</v>
      </c>
      <c r="C835" s="93" t="s">
        <v>4753</v>
      </c>
      <c r="D835" s="93" t="s">
        <v>3236</v>
      </c>
      <c r="E835" s="93" t="s">
        <v>3080</v>
      </c>
      <c r="F835" s="93" t="s">
        <v>2840</v>
      </c>
      <c r="G835" s="94">
        <v>40548</v>
      </c>
      <c r="H835" s="93" t="s">
        <v>4754</v>
      </c>
      <c r="I835" s="93"/>
      <c r="J835" s="93"/>
      <c r="K835" s="101" t="s">
        <v>2186</v>
      </c>
    </row>
    <row r="836" spans="1:11" x14ac:dyDescent="0.25">
      <c r="A836" s="93" t="s">
        <v>2843</v>
      </c>
      <c r="B836" s="95" t="s">
        <v>4755</v>
      </c>
      <c r="C836" s="93" t="s">
        <v>4756</v>
      </c>
      <c r="D836" s="93" t="s">
        <v>3236</v>
      </c>
      <c r="E836" s="93" t="s">
        <v>2883</v>
      </c>
      <c r="F836" s="93" t="s">
        <v>2840</v>
      </c>
      <c r="G836" s="94">
        <v>42248</v>
      </c>
      <c r="H836" s="93" t="s">
        <v>4757</v>
      </c>
      <c r="I836" s="93"/>
      <c r="J836" s="93"/>
      <c r="K836" s="101">
        <v>1</v>
      </c>
    </row>
    <row r="837" spans="1:11" x14ac:dyDescent="0.25">
      <c r="A837" s="93" t="s">
        <v>2843</v>
      </c>
      <c r="B837" s="95" t="s">
        <v>4758</v>
      </c>
      <c r="C837" s="93" t="s">
        <v>4759</v>
      </c>
      <c r="D837" s="93" t="s">
        <v>3236</v>
      </c>
      <c r="E837" s="93" t="s">
        <v>2839</v>
      </c>
      <c r="F837" s="93" t="s">
        <v>2840</v>
      </c>
      <c r="G837" s="94">
        <v>42249</v>
      </c>
      <c r="H837" s="93" t="s">
        <v>4760</v>
      </c>
      <c r="I837" s="93"/>
      <c r="J837" s="93"/>
      <c r="K837" s="101">
        <v>1</v>
      </c>
    </row>
    <row r="838" spans="1:11" x14ac:dyDescent="0.25">
      <c r="A838" s="93" t="s">
        <v>2843</v>
      </c>
      <c r="B838" s="95" t="s">
        <v>4761</v>
      </c>
      <c r="C838" s="93" t="s">
        <v>4762</v>
      </c>
      <c r="D838" s="93" t="s">
        <v>3236</v>
      </c>
      <c r="E838" s="93" t="s">
        <v>2859</v>
      </c>
      <c r="F838" s="93" t="s">
        <v>2840</v>
      </c>
      <c r="G838" s="94">
        <v>42257</v>
      </c>
      <c r="H838" s="93" t="s">
        <v>4763</v>
      </c>
      <c r="I838" s="93"/>
      <c r="J838" s="93"/>
      <c r="K838" s="101">
        <v>1</v>
      </c>
    </row>
    <row r="839" spans="1:11" x14ac:dyDescent="0.25">
      <c r="A839" s="93" t="s">
        <v>2843</v>
      </c>
      <c r="B839" s="95" t="s">
        <v>4764</v>
      </c>
      <c r="C839" s="93" t="s">
        <v>4765</v>
      </c>
      <c r="D839" s="93" t="s">
        <v>3236</v>
      </c>
      <c r="E839" s="93" t="s">
        <v>2869</v>
      </c>
      <c r="F839" s="93" t="s">
        <v>2842</v>
      </c>
      <c r="G839" s="94">
        <v>40372</v>
      </c>
      <c r="H839" s="93" t="s">
        <v>4766</v>
      </c>
      <c r="I839" s="93"/>
      <c r="J839" s="93"/>
      <c r="K839" s="101" t="s">
        <v>2186</v>
      </c>
    </row>
    <row r="840" spans="1:11" x14ac:dyDescent="0.25">
      <c r="A840" s="93" t="s">
        <v>2843</v>
      </c>
      <c r="B840" s="95" t="s">
        <v>4767</v>
      </c>
      <c r="C840" s="93" t="s">
        <v>4768</v>
      </c>
      <c r="D840" s="93" t="s">
        <v>3236</v>
      </c>
      <c r="E840" s="93" t="s">
        <v>2839</v>
      </c>
      <c r="F840" s="93" t="s">
        <v>2840</v>
      </c>
      <c r="G840" s="94">
        <v>42250</v>
      </c>
      <c r="H840" s="93" t="s">
        <v>4769</v>
      </c>
      <c r="I840" s="93"/>
      <c r="J840" s="93"/>
      <c r="K840" s="101">
        <v>1</v>
      </c>
    </row>
    <row r="841" spans="1:11" x14ac:dyDescent="0.25">
      <c r="A841" s="93" t="s">
        <v>2843</v>
      </c>
      <c r="B841" s="95" t="s">
        <v>4770</v>
      </c>
      <c r="C841" s="93" t="s">
        <v>4771</v>
      </c>
      <c r="D841" s="93" t="s">
        <v>3236</v>
      </c>
      <c r="E841" s="93" t="s">
        <v>2859</v>
      </c>
      <c r="F841" s="93" t="s">
        <v>2840</v>
      </c>
      <c r="G841" s="94">
        <v>42259</v>
      </c>
      <c r="H841" s="93" t="s">
        <v>4772</v>
      </c>
      <c r="I841" s="93"/>
      <c r="J841" s="93"/>
      <c r="K841" s="101">
        <v>1</v>
      </c>
    </row>
    <row r="842" spans="1:11" x14ac:dyDescent="0.25">
      <c r="A842" s="93" t="s">
        <v>2843</v>
      </c>
      <c r="B842" s="95" t="s">
        <v>4773</v>
      </c>
      <c r="C842" s="93" t="s">
        <v>4774</v>
      </c>
      <c r="D842" s="93" t="s">
        <v>3236</v>
      </c>
      <c r="E842" s="93" t="s">
        <v>2859</v>
      </c>
      <c r="F842" s="93" t="s">
        <v>2840</v>
      </c>
      <c r="G842" s="94">
        <v>42258</v>
      </c>
      <c r="H842" s="93" t="s">
        <v>4775</v>
      </c>
      <c r="I842" s="93"/>
      <c r="J842" s="93"/>
      <c r="K842" s="101">
        <v>1</v>
      </c>
    </row>
    <row r="843" spans="1:11" x14ac:dyDescent="0.25">
      <c r="A843" s="93" t="s">
        <v>2843</v>
      </c>
      <c r="B843" s="95" t="s">
        <v>4776</v>
      </c>
      <c r="C843" s="93" t="s">
        <v>4777</v>
      </c>
      <c r="D843" s="93" t="s">
        <v>3236</v>
      </c>
      <c r="E843" s="93" t="s">
        <v>2883</v>
      </c>
      <c r="F843" s="93" t="s">
        <v>2840</v>
      </c>
      <c r="G843" s="94">
        <v>42247</v>
      </c>
      <c r="H843" s="93" t="s">
        <v>4778</v>
      </c>
      <c r="I843" s="93"/>
      <c r="J843" s="93"/>
      <c r="K843" s="101">
        <v>1</v>
      </c>
    </row>
    <row r="844" spans="1:11" x14ac:dyDescent="0.25">
      <c r="A844" s="93" t="s">
        <v>2843</v>
      </c>
      <c r="B844" s="95" t="s">
        <v>4779</v>
      </c>
      <c r="C844" s="93" t="s">
        <v>4780</v>
      </c>
      <c r="D844" s="93" t="s">
        <v>3236</v>
      </c>
      <c r="E844" s="93" t="s">
        <v>2847</v>
      </c>
      <c r="F844" s="93" t="s">
        <v>2840</v>
      </c>
      <c r="G844" s="94">
        <v>42248</v>
      </c>
      <c r="H844" s="93" t="s">
        <v>4781</v>
      </c>
      <c r="I844" s="93"/>
      <c r="J844" s="93"/>
      <c r="K844" s="101">
        <v>1</v>
      </c>
    </row>
    <row r="845" spans="1:11" x14ac:dyDescent="0.25">
      <c r="A845" s="93" t="s">
        <v>2843</v>
      </c>
      <c r="B845" s="95" t="s">
        <v>4782</v>
      </c>
      <c r="C845" s="93" t="s">
        <v>4783</v>
      </c>
      <c r="D845" s="93" t="s">
        <v>3236</v>
      </c>
      <c r="E845" s="93" t="s">
        <v>2859</v>
      </c>
      <c r="F845" s="93" t="s">
        <v>2840</v>
      </c>
      <c r="G845" s="94">
        <v>42257</v>
      </c>
      <c r="H845" s="93" t="s">
        <v>4784</v>
      </c>
      <c r="I845" s="93"/>
      <c r="J845" s="93"/>
      <c r="K845" s="101">
        <v>1</v>
      </c>
    </row>
    <row r="846" spans="1:11" x14ac:dyDescent="0.25">
      <c r="A846" s="93" t="s">
        <v>2843</v>
      </c>
      <c r="B846" s="95" t="s">
        <v>4785</v>
      </c>
      <c r="C846" s="93" t="s">
        <v>4786</v>
      </c>
      <c r="D846" s="93" t="s">
        <v>3236</v>
      </c>
      <c r="E846" s="93" t="s">
        <v>2952</v>
      </c>
      <c r="F846" s="93" t="s">
        <v>2840</v>
      </c>
      <c r="G846" s="94">
        <v>42243</v>
      </c>
      <c r="H846" s="93" t="s">
        <v>4787</v>
      </c>
      <c r="I846" s="93"/>
      <c r="J846" s="93"/>
      <c r="K846" s="101">
        <v>1</v>
      </c>
    </row>
    <row r="847" spans="1:11" x14ac:dyDescent="0.25">
      <c r="A847" s="93" t="s">
        <v>2843</v>
      </c>
      <c r="B847" s="95" t="s">
        <v>4788</v>
      </c>
      <c r="C847" s="93" t="s">
        <v>4789</v>
      </c>
      <c r="D847" s="93" t="s">
        <v>3236</v>
      </c>
      <c r="E847" s="93" t="s">
        <v>2883</v>
      </c>
      <c r="F847" s="93" t="s">
        <v>2840</v>
      </c>
      <c r="G847" s="94">
        <v>42247</v>
      </c>
      <c r="H847" s="93" t="s">
        <v>4790</v>
      </c>
      <c r="I847" s="93"/>
      <c r="J847" s="93"/>
      <c r="K847" s="101">
        <v>1</v>
      </c>
    </row>
    <row r="848" spans="1:11" x14ac:dyDescent="0.25">
      <c r="A848" s="93" t="s">
        <v>2843</v>
      </c>
      <c r="B848" s="95" t="s">
        <v>4791</v>
      </c>
      <c r="C848" s="93" t="s">
        <v>4792</v>
      </c>
      <c r="D848" s="93" t="s">
        <v>3236</v>
      </c>
      <c r="E848" s="93" t="s">
        <v>2883</v>
      </c>
      <c r="F848" s="93" t="s">
        <v>2840</v>
      </c>
      <c r="G848" s="94">
        <v>42245</v>
      </c>
      <c r="H848" s="93" t="s">
        <v>4793</v>
      </c>
      <c r="I848" s="93"/>
      <c r="J848" s="93"/>
      <c r="K848" s="101">
        <v>1</v>
      </c>
    </row>
    <row r="849" spans="1:11" x14ac:dyDescent="0.25">
      <c r="A849" s="93" t="s">
        <v>2843</v>
      </c>
      <c r="B849" s="95" t="s">
        <v>4794</v>
      </c>
      <c r="C849" s="93" t="s">
        <v>4795</v>
      </c>
      <c r="D849" s="93" t="s">
        <v>3236</v>
      </c>
      <c r="E849" s="93" t="s">
        <v>2883</v>
      </c>
      <c r="F849" s="93" t="s">
        <v>2840</v>
      </c>
      <c r="G849" s="94">
        <v>42247</v>
      </c>
      <c r="H849" s="93" t="s">
        <v>4796</v>
      </c>
      <c r="I849" s="93"/>
      <c r="J849" s="93"/>
      <c r="K849" s="101">
        <v>1</v>
      </c>
    </row>
    <row r="850" spans="1:11" x14ac:dyDescent="0.25">
      <c r="A850" s="93" t="s">
        <v>2843</v>
      </c>
      <c r="B850" s="95" t="s">
        <v>4797</v>
      </c>
      <c r="C850" s="93" t="s">
        <v>4798</v>
      </c>
      <c r="D850" s="93" t="s">
        <v>3236</v>
      </c>
      <c r="E850" s="93" t="s">
        <v>2952</v>
      </c>
      <c r="F850" s="93" t="s">
        <v>2840</v>
      </c>
      <c r="G850" s="94">
        <v>42243</v>
      </c>
      <c r="H850" s="93" t="s">
        <v>4799</v>
      </c>
      <c r="I850" s="93"/>
      <c r="J850" s="93"/>
      <c r="K850" s="101">
        <v>1</v>
      </c>
    </row>
    <row r="851" spans="1:11" x14ac:dyDescent="0.25">
      <c r="A851" s="93" t="s">
        <v>2843</v>
      </c>
      <c r="B851" s="95" t="s">
        <v>4800</v>
      </c>
      <c r="C851" s="93" t="s">
        <v>4801</v>
      </c>
      <c r="D851" s="93" t="s">
        <v>3236</v>
      </c>
      <c r="E851" s="93" t="s">
        <v>2847</v>
      </c>
      <c r="F851" s="93" t="s">
        <v>2840</v>
      </c>
      <c r="G851" s="94">
        <v>42243</v>
      </c>
      <c r="H851" s="93" t="s">
        <v>4802</v>
      </c>
      <c r="I851" s="93"/>
      <c r="J851" s="93"/>
      <c r="K851" s="101">
        <v>1</v>
      </c>
    </row>
    <row r="852" spans="1:11" x14ac:dyDescent="0.25">
      <c r="A852" s="93" t="s">
        <v>2843</v>
      </c>
      <c r="B852" s="95" t="s">
        <v>4803</v>
      </c>
      <c r="C852" s="93" t="s">
        <v>4804</v>
      </c>
      <c r="D852" s="93" t="s">
        <v>3236</v>
      </c>
      <c r="E852" s="93" t="s">
        <v>2883</v>
      </c>
      <c r="F852" s="93" t="s">
        <v>2840</v>
      </c>
      <c r="G852" s="94">
        <v>42256</v>
      </c>
      <c r="H852" s="93" t="s">
        <v>4805</v>
      </c>
      <c r="I852" s="93"/>
      <c r="J852" s="93"/>
      <c r="K852" s="101">
        <v>1</v>
      </c>
    </row>
    <row r="853" spans="1:11" x14ac:dyDescent="0.25">
      <c r="A853" s="93" t="s">
        <v>2843</v>
      </c>
      <c r="B853" s="95" t="s">
        <v>4806</v>
      </c>
      <c r="C853" s="93" t="s">
        <v>4807</v>
      </c>
      <c r="D853" s="93" t="s">
        <v>3236</v>
      </c>
      <c r="E853" s="93" t="s">
        <v>2883</v>
      </c>
      <c r="F853" s="93" t="s">
        <v>2840</v>
      </c>
      <c r="G853" s="94">
        <v>42247</v>
      </c>
      <c r="H853" s="93" t="s">
        <v>4808</v>
      </c>
      <c r="I853" s="93"/>
      <c r="J853" s="93"/>
      <c r="K853" s="101">
        <v>1</v>
      </c>
    </row>
    <row r="854" spans="1:11" x14ac:dyDescent="0.25">
      <c r="A854" s="93" t="s">
        <v>2843</v>
      </c>
      <c r="B854" s="95" t="s">
        <v>4809</v>
      </c>
      <c r="C854" s="93" t="s">
        <v>4810</v>
      </c>
      <c r="D854" s="93" t="s">
        <v>3236</v>
      </c>
      <c r="E854" s="93" t="s">
        <v>2859</v>
      </c>
      <c r="F854" s="93" t="s">
        <v>2840</v>
      </c>
      <c r="G854" s="94">
        <v>42249</v>
      </c>
      <c r="H854" s="93" t="s">
        <v>4811</v>
      </c>
      <c r="I854" s="93"/>
      <c r="J854" s="93"/>
      <c r="K854" s="101">
        <v>1</v>
      </c>
    </row>
    <row r="855" spans="1:11" x14ac:dyDescent="0.25">
      <c r="A855" s="93" t="s">
        <v>2843</v>
      </c>
      <c r="B855" s="95" t="s">
        <v>4812</v>
      </c>
      <c r="C855" s="93" t="s">
        <v>4813</v>
      </c>
      <c r="D855" s="93" t="s">
        <v>3236</v>
      </c>
      <c r="E855" s="93" t="s">
        <v>2883</v>
      </c>
      <c r="F855" s="93" t="s">
        <v>2840</v>
      </c>
      <c r="G855" s="94">
        <v>42243</v>
      </c>
      <c r="H855" s="93" t="s">
        <v>4814</v>
      </c>
      <c r="I855" s="93"/>
      <c r="J855" s="93"/>
      <c r="K855" s="101">
        <v>1</v>
      </c>
    </row>
    <row r="856" spans="1:11" x14ac:dyDescent="0.25">
      <c r="A856" s="93" t="s">
        <v>2843</v>
      </c>
      <c r="B856" s="95" t="s">
        <v>4815</v>
      </c>
      <c r="C856" s="93" t="s">
        <v>4816</v>
      </c>
      <c r="D856" s="93" t="s">
        <v>3236</v>
      </c>
      <c r="E856" s="93" t="s">
        <v>2859</v>
      </c>
      <c r="F856" s="93" t="s">
        <v>2840</v>
      </c>
      <c r="G856" s="94">
        <v>42256</v>
      </c>
      <c r="H856" s="93" t="s">
        <v>4817</v>
      </c>
      <c r="I856" s="93"/>
      <c r="J856" s="93"/>
      <c r="K856" s="101">
        <v>1</v>
      </c>
    </row>
    <row r="857" spans="1:11" x14ac:dyDescent="0.25">
      <c r="A857" s="93" t="s">
        <v>2843</v>
      </c>
      <c r="B857" s="95" t="s">
        <v>4818</v>
      </c>
      <c r="C857" s="93" t="s">
        <v>4819</v>
      </c>
      <c r="D857" s="93" t="s">
        <v>3236</v>
      </c>
      <c r="E857" s="93" t="s">
        <v>2859</v>
      </c>
      <c r="F857" s="93" t="s">
        <v>2840</v>
      </c>
      <c r="G857" s="94">
        <v>42345</v>
      </c>
      <c r="H857" s="93" t="s">
        <v>4820</v>
      </c>
      <c r="I857" s="93"/>
      <c r="J857" s="93"/>
      <c r="K857" s="101">
        <v>1</v>
      </c>
    </row>
    <row r="858" spans="1:11" x14ac:dyDescent="0.25">
      <c r="A858" s="93" t="s">
        <v>2843</v>
      </c>
      <c r="B858" s="95" t="s">
        <v>4821</v>
      </c>
      <c r="C858" s="93" t="s">
        <v>4822</v>
      </c>
      <c r="D858" s="93" t="s">
        <v>3236</v>
      </c>
      <c r="E858" s="93" t="s">
        <v>2883</v>
      </c>
      <c r="F858" s="93" t="s">
        <v>2840</v>
      </c>
      <c r="G858" s="94">
        <v>42256</v>
      </c>
      <c r="H858" s="93" t="s">
        <v>4823</v>
      </c>
      <c r="I858" s="93"/>
      <c r="J858" s="93"/>
      <c r="K858" s="101">
        <v>1</v>
      </c>
    </row>
    <row r="859" spans="1:11" x14ac:dyDescent="0.25">
      <c r="A859" s="93" t="s">
        <v>2843</v>
      </c>
      <c r="B859" s="95" t="s">
        <v>4824</v>
      </c>
      <c r="C859" s="93" t="s">
        <v>4825</v>
      </c>
      <c r="D859" s="93" t="s">
        <v>3236</v>
      </c>
      <c r="E859" s="93" t="s">
        <v>2952</v>
      </c>
      <c r="F859" s="93" t="s">
        <v>2840</v>
      </c>
      <c r="G859" s="94">
        <v>42244</v>
      </c>
      <c r="H859" s="93" t="s">
        <v>4826</v>
      </c>
      <c r="I859" s="93"/>
      <c r="J859" s="93"/>
      <c r="K859" s="101">
        <v>1</v>
      </c>
    </row>
    <row r="860" spans="1:11" x14ac:dyDescent="0.25">
      <c r="A860" s="93" t="s">
        <v>2843</v>
      </c>
      <c r="B860" s="95" t="s">
        <v>4827</v>
      </c>
      <c r="C860" s="93" t="s">
        <v>4828</v>
      </c>
      <c r="D860" s="93" t="s">
        <v>3236</v>
      </c>
      <c r="E860" s="93" t="s">
        <v>2859</v>
      </c>
      <c r="F860" s="93" t="s">
        <v>2840</v>
      </c>
      <c r="G860" s="94">
        <v>42259</v>
      </c>
      <c r="H860" s="93" t="s">
        <v>4829</v>
      </c>
      <c r="I860" s="93"/>
      <c r="J860" s="93"/>
      <c r="K860" s="101">
        <v>1</v>
      </c>
    </row>
    <row r="861" spans="1:11" x14ac:dyDescent="0.25">
      <c r="A861" s="93" t="s">
        <v>2843</v>
      </c>
      <c r="B861" s="95" t="s">
        <v>4830</v>
      </c>
      <c r="C861" s="93" t="s">
        <v>4831</v>
      </c>
      <c r="D861" s="93" t="s">
        <v>3236</v>
      </c>
      <c r="E861" s="93" t="s">
        <v>2839</v>
      </c>
      <c r="F861" s="93" t="s">
        <v>2840</v>
      </c>
      <c r="G861" s="94">
        <v>42250</v>
      </c>
      <c r="H861" s="93" t="s">
        <v>4832</v>
      </c>
      <c r="I861" s="93"/>
      <c r="J861" s="93"/>
      <c r="K861" s="101">
        <v>1</v>
      </c>
    </row>
    <row r="862" spans="1:11" x14ac:dyDescent="0.25">
      <c r="A862" s="93" t="s">
        <v>2843</v>
      </c>
      <c r="B862" s="95" t="s">
        <v>4833</v>
      </c>
      <c r="C862" s="93" t="s">
        <v>4834</v>
      </c>
      <c r="D862" s="93" t="s">
        <v>3236</v>
      </c>
      <c r="E862" s="93" t="s">
        <v>2859</v>
      </c>
      <c r="F862" s="93" t="s">
        <v>2840</v>
      </c>
      <c r="G862" s="94">
        <v>42259</v>
      </c>
      <c r="H862" s="93" t="s">
        <v>4835</v>
      </c>
      <c r="I862" s="93"/>
      <c r="J862" s="93"/>
      <c r="K862" s="101">
        <v>1</v>
      </c>
    </row>
    <row r="863" spans="1:11" x14ac:dyDescent="0.25">
      <c r="A863" s="93" t="s">
        <v>2843</v>
      </c>
      <c r="B863" s="95" t="s">
        <v>4836</v>
      </c>
      <c r="C863" s="93" t="s">
        <v>4837</v>
      </c>
      <c r="D863" s="93" t="s">
        <v>3236</v>
      </c>
      <c r="E863" s="93" t="s">
        <v>2859</v>
      </c>
      <c r="F863" s="93" t="s">
        <v>2840</v>
      </c>
      <c r="G863" s="94">
        <v>42259</v>
      </c>
      <c r="H863" s="93" t="s">
        <v>4838</v>
      </c>
      <c r="I863" s="93"/>
      <c r="J863" s="93"/>
      <c r="K863" s="101">
        <v>1</v>
      </c>
    </row>
    <row r="864" spans="1:11" x14ac:dyDescent="0.25">
      <c r="A864" s="93" t="s">
        <v>2843</v>
      </c>
      <c r="B864" s="95" t="s">
        <v>4839</v>
      </c>
      <c r="C864" s="93" t="s">
        <v>4840</v>
      </c>
      <c r="D864" s="93" t="s">
        <v>3236</v>
      </c>
      <c r="E864" s="93" t="s">
        <v>2952</v>
      </c>
      <c r="F864" s="93" t="s">
        <v>2840</v>
      </c>
      <c r="G864" s="94">
        <v>42242</v>
      </c>
      <c r="H864" s="93" t="s">
        <v>4841</v>
      </c>
      <c r="I864" s="93"/>
      <c r="J864" s="93"/>
      <c r="K864" s="101">
        <v>1</v>
      </c>
    </row>
    <row r="865" spans="1:11" x14ac:dyDescent="0.25">
      <c r="A865" s="93" t="s">
        <v>2843</v>
      </c>
      <c r="B865" s="95" t="s">
        <v>4842</v>
      </c>
      <c r="C865" s="93" t="s">
        <v>4843</v>
      </c>
      <c r="D865" s="93" t="s">
        <v>3236</v>
      </c>
      <c r="E865" s="93" t="s">
        <v>2952</v>
      </c>
      <c r="F865" s="93" t="s">
        <v>2840</v>
      </c>
      <c r="G865" s="94">
        <v>42242</v>
      </c>
      <c r="H865" s="93" t="s">
        <v>4844</v>
      </c>
      <c r="I865" s="93"/>
      <c r="J865" s="93"/>
      <c r="K865" s="101">
        <v>1</v>
      </c>
    </row>
    <row r="866" spans="1:11" x14ac:dyDescent="0.25">
      <c r="A866" s="93" t="s">
        <v>2843</v>
      </c>
      <c r="B866" s="95" t="s">
        <v>4845</v>
      </c>
      <c r="C866" s="93" t="s">
        <v>4846</v>
      </c>
      <c r="D866" s="93" t="s">
        <v>3236</v>
      </c>
      <c r="E866" s="93" t="s">
        <v>2883</v>
      </c>
      <c r="F866" s="93" t="s">
        <v>2840</v>
      </c>
      <c r="G866" s="94">
        <v>42245</v>
      </c>
      <c r="H866" s="93" t="s">
        <v>4847</v>
      </c>
      <c r="I866" s="93"/>
      <c r="J866" s="93"/>
      <c r="K866" s="101">
        <v>1</v>
      </c>
    </row>
    <row r="867" spans="1:11" x14ac:dyDescent="0.25">
      <c r="A867" s="93" t="s">
        <v>2843</v>
      </c>
      <c r="B867" s="95" t="s">
        <v>4848</v>
      </c>
      <c r="C867" s="93" t="s">
        <v>4849</v>
      </c>
      <c r="D867" s="93" t="s">
        <v>3236</v>
      </c>
      <c r="E867" s="93" t="s">
        <v>2859</v>
      </c>
      <c r="F867" s="93" t="s">
        <v>2840</v>
      </c>
      <c r="G867" s="94">
        <v>42242</v>
      </c>
      <c r="H867" s="93" t="s">
        <v>4850</v>
      </c>
      <c r="I867" s="93"/>
      <c r="J867" s="93"/>
      <c r="K867" s="101">
        <v>1</v>
      </c>
    </row>
    <row r="868" spans="1:11" x14ac:dyDescent="0.25">
      <c r="A868" s="93" t="s">
        <v>2843</v>
      </c>
      <c r="B868" s="95" t="s">
        <v>4851</v>
      </c>
      <c r="C868" s="93" t="s">
        <v>4852</v>
      </c>
      <c r="D868" s="93" t="s">
        <v>3236</v>
      </c>
      <c r="E868" s="93" t="s">
        <v>2883</v>
      </c>
      <c r="F868" s="93" t="s">
        <v>2840</v>
      </c>
      <c r="G868" s="94">
        <v>42249</v>
      </c>
      <c r="H868" s="93" t="s">
        <v>4853</v>
      </c>
      <c r="I868" s="93"/>
      <c r="J868" s="93"/>
      <c r="K868" s="101">
        <v>1</v>
      </c>
    </row>
    <row r="869" spans="1:11" x14ac:dyDescent="0.25">
      <c r="A869" s="93" t="s">
        <v>2843</v>
      </c>
      <c r="B869" s="95" t="s">
        <v>4854</v>
      </c>
      <c r="C869" s="93" t="s">
        <v>4855</v>
      </c>
      <c r="D869" s="93" t="s">
        <v>3236</v>
      </c>
      <c r="E869" s="93" t="s">
        <v>2952</v>
      </c>
      <c r="F869" s="93" t="s">
        <v>2840</v>
      </c>
      <c r="G869" s="94">
        <v>42248</v>
      </c>
      <c r="H869" s="93" t="s">
        <v>4856</v>
      </c>
      <c r="I869" s="93"/>
      <c r="J869" s="93"/>
      <c r="K869" s="101">
        <v>1</v>
      </c>
    </row>
    <row r="870" spans="1:11" x14ac:dyDescent="0.25">
      <c r="A870" s="93" t="s">
        <v>2843</v>
      </c>
      <c r="B870" s="95" t="s">
        <v>4857</v>
      </c>
      <c r="C870" s="93" t="s">
        <v>4858</v>
      </c>
      <c r="D870" s="93" t="s">
        <v>3236</v>
      </c>
      <c r="E870" s="93" t="s">
        <v>2883</v>
      </c>
      <c r="F870" s="93" t="s">
        <v>2840</v>
      </c>
      <c r="G870" s="94">
        <v>42243</v>
      </c>
      <c r="H870" s="93" t="s">
        <v>4859</v>
      </c>
      <c r="I870" s="93"/>
      <c r="J870" s="93"/>
      <c r="K870" s="101">
        <v>1</v>
      </c>
    </row>
    <row r="871" spans="1:11" x14ac:dyDescent="0.25">
      <c r="A871" s="93" t="s">
        <v>2843</v>
      </c>
      <c r="B871" s="95" t="s">
        <v>4860</v>
      </c>
      <c r="C871" s="93" t="s">
        <v>4861</v>
      </c>
      <c r="D871" s="93" t="s">
        <v>3236</v>
      </c>
      <c r="E871" s="93" t="s">
        <v>2847</v>
      </c>
      <c r="F871" s="93" t="s">
        <v>2840</v>
      </c>
      <c r="G871" s="94">
        <v>42243</v>
      </c>
      <c r="H871" s="93" t="s">
        <v>4862</v>
      </c>
      <c r="I871" s="93"/>
      <c r="J871" s="93"/>
      <c r="K871" s="101">
        <v>1</v>
      </c>
    </row>
    <row r="872" spans="1:11" x14ac:dyDescent="0.25">
      <c r="A872" s="93" t="s">
        <v>2843</v>
      </c>
      <c r="B872" s="95" t="s">
        <v>4863</v>
      </c>
      <c r="C872" s="93" t="s">
        <v>4864</v>
      </c>
      <c r="D872" s="93" t="s">
        <v>3236</v>
      </c>
      <c r="E872" s="93" t="s">
        <v>2883</v>
      </c>
      <c r="F872" s="93" t="s">
        <v>2840</v>
      </c>
      <c r="G872" s="94">
        <v>42248</v>
      </c>
      <c r="H872" s="93" t="s">
        <v>4865</v>
      </c>
      <c r="I872" s="93"/>
      <c r="J872" s="93"/>
      <c r="K872" s="101">
        <v>1</v>
      </c>
    </row>
    <row r="873" spans="1:11" x14ac:dyDescent="0.25">
      <c r="A873" s="93" t="s">
        <v>2843</v>
      </c>
      <c r="B873" s="95" t="s">
        <v>4866</v>
      </c>
      <c r="C873" s="93" t="s">
        <v>4867</v>
      </c>
      <c r="D873" s="93" t="s">
        <v>3236</v>
      </c>
      <c r="E873" s="93" t="s">
        <v>2923</v>
      </c>
      <c r="F873" s="93" t="s">
        <v>2924</v>
      </c>
      <c r="G873" s="94">
        <v>42047</v>
      </c>
      <c r="H873" s="93" t="s">
        <v>4868</v>
      </c>
      <c r="I873" s="93" t="s">
        <v>4869</v>
      </c>
      <c r="J873" s="93"/>
      <c r="K873" s="101" t="s">
        <v>2186</v>
      </c>
    </row>
    <row r="874" spans="1:11" x14ac:dyDescent="0.25">
      <c r="A874" s="93" t="s">
        <v>2843</v>
      </c>
      <c r="B874" s="95" t="s">
        <v>4870</v>
      </c>
      <c r="C874" s="93" t="s">
        <v>4871</v>
      </c>
      <c r="D874" s="93" t="s">
        <v>3236</v>
      </c>
      <c r="E874" s="93" t="s">
        <v>2847</v>
      </c>
      <c r="F874" s="93" t="s">
        <v>2840</v>
      </c>
      <c r="G874" s="94">
        <v>42242</v>
      </c>
      <c r="H874" s="93" t="s">
        <v>4872</v>
      </c>
      <c r="I874" s="93"/>
      <c r="J874" s="93"/>
      <c r="K874" s="101">
        <v>1</v>
      </c>
    </row>
    <row r="875" spans="1:11" x14ac:dyDescent="0.25">
      <c r="A875" s="93" t="s">
        <v>2843</v>
      </c>
      <c r="B875" s="95" t="s">
        <v>4873</v>
      </c>
      <c r="C875" s="93" t="s">
        <v>4874</v>
      </c>
      <c r="D875" s="93" t="s">
        <v>3236</v>
      </c>
      <c r="E875" s="93" t="s">
        <v>2859</v>
      </c>
      <c r="F875" s="93" t="s">
        <v>2840</v>
      </c>
      <c r="G875" s="94">
        <v>42259</v>
      </c>
      <c r="H875" s="93" t="s">
        <v>4875</v>
      </c>
      <c r="I875" s="93"/>
      <c r="J875" s="93"/>
      <c r="K875" s="101">
        <v>1</v>
      </c>
    </row>
    <row r="876" spans="1:11" x14ac:dyDescent="0.25">
      <c r="A876" s="93" t="s">
        <v>2843</v>
      </c>
      <c r="B876" s="95" t="s">
        <v>4876</v>
      </c>
      <c r="C876" s="93" t="s">
        <v>4877</v>
      </c>
      <c r="D876" s="93" t="s">
        <v>3236</v>
      </c>
      <c r="E876" s="93" t="s">
        <v>2883</v>
      </c>
      <c r="F876" s="93" t="s">
        <v>2840</v>
      </c>
      <c r="G876" s="94">
        <v>42243</v>
      </c>
      <c r="H876" s="93" t="s">
        <v>4878</v>
      </c>
      <c r="I876" s="93"/>
      <c r="J876" s="93"/>
      <c r="K876" s="101">
        <v>1</v>
      </c>
    </row>
    <row r="877" spans="1:11" x14ac:dyDescent="0.25">
      <c r="A877" s="93" t="s">
        <v>2843</v>
      </c>
      <c r="B877" s="95" t="s">
        <v>4879</v>
      </c>
      <c r="C877" s="93" t="s">
        <v>4880</v>
      </c>
      <c r="D877" s="93" t="s">
        <v>3236</v>
      </c>
      <c r="E877" s="93" t="s">
        <v>2839</v>
      </c>
      <c r="F877" s="93" t="s">
        <v>2840</v>
      </c>
      <c r="G877" s="94">
        <v>42242</v>
      </c>
      <c r="H877" s="93" t="s">
        <v>4881</v>
      </c>
      <c r="I877" s="93"/>
      <c r="J877" s="93"/>
      <c r="K877" s="101">
        <v>1</v>
      </c>
    </row>
    <row r="878" spans="1:11" x14ac:dyDescent="0.25">
      <c r="A878" s="93" t="s">
        <v>2843</v>
      </c>
      <c r="B878" s="95" t="s">
        <v>4882</v>
      </c>
      <c r="C878" s="93" t="s">
        <v>4883</v>
      </c>
      <c r="D878" s="93" t="s">
        <v>3236</v>
      </c>
      <c r="E878" s="93" t="s">
        <v>2869</v>
      </c>
      <c r="F878" s="93" t="s">
        <v>2842</v>
      </c>
      <c r="G878" s="94">
        <v>39867</v>
      </c>
      <c r="H878" s="93" t="s">
        <v>4884</v>
      </c>
      <c r="I878" s="93" t="s">
        <v>4885</v>
      </c>
      <c r="J878" s="93"/>
      <c r="K878" s="101" t="s">
        <v>2186</v>
      </c>
    </row>
    <row r="879" spans="1:11" x14ac:dyDescent="0.25">
      <c r="A879" s="93" t="s">
        <v>2843</v>
      </c>
      <c r="B879" s="95" t="s">
        <v>4886</v>
      </c>
      <c r="C879" s="93" t="s">
        <v>4887</v>
      </c>
      <c r="D879" s="93" t="s">
        <v>3236</v>
      </c>
      <c r="E879" s="93" t="s">
        <v>2923</v>
      </c>
      <c r="F879" s="93" t="s">
        <v>2924</v>
      </c>
      <c r="G879" s="94">
        <v>42454</v>
      </c>
      <c r="H879" s="93" t="s">
        <v>4888</v>
      </c>
      <c r="I879" s="93"/>
      <c r="J879" s="93"/>
      <c r="K879" s="101" t="s">
        <v>2186</v>
      </c>
    </row>
    <row r="880" spans="1:11" x14ac:dyDescent="0.25">
      <c r="A880" s="93" t="s">
        <v>2843</v>
      </c>
      <c r="B880" s="95" t="s">
        <v>4889</v>
      </c>
      <c r="C880" s="93" t="s">
        <v>4890</v>
      </c>
      <c r="D880" s="93" t="s">
        <v>3236</v>
      </c>
      <c r="E880" s="93" t="s">
        <v>2859</v>
      </c>
      <c r="F880" s="93" t="s">
        <v>2840</v>
      </c>
      <c r="G880" s="94">
        <v>42255</v>
      </c>
      <c r="H880" s="93" t="s">
        <v>4891</v>
      </c>
      <c r="I880" s="93"/>
      <c r="J880" s="93"/>
      <c r="K880" s="101">
        <v>1</v>
      </c>
    </row>
    <row r="881" spans="1:11" x14ac:dyDescent="0.25">
      <c r="A881" s="93" t="s">
        <v>2843</v>
      </c>
      <c r="B881" s="95" t="s">
        <v>4892</v>
      </c>
      <c r="C881" s="93" t="s">
        <v>4893</v>
      </c>
      <c r="D881" s="93" t="s">
        <v>3236</v>
      </c>
      <c r="E881" s="93" t="s">
        <v>4894</v>
      </c>
      <c r="F881" s="93" t="s">
        <v>4895</v>
      </c>
      <c r="G881" s="94">
        <v>41464</v>
      </c>
      <c r="H881" s="93" t="s">
        <v>4896</v>
      </c>
      <c r="I881" s="93"/>
      <c r="J881" s="93"/>
      <c r="K881" s="101" t="s">
        <v>2186</v>
      </c>
    </row>
    <row r="882" spans="1:11" x14ac:dyDescent="0.25">
      <c r="A882" s="93" t="s">
        <v>2843</v>
      </c>
      <c r="B882" s="95" t="s">
        <v>4897</v>
      </c>
      <c r="C882" s="93" t="s">
        <v>4898</v>
      </c>
      <c r="D882" s="93" t="s">
        <v>3236</v>
      </c>
      <c r="E882" s="93" t="s">
        <v>4899</v>
      </c>
      <c r="F882" s="93" t="s">
        <v>2840</v>
      </c>
      <c r="G882" s="94">
        <v>40470</v>
      </c>
      <c r="H882" s="93" t="s">
        <v>4902</v>
      </c>
      <c r="I882" s="93" t="s">
        <v>4900</v>
      </c>
      <c r="J882" s="93" t="s">
        <v>4901</v>
      </c>
      <c r="K882" s="101" t="s">
        <v>2186</v>
      </c>
    </row>
    <row r="883" spans="1:11" x14ac:dyDescent="0.25">
      <c r="A883" s="93" t="s">
        <v>2843</v>
      </c>
      <c r="B883" s="95" t="s">
        <v>4903</v>
      </c>
      <c r="C883" s="93" t="s">
        <v>4904</v>
      </c>
      <c r="D883" s="93" t="s">
        <v>3236</v>
      </c>
      <c r="E883" s="93" t="s">
        <v>2847</v>
      </c>
      <c r="F883" s="93" t="s">
        <v>2840</v>
      </c>
      <c r="G883" s="94">
        <v>42244</v>
      </c>
      <c r="H883" s="93" t="s">
        <v>4905</v>
      </c>
      <c r="I883" s="93"/>
      <c r="J883" s="93"/>
      <c r="K883" s="101">
        <v>1</v>
      </c>
    </row>
    <row r="884" spans="1:11" x14ac:dyDescent="0.25">
      <c r="A884" s="93" t="s">
        <v>2843</v>
      </c>
      <c r="B884" s="95" t="s">
        <v>4906</v>
      </c>
      <c r="C884" s="93" t="s">
        <v>4907</v>
      </c>
      <c r="D884" s="93" t="s">
        <v>3070</v>
      </c>
      <c r="E884" s="93" t="s">
        <v>3080</v>
      </c>
      <c r="F884" s="93" t="s">
        <v>2840</v>
      </c>
      <c r="G884" s="94">
        <v>40632</v>
      </c>
      <c r="H884" s="93" t="s">
        <v>4908</v>
      </c>
      <c r="I884" s="93"/>
      <c r="J884" s="93"/>
      <c r="K884" s="101" t="s">
        <v>2186</v>
      </c>
    </row>
    <row r="885" spans="1:11" x14ac:dyDescent="0.25">
      <c r="A885" s="93" t="s">
        <v>2843</v>
      </c>
      <c r="B885" s="95" t="s">
        <v>4909</v>
      </c>
      <c r="C885" s="93" t="s">
        <v>4910</v>
      </c>
      <c r="D885" s="93" t="s">
        <v>3070</v>
      </c>
      <c r="E885" s="93" t="s">
        <v>2839</v>
      </c>
      <c r="F885" s="93" t="s">
        <v>2840</v>
      </c>
      <c r="G885" s="94">
        <v>42250</v>
      </c>
      <c r="H885" s="93" t="s">
        <v>4911</v>
      </c>
      <c r="I885" s="93"/>
      <c r="J885" s="93"/>
      <c r="K885" s="101">
        <v>1</v>
      </c>
    </row>
    <row r="886" spans="1:11" x14ac:dyDescent="0.25">
      <c r="A886" s="93" t="s">
        <v>2843</v>
      </c>
      <c r="B886" s="95" t="s">
        <v>4912</v>
      </c>
      <c r="C886" s="93" t="s">
        <v>4913</v>
      </c>
      <c r="D886" s="93" t="s">
        <v>3304</v>
      </c>
      <c r="E886" s="93" t="s">
        <v>2847</v>
      </c>
      <c r="F886" s="93" t="s">
        <v>2840</v>
      </c>
      <c r="G886" s="94">
        <v>42248</v>
      </c>
      <c r="H886" s="93" t="s">
        <v>4914</v>
      </c>
      <c r="I886" s="93"/>
      <c r="J886" s="93"/>
      <c r="K886" s="101">
        <v>1</v>
      </c>
    </row>
    <row r="887" spans="1:11" x14ac:dyDescent="0.25">
      <c r="A887" s="93" t="s">
        <v>2843</v>
      </c>
      <c r="B887" s="95" t="s">
        <v>4915</v>
      </c>
      <c r="C887" s="93" t="s">
        <v>4916</v>
      </c>
      <c r="D887" s="93" t="s">
        <v>3288</v>
      </c>
      <c r="E887" s="93" t="s">
        <v>2859</v>
      </c>
      <c r="F887" s="93" t="s">
        <v>2840</v>
      </c>
      <c r="G887" s="94">
        <v>42258</v>
      </c>
      <c r="H887" s="93" t="s">
        <v>4918</v>
      </c>
      <c r="I887" s="93" t="s">
        <v>4917</v>
      </c>
      <c r="J887" s="93"/>
      <c r="K887" s="101">
        <v>1</v>
      </c>
    </row>
    <row r="888" spans="1:11" x14ac:dyDescent="0.25">
      <c r="A888" s="93" t="s">
        <v>2843</v>
      </c>
      <c r="B888" s="95" t="s">
        <v>4919</v>
      </c>
      <c r="C888" s="93" t="s">
        <v>4920</v>
      </c>
      <c r="D888" s="93" t="s">
        <v>3236</v>
      </c>
      <c r="E888" s="93" t="s">
        <v>2883</v>
      </c>
      <c r="F888" s="93" t="s">
        <v>2840</v>
      </c>
      <c r="G888" s="94">
        <v>42245</v>
      </c>
      <c r="H888" s="93" t="s">
        <v>4922</v>
      </c>
      <c r="I888" s="93" t="s">
        <v>4921</v>
      </c>
      <c r="J888" s="93"/>
      <c r="K888" s="101">
        <v>1</v>
      </c>
    </row>
    <row r="889" spans="1:11" x14ac:dyDescent="0.25">
      <c r="A889" s="93" t="s">
        <v>2843</v>
      </c>
      <c r="B889" s="95" t="s">
        <v>4923</v>
      </c>
      <c r="C889" s="93" t="s">
        <v>4924</v>
      </c>
      <c r="D889" s="93" t="s">
        <v>3236</v>
      </c>
      <c r="E889" s="93" t="s">
        <v>2847</v>
      </c>
      <c r="F889" s="93" t="s">
        <v>2840</v>
      </c>
      <c r="G889" s="94">
        <v>42245</v>
      </c>
      <c r="H889" s="93" t="s">
        <v>4925</v>
      </c>
      <c r="I889" s="93"/>
      <c r="J889" s="93"/>
      <c r="K889" s="101">
        <v>1</v>
      </c>
    </row>
    <row r="890" spans="1:11" x14ac:dyDescent="0.25">
      <c r="A890" s="93" t="s">
        <v>2843</v>
      </c>
      <c r="B890" s="95" t="s">
        <v>4926</v>
      </c>
      <c r="C890" s="93" t="s">
        <v>4927</v>
      </c>
      <c r="D890" s="93" t="s">
        <v>3236</v>
      </c>
      <c r="E890" s="93" t="s">
        <v>2883</v>
      </c>
      <c r="F890" s="93" t="s">
        <v>2840</v>
      </c>
      <c r="G890" s="94">
        <v>42245</v>
      </c>
      <c r="H890" s="93" t="s">
        <v>4928</v>
      </c>
      <c r="I890" s="93"/>
      <c r="J890" s="93"/>
      <c r="K890" s="101">
        <v>1</v>
      </c>
    </row>
    <row r="891" spans="1:11" x14ac:dyDescent="0.25">
      <c r="A891" s="93" t="s">
        <v>2843</v>
      </c>
      <c r="B891" s="95" t="s">
        <v>4929</v>
      </c>
      <c r="C891" s="93" t="s">
        <v>4930</v>
      </c>
      <c r="D891" s="93" t="s">
        <v>3288</v>
      </c>
      <c r="E891" s="93" t="s">
        <v>2841</v>
      </c>
      <c r="F891" s="93" t="s">
        <v>2842</v>
      </c>
      <c r="G891" s="94">
        <v>41892</v>
      </c>
      <c r="H891" s="93" t="s">
        <v>4931</v>
      </c>
      <c r="I891" s="93"/>
      <c r="J891" s="93"/>
      <c r="K891" s="101" t="s">
        <v>2186</v>
      </c>
    </row>
    <row r="892" spans="1:11" x14ac:dyDescent="0.25">
      <c r="A892" s="93" t="s">
        <v>2843</v>
      </c>
      <c r="B892" s="95" t="s">
        <v>4932</v>
      </c>
      <c r="C892" s="93" t="s">
        <v>4933</v>
      </c>
      <c r="D892" s="93" t="s">
        <v>3115</v>
      </c>
      <c r="E892" s="93" t="s">
        <v>2883</v>
      </c>
      <c r="F892" s="93" t="s">
        <v>2840</v>
      </c>
      <c r="G892" s="94">
        <v>42245</v>
      </c>
      <c r="H892" s="93" t="s">
        <v>4934</v>
      </c>
      <c r="I892" s="93"/>
      <c r="J892" s="93"/>
      <c r="K892" s="101">
        <v>1</v>
      </c>
    </row>
    <row r="893" spans="1:11" x14ac:dyDescent="0.25">
      <c r="A893" s="93" t="s">
        <v>2843</v>
      </c>
      <c r="B893" s="95" t="s">
        <v>4935</v>
      </c>
      <c r="C893" s="93" t="s">
        <v>4936</v>
      </c>
      <c r="D893" s="93" t="s">
        <v>3236</v>
      </c>
      <c r="E893" s="93" t="s">
        <v>2847</v>
      </c>
      <c r="F893" s="93" t="s">
        <v>2840</v>
      </c>
      <c r="G893" s="94">
        <v>42249</v>
      </c>
      <c r="H893" s="93" t="s">
        <v>4937</v>
      </c>
      <c r="I893" s="93"/>
      <c r="J893" s="93"/>
      <c r="K893" s="101">
        <v>1</v>
      </c>
    </row>
    <row r="894" spans="1:11" x14ac:dyDescent="0.25">
      <c r="A894" s="93" t="s">
        <v>2179</v>
      </c>
      <c r="B894" s="95" t="s">
        <v>2836</v>
      </c>
      <c r="C894" s="93" t="s">
        <v>2837</v>
      </c>
      <c r="D894" s="93" t="s">
        <v>2182</v>
      </c>
      <c r="E894" s="93" t="s">
        <v>2183</v>
      </c>
      <c r="F894" s="93" t="s">
        <v>2184</v>
      </c>
      <c r="G894" s="94">
        <v>41771</v>
      </c>
      <c r="H894" s="93" t="s">
        <v>2838</v>
      </c>
      <c r="I894" s="93"/>
      <c r="J894" s="93"/>
      <c r="K894" s="101" t="s">
        <v>2186</v>
      </c>
    </row>
    <row r="895" spans="1:11" x14ac:dyDescent="0.25">
      <c r="A895" s="93" t="s">
        <v>2843</v>
      </c>
      <c r="B895" s="95" t="s">
        <v>4938</v>
      </c>
      <c r="C895" s="93" t="s">
        <v>4939</v>
      </c>
      <c r="D895" s="93" t="s">
        <v>3288</v>
      </c>
      <c r="E895" s="93" t="s">
        <v>2883</v>
      </c>
      <c r="F895" s="93" t="s">
        <v>2840</v>
      </c>
      <c r="G895" s="94">
        <v>34997</v>
      </c>
      <c r="H895" s="93" t="s">
        <v>4940</v>
      </c>
      <c r="I895" s="93"/>
      <c r="J895" s="93"/>
      <c r="K895" s="101">
        <v>1</v>
      </c>
    </row>
    <row r="896" spans="1:11" x14ac:dyDescent="0.25">
      <c r="A896" s="93" t="s">
        <v>2843</v>
      </c>
      <c r="B896" s="95" t="s">
        <v>4941</v>
      </c>
      <c r="C896" s="93" t="s">
        <v>4942</v>
      </c>
      <c r="D896" s="93" t="s">
        <v>3288</v>
      </c>
      <c r="E896" s="93" t="s">
        <v>2956</v>
      </c>
      <c r="F896" s="93" t="s">
        <v>2957</v>
      </c>
      <c r="G896" s="94">
        <v>28048</v>
      </c>
      <c r="H896" s="93" t="s">
        <v>4944</v>
      </c>
      <c r="I896" s="93" t="s">
        <v>4943</v>
      </c>
      <c r="J896" s="93"/>
      <c r="K896" s="101" t="s">
        <v>2186</v>
      </c>
    </row>
    <row r="897" spans="1:11" x14ac:dyDescent="0.25">
      <c r="A897" s="93" t="s">
        <v>2843</v>
      </c>
      <c r="B897" s="95" t="s">
        <v>4945</v>
      </c>
      <c r="C897" s="93" t="s">
        <v>4946</v>
      </c>
      <c r="D897" s="93" t="s">
        <v>3288</v>
      </c>
      <c r="E897" s="93" t="s">
        <v>2841</v>
      </c>
      <c r="F897" s="93" t="s">
        <v>2842</v>
      </c>
      <c r="G897" s="94">
        <v>33063</v>
      </c>
      <c r="H897" s="93" t="s">
        <v>4948</v>
      </c>
      <c r="I897" s="93" t="s">
        <v>4947</v>
      </c>
      <c r="J897" s="93"/>
      <c r="K897" s="101" t="s">
        <v>2186</v>
      </c>
    </row>
    <row r="898" spans="1:11" x14ac:dyDescent="0.25">
      <c r="A898" s="93" t="s">
        <v>2843</v>
      </c>
      <c r="B898" s="95" t="s">
        <v>4949</v>
      </c>
      <c r="C898" s="93" t="s">
        <v>4950</v>
      </c>
      <c r="D898" s="93" t="s">
        <v>3288</v>
      </c>
      <c r="E898" s="93" t="s">
        <v>2923</v>
      </c>
      <c r="F898" s="93" t="s">
        <v>2924</v>
      </c>
      <c r="G898" s="94">
        <v>35912</v>
      </c>
      <c r="H898" s="93" t="s">
        <v>4951</v>
      </c>
      <c r="I898" s="93"/>
      <c r="J898" s="93"/>
      <c r="K898" s="101" t="s">
        <v>2186</v>
      </c>
    </row>
    <row r="899" spans="1:11" x14ac:dyDescent="0.25">
      <c r="A899" s="93" t="s">
        <v>2843</v>
      </c>
      <c r="B899" s="95" t="s">
        <v>4952</v>
      </c>
      <c r="C899" s="93" t="s">
        <v>4953</v>
      </c>
      <c r="D899" s="93" t="s">
        <v>3236</v>
      </c>
      <c r="E899" s="93" t="s">
        <v>2956</v>
      </c>
      <c r="F899" s="93" t="s">
        <v>2957</v>
      </c>
      <c r="G899" s="94">
        <v>41811</v>
      </c>
      <c r="H899" s="93" t="s">
        <v>4954</v>
      </c>
      <c r="I899" s="93"/>
      <c r="J899" s="93"/>
      <c r="K899" s="101" t="s">
        <v>2186</v>
      </c>
    </row>
    <row r="900" spans="1:11" x14ac:dyDescent="0.25">
      <c r="A900" s="93" t="s">
        <v>2843</v>
      </c>
      <c r="B900" s="95" t="s">
        <v>4955</v>
      </c>
      <c r="C900" s="93" t="s">
        <v>4956</v>
      </c>
      <c r="D900" s="93" t="s">
        <v>3115</v>
      </c>
      <c r="E900" s="93" t="s">
        <v>2883</v>
      </c>
      <c r="F900" s="93" t="s">
        <v>2840</v>
      </c>
      <c r="G900" s="94">
        <v>42247</v>
      </c>
      <c r="H900" s="93" t="s">
        <v>4957</v>
      </c>
      <c r="I900" s="93"/>
      <c r="J900" s="93"/>
      <c r="K900" s="101">
        <v>1</v>
      </c>
    </row>
    <row r="901" spans="1:11" x14ac:dyDescent="0.25">
      <c r="A901" s="93" t="s">
        <v>2843</v>
      </c>
      <c r="B901" s="95" t="s">
        <v>4958</v>
      </c>
      <c r="C901" s="93" t="s">
        <v>4959</v>
      </c>
      <c r="D901" s="93" t="s">
        <v>2882</v>
      </c>
      <c r="E901" s="93" t="s">
        <v>2923</v>
      </c>
      <c r="F901" s="93" t="s">
        <v>2924</v>
      </c>
      <c r="G901" s="94">
        <v>35990</v>
      </c>
      <c r="H901" s="93" t="s">
        <v>4960</v>
      </c>
      <c r="I901" s="93"/>
      <c r="J901" s="93"/>
      <c r="K901" s="101" t="s">
        <v>2186</v>
      </c>
    </row>
    <row r="902" spans="1:11" x14ac:dyDescent="0.25">
      <c r="A902" s="93" t="s">
        <v>2843</v>
      </c>
      <c r="B902" s="95" t="s">
        <v>4961</v>
      </c>
      <c r="C902" s="93" t="s">
        <v>4962</v>
      </c>
      <c r="D902" s="93" t="s">
        <v>3372</v>
      </c>
      <c r="E902" s="93" t="s">
        <v>2839</v>
      </c>
      <c r="F902" s="93" t="s">
        <v>2840</v>
      </c>
      <c r="G902" s="94">
        <v>42250</v>
      </c>
      <c r="H902" s="93" t="s">
        <v>4963</v>
      </c>
      <c r="I902" s="93"/>
      <c r="J902" s="93"/>
      <c r="K902" s="101">
        <v>1</v>
      </c>
    </row>
    <row r="903" spans="1:11" x14ac:dyDescent="0.25">
      <c r="A903" s="93" t="s">
        <v>2843</v>
      </c>
      <c r="B903" s="95" t="s">
        <v>4964</v>
      </c>
      <c r="C903" s="93" t="s">
        <v>4965</v>
      </c>
      <c r="D903" s="93" t="s">
        <v>3236</v>
      </c>
      <c r="E903" s="93" t="s">
        <v>2847</v>
      </c>
      <c r="F903" s="93" t="s">
        <v>2840</v>
      </c>
      <c r="G903" s="94">
        <v>42262</v>
      </c>
      <c r="H903" s="93" t="s">
        <v>4966</v>
      </c>
      <c r="I903" s="93"/>
      <c r="J903" s="93"/>
      <c r="K903" s="101">
        <v>1</v>
      </c>
    </row>
    <row r="904" spans="1:11" x14ac:dyDescent="0.25">
      <c r="A904" s="93" t="s">
        <v>2843</v>
      </c>
      <c r="B904" s="95" t="s">
        <v>4967</v>
      </c>
      <c r="C904" s="93" t="s">
        <v>4968</v>
      </c>
      <c r="D904" s="93" t="s">
        <v>3288</v>
      </c>
      <c r="E904" s="93" t="s">
        <v>2952</v>
      </c>
      <c r="F904" s="93" t="s">
        <v>2840</v>
      </c>
      <c r="G904" s="94">
        <v>41611</v>
      </c>
      <c r="H904" s="93" t="s">
        <v>4969</v>
      </c>
      <c r="I904" s="93"/>
      <c r="J904" s="93"/>
      <c r="K904" s="101">
        <v>1</v>
      </c>
    </row>
    <row r="905" spans="1:11" x14ac:dyDescent="0.25">
      <c r="A905" s="93" t="s">
        <v>2843</v>
      </c>
      <c r="B905" s="95" t="s">
        <v>4970</v>
      </c>
      <c r="C905" s="93" t="s">
        <v>4971</v>
      </c>
      <c r="D905" s="93" t="s">
        <v>3236</v>
      </c>
      <c r="E905" s="93" t="s">
        <v>2952</v>
      </c>
      <c r="F905" s="93" t="s">
        <v>2840</v>
      </c>
      <c r="G905" s="94">
        <v>42248</v>
      </c>
      <c r="H905" s="93" t="s">
        <v>4972</v>
      </c>
      <c r="I905" s="93"/>
      <c r="J905" s="93"/>
      <c r="K905" s="101">
        <v>1</v>
      </c>
    </row>
    <row r="906" spans="1:11" x14ac:dyDescent="0.25">
      <c r="A906" s="93" t="s">
        <v>2843</v>
      </c>
      <c r="B906" s="95" t="s">
        <v>4973</v>
      </c>
      <c r="C906" s="93" t="s">
        <v>4974</v>
      </c>
      <c r="D906" s="93" t="s">
        <v>3236</v>
      </c>
      <c r="E906" s="93" t="s">
        <v>2839</v>
      </c>
      <c r="F906" s="93" t="s">
        <v>2840</v>
      </c>
      <c r="G906" s="94">
        <v>42249</v>
      </c>
      <c r="H906" s="93" t="s">
        <v>4975</v>
      </c>
      <c r="I906" s="93"/>
      <c r="J906" s="93"/>
      <c r="K906" s="101">
        <v>1</v>
      </c>
    </row>
    <row r="907" spans="1:11" x14ac:dyDescent="0.25">
      <c r="A907" s="93" t="s">
        <v>2843</v>
      </c>
      <c r="B907" s="95" t="s">
        <v>4976</v>
      </c>
      <c r="C907" s="93" t="s">
        <v>4977</v>
      </c>
      <c r="D907" s="93" t="s">
        <v>3288</v>
      </c>
      <c r="E907" s="93" t="s">
        <v>2883</v>
      </c>
      <c r="F907" s="93" t="s">
        <v>2840</v>
      </c>
      <c r="G907" s="94">
        <v>41773</v>
      </c>
      <c r="H907" s="93" t="s">
        <v>4978</v>
      </c>
      <c r="I907" s="93"/>
      <c r="J907" s="93"/>
      <c r="K907" s="101">
        <v>1</v>
      </c>
    </row>
    <row r="908" spans="1:11" x14ac:dyDescent="0.25">
      <c r="A908" s="93" t="s">
        <v>2843</v>
      </c>
      <c r="B908" s="95" t="s">
        <v>4979</v>
      </c>
      <c r="C908" s="93" t="s">
        <v>4980</v>
      </c>
      <c r="D908" s="93" t="s">
        <v>3183</v>
      </c>
      <c r="E908" s="93" t="s">
        <v>2847</v>
      </c>
      <c r="F908" s="93" t="s">
        <v>2840</v>
      </c>
      <c r="G908" s="94">
        <v>42248</v>
      </c>
      <c r="H908" s="93" t="s">
        <v>4981</v>
      </c>
      <c r="I908" s="93"/>
      <c r="J908" s="93"/>
      <c r="K908" s="101">
        <v>1</v>
      </c>
    </row>
    <row r="909" spans="1:11" x14ac:dyDescent="0.25">
      <c r="A909" s="93" t="s">
        <v>2843</v>
      </c>
      <c r="B909" s="95" t="s">
        <v>4982</v>
      </c>
      <c r="C909" s="93" t="s">
        <v>4983</v>
      </c>
      <c r="D909" s="93" t="s">
        <v>2951</v>
      </c>
      <c r="E909" s="93" t="s">
        <v>2847</v>
      </c>
      <c r="F909" s="93" t="s">
        <v>2840</v>
      </c>
      <c r="G909" s="94">
        <v>41856</v>
      </c>
      <c r="H909" s="93" t="s">
        <v>4984</v>
      </c>
      <c r="I909" s="93"/>
      <c r="J909" s="93"/>
      <c r="K909" s="101">
        <v>1</v>
      </c>
    </row>
    <row r="910" spans="1:11" x14ac:dyDescent="0.25">
      <c r="A910" s="93" t="s">
        <v>2843</v>
      </c>
      <c r="B910" s="95" t="s">
        <v>4985</v>
      </c>
      <c r="C910" s="93" t="s">
        <v>4986</v>
      </c>
      <c r="D910" s="93" t="s">
        <v>3236</v>
      </c>
      <c r="E910" s="93" t="s">
        <v>2839</v>
      </c>
      <c r="F910" s="93" t="s">
        <v>2840</v>
      </c>
      <c r="G910" s="94">
        <v>42242</v>
      </c>
      <c r="H910" s="93" t="s">
        <v>4987</v>
      </c>
      <c r="I910" s="93"/>
      <c r="J910" s="93"/>
      <c r="K910" s="101">
        <v>1</v>
      </c>
    </row>
  </sheetData>
  <sortState ref="A2:J1327">
    <sortCondition ref="B2:B1327"/>
  </sortState>
  <conditionalFormatting sqref="B1:B1048576">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5" x14ac:dyDescent="0.25"/>
  <cols>
    <col min="1" max="1" width="13.140625" bestFit="1" customWidth="1"/>
    <col min="2" max="2" width="31.140625" customWidth="1"/>
  </cols>
  <sheetData>
    <row r="1" spans="1:2" x14ac:dyDescent="0.25">
      <c r="A1" s="1" t="s">
        <v>1844</v>
      </c>
      <c r="B1" t="s">
        <v>4993</v>
      </c>
    </row>
    <row r="2" spans="1:2" x14ac:dyDescent="0.25">
      <c r="A2" s="92" t="s">
        <v>2179</v>
      </c>
      <c r="B2" s="3">
        <v>88</v>
      </c>
    </row>
    <row r="3" spans="1:2" x14ac:dyDescent="0.25">
      <c r="A3" s="92" t="s">
        <v>2843</v>
      </c>
      <c r="B3" s="3">
        <v>584</v>
      </c>
    </row>
    <row r="4" spans="1:2" x14ac:dyDescent="0.25">
      <c r="A4" s="92" t="s">
        <v>1845</v>
      </c>
      <c r="B4" s="3">
        <v>672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opLeftCell="A16" workbookViewId="0">
      <selection activeCell="A16" sqref="A16"/>
    </sheetView>
  </sheetViews>
  <sheetFormatPr defaultRowHeight="15" x14ac:dyDescent="0.25"/>
  <cols>
    <col min="1" max="1" width="9.140625" style="167"/>
  </cols>
  <sheetData>
    <row r="1" spans="1:1" x14ac:dyDescent="0.25">
      <c r="A1" s="167" t="s">
        <v>5025</v>
      </c>
    </row>
    <row r="16" spans="1:1" x14ac:dyDescent="0.25">
      <c r="A16" s="79"/>
    </row>
  </sheetData>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1" displayEmptyCellsAs="gap">
          <x14:colorSeries theme="1"/>
          <x14:colorNegative theme="5"/>
          <x14:colorAxis rgb="FF000000"/>
          <x14:colorMarkers theme="4" tint="-0.499984740745262"/>
          <x14:colorFirst theme="4" tint="0.39997558519241921"/>
          <x14:colorLast theme="4" tint="0.39997558519241921"/>
          <x14:colorHigh theme="4"/>
          <x14:colorLow theme="4"/>
          <x14:sparklines>
            <x14:sparkline>
              <xm:sqref>A16</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772E02B91BAE49BCB7FF9B4AE2E05D" ma:contentTypeVersion="" ma:contentTypeDescription="Create a new document." ma:contentTypeScope="" ma:versionID="6874061e095473d459af10411a2f78e2">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6F3B0C-746F-4B59-983E-980D3CEC38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A39639D-ED4D-4099-9980-61BA3AC09743}">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1333AF91-FAFA-4CB8-ABE1-7A9816CE25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SAM Master List</vt:lpstr>
      <vt:lpstr>Collective Acounts Summary</vt:lpstr>
      <vt:lpstr>Closed Accounts</vt:lpstr>
      <vt:lpstr>Validation</vt:lpstr>
      <vt:lpstr>AMI 5-6-2016</vt:lpstr>
      <vt:lpstr>Sheet1</vt:lpstr>
      <vt:lpstr>Sheet2</vt:lpstr>
      <vt:lpstr>'SAM Master List'!Print_Area</vt:lpstr>
      <vt:lpstr>SAMCPSValidation</vt:lpstr>
      <vt:lpstr>VALIDATION2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HOCHBRUECKNER, RONALD P GS-12 USAF AETC 502 CES/CEAOE</dc:creator>
  <cp:lastModifiedBy>AU, TIMMY T GS-11 USAF AETC 502 CES/CENPE</cp:lastModifiedBy>
  <dcterms:created xsi:type="dcterms:W3CDTF">2015-10-02T11:42:35Z</dcterms:created>
  <dcterms:modified xsi:type="dcterms:W3CDTF">2019-03-07T13:07:34Z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0x0101005F772E02B91BAE49BCB7FF9B4AE2E05D</vt:lpwstr>
  </property>
  <property fmtid="{D5CDD505-2E9C-101B-9397-08002B2CF9AE}" pid="3" name="TemplateUrl">
    <vt:lpwstr/>
  </property>
  <property fmtid="{D5CDD505-2E9C-101B-9397-08002B2CF9AE}" pid="4" name="Order">
    <vt:r8>16600</vt:r8>
  </property>
  <property fmtid="{D5CDD505-2E9C-101B-9397-08002B2CF9AE}" pid="5" name="xd_Signature">
    <vt:bool>false</vt:bool>
  </property>
  <property fmtid="{D5CDD505-2E9C-101B-9397-08002B2CF9AE}" pid="6" name="xd_ProgID">
    <vt:lpwstr/>
  </property>
</Properties>
</file>