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 Kracaw\Desktop\"/>
    </mc:Choice>
  </mc:AlternateContent>
  <bookViews>
    <workbookView xWindow="0" yWindow="0" windowWidth="28800" windowHeight="12300" activeTab="5"/>
  </bookViews>
  <sheets>
    <sheet name="Crowdfunding" sheetId="1" r:id="rId1"/>
    <sheet name="Per Category" sheetId="2" r:id="rId2"/>
    <sheet name="Per Sub Category" sheetId="4" r:id="rId3"/>
    <sheet name="Per Month" sheetId="5" r:id="rId4"/>
    <sheet name="Goal Analysis" sheetId="6" r:id="rId5"/>
    <sheet name="Backers Analysis" sheetId="8" r:id="rId6"/>
  </sheets>
  <definedNames>
    <definedName name="_xlnm._FilterDatabase" localSheetId="5" hidden="1">'Backers Analysis'!$A$1:$E$611</definedName>
  </definedNames>
  <calcPr calcId="162913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L7" i="8"/>
  <c r="L6" i="8"/>
  <c r="L5" i="8"/>
  <c r="L4" i="8"/>
  <c r="L3" i="8"/>
  <c r="L2" i="8"/>
  <c r="K2" i="8" l="1"/>
  <c r="H2" i="8"/>
  <c r="G2" i="8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B13" i="6"/>
  <c r="B12" i="6"/>
  <c r="B11" i="6"/>
  <c r="B10" i="6"/>
  <c r="B9" i="6"/>
  <c r="B8" i="6"/>
  <c r="B7" i="6"/>
  <c r="D6" i="6"/>
  <c r="C6" i="6"/>
  <c r="B6" i="6"/>
  <c r="D5" i="6"/>
  <c r="C5" i="6"/>
  <c r="B5" i="6"/>
  <c r="D4" i="6"/>
  <c r="C4" i="6"/>
  <c r="B4" i="6"/>
  <c r="D3" i="6"/>
  <c r="C3" i="6"/>
  <c r="B2" i="6"/>
  <c r="B3" i="6"/>
  <c r="E3" i="6" s="1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6" l="1"/>
  <c r="H3" i="6"/>
  <c r="F3" i="6"/>
  <c r="E13" i="6"/>
  <c r="E12" i="6"/>
  <c r="E11" i="6"/>
  <c r="E10" i="6"/>
  <c r="E9" i="6"/>
  <c r="E8" i="6"/>
  <c r="F8" i="6" s="1"/>
  <c r="E7" i="6"/>
  <c r="H7" i="6" s="1"/>
  <c r="G7" i="6"/>
  <c r="F7" i="6"/>
  <c r="E6" i="6"/>
  <c r="H6" i="6" s="1"/>
  <c r="G6" i="6"/>
  <c r="F6" i="6"/>
  <c r="E5" i="6"/>
  <c r="G5" i="6" s="1"/>
  <c r="E4" i="6"/>
  <c r="G4" i="6" s="1"/>
  <c r="E2" i="6"/>
  <c r="H4" i="6" l="1"/>
  <c r="F5" i="6"/>
  <c r="H5" i="6"/>
  <c r="F4" i="6"/>
  <c r="G8" i="6"/>
  <c r="H8" i="6"/>
  <c r="G13" i="6"/>
  <c r="H13" i="6"/>
  <c r="F13" i="6"/>
  <c r="G12" i="6"/>
  <c r="H12" i="6"/>
  <c r="F12" i="6"/>
  <c r="G11" i="6"/>
  <c r="H11" i="6"/>
  <c r="F11" i="6"/>
  <c r="H10" i="6"/>
  <c r="G10" i="6"/>
  <c r="F10" i="6"/>
  <c r="H9" i="6"/>
  <c r="G9" i="6"/>
  <c r="F9" i="6"/>
  <c r="H2" i="6"/>
  <c r="G2" i="6"/>
  <c r="F2" i="6"/>
</calcChain>
</file>

<file path=xl/sharedStrings.xml><?xml version="1.0" encoding="utf-8"?>
<sst xmlns="http://schemas.openxmlformats.org/spreadsheetml/2006/main" count="9131" uniqueCount="2118">
  <si>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</si>
  <si>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</si>
  <si>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</si>
  <si>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</si>
  <si>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</si>
  <si>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</si>
  <si>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</si>
  <si>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</si>
  <si>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</si>
  <si>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</si>
  <si>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</si>
  <si>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</si>
  <si>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</si>
  <si>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</si>
  <si>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</si>
  <si>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</si>
  <si>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</si>
  <si>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</si>
  <si>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</si>
  <si>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</si>
  <si>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</si>
  <si>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</si>
  <si>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</si>
  <si>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</si>
  <si>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</si>
  <si>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</si>
  <si>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</si>
  <si>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</si>
  <si>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</si>
  <si>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</si>
  <si>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</si>
  <si>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</si>
  <si>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</si>
  <si>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</si>
  <si>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</si>
  <si>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</si>
  <si>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</si>
  <si>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</si>
  <si>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</si>
  <si>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</si>
  <si>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</si>
  <si>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</si>
  <si>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</si>
  <si>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</si>
  <si>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</si>
  <si>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</si>
  <si>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</si>
  <si>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</si>
  <si>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</si>
  <si>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</si>
  <si>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</si>
  <si>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</si>
  <si>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</si>
  <si>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</si>
  <si>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</si>
  <si>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</si>
  <si>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</si>
  <si>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</si>
  <si>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</si>
  <si>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</si>
  <si>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</si>
  <si>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</si>
  <si>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</si>
  <si>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</si>
  <si>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</si>
  <si>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</si>
  <si>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</si>
  <si>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</si>
  <si>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</si>
  <si>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</si>
  <si>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</si>
  <si>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</si>
  <si>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</si>
  <si>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</si>
  <si>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</si>
  <si>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</si>
  <si>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</si>
  <si>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</si>
  <si>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</si>
  <si>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</si>
  <si>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</si>
  <si>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</si>
  <si>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</si>
  <si>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</si>
  <si>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</si>
  <si>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</si>
  <si>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</si>
  <si>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</si>
  <si>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</si>
  <si>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</si>
  <si>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</si>
  <si>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</si>
  <si>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</si>
  <si>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</si>
  <si>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</si>
  <si>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</si>
  <si>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</si>
  <si>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</si>
  <si>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</si>
  <si>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</si>
  <si>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</si>
  <si>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</si>
  <si>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</si>
  <si>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</si>
  <si>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</si>
  <si>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</si>
  <si>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</si>
  <si>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</si>
  <si>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</si>
  <si>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</si>
  <si>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</si>
  <si>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</si>
  <si>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</si>
  <si>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</si>
  <si>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</si>
  <si>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</si>
  <si>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</si>
  <si>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</si>
  <si>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</si>
  <si>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</si>
  <si>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</si>
  <si>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</si>
  <si>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</si>
  <si>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</si>
  <si>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</si>
  <si>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</si>
  <si>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</si>
  <si>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</si>
  <si>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</si>
  <si>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</si>
  <si>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</si>
  <si>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</si>
  <si>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</si>
  <si>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</si>
  <si>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</si>
  <si>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</si>
  <si>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</si>
  <si>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</si>
  <si>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</si>
  <si>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</si>
  <si>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</si>
  <si>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</si>
  <si>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</si>
  <si>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</si>
  <si>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</si>
  <si>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</si>
  <si>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</si>
  <si>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</si>
  <si>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</si>
  <si>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</si>
  <si>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</si>
  <si>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</si>
  <si>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</si>
  <si>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</si>
  <si>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</si>
  <si>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</si>
  <si>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</si>
  <si>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</si>
  <si>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</si>
  <si>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</si>
  <si>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</si>
  <si>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</si>
  <si>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</si>
  <si>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</si>
  <si>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</si>
  <si>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</si>
  <si>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</si>
  <si>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</si>
  <si>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</si>
  <si>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</si>
  <si>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</si>
  <si>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</si>
  <si>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</si>
  <si>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</si>
  <si>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</si>
  <si>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</si>
  <si>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</si>
  <si>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</si>
  <si>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</si>
  <si>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</si>
  <si>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</si>
  <si>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</si>
  <si>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</si>
  <si>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</si>
  <si>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</si>
  <si>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</si>
  <si>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</si>
  <si>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</si>
  <si>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</si>
  <si>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</si>
  <si>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</si>
  <si>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</si>
  <si>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</si>
  <si>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</si>
  <si>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</si>
  <si>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</si>
  <si>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</si>
  <si>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</si>
  <si>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</si>
  <si>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</si>
  <si>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</si>
  <si>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</si>
  <si>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</si>
  <si>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</si>
  <si>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</si>
  <si>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</si>
  <si>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</si>
  <si>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</si>
  <si>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</si>
  <si>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</si>
  <si>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</si>
  <si>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</si>
  <si>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</si>
  <si>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</si>
  <si>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</si>
  <si>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</si>
  <si>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</si>
  <si>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</si>
  <si>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</si>
  <si>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</si>
  <si>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</si>
  <si>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</si>
  <si>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</si>
  <si>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</si>
  <si>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</si>
  <si>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</si>
  <si>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</si>
  <si>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</si>
  <si>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</si>
  <si>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</si>
  <si>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</si>
  <si>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</si>
  <si>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</si>
  <si>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</si>
  <si>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</si>
  <si>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</si>
  <si>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</si>
  <si>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</si>
  <si>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</si>
  <si>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</si>
  <si>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</si>
  <si>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</si>
  <si>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</si>
  <si>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</si>
  <si>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</si>
  <si>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</si>
  <si>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</si>
  <si>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</si>
  <si>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</si>
  <si>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</si>
  <si>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</si>
  <si>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</si>
  <si>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</si>
  <si>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</si>
  <si>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</si>
  <si>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</si>
  <si>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</si>
  <si>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</si>
  <si>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</si>
  <si>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</si>
  <si>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</si>
  <si>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</si>
  <si>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</si>
  <si>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</si>
  <si>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</si>
  <si>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</si>
  <si>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</si>
  <si>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</si>
  <si>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</si>
  <si>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</si>
  <si>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</si>
  <si>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</si>
  <si>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</si>
  <si>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</si>
  <si>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</si>
  <si>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</si>
  <si>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</si>
  <si>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</si>
  <si>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</si>
  <si>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</si>
  <si>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</si>
  <si>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</si>
  <si>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</si>
  <si>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</si>
  <si>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</si>
  <si>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</si>
  <si>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</si>
  <si>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</si>
  <si>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</si>
  <si>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</si>
  <si>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</si>
  <si>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</si>
  <si>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</si>
  <si>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</si>
  <si>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</si>
  <si>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</si>
  <si>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</si>
  <si>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</si>
  <si>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</si>
  <si>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</si>
  <si>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</si>
  <si>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</si>
  <si>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</si>
  <si>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</si>
  <si>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</si>
  <si>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</si>
  <si>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</si>
  <si>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</si>
  <si>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</si>
  <si>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</si>
  <si>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</si>
  <si>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</si>
  <si>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</si>
  <si>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</si>
  <si>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</si>
  <si>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</si>
  <si>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</si>
  <si>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</si>
  <si>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</si>
  <si>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</si>
  <si>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</si>
  <si>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</si>
  <si>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</si>
  <si>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</si>
  <si>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</si>
  <si>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</si>
  <si>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</si>
  <si>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</si>
  <si>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</si>
  <si>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</si>
  <si>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</si>
  <si>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</si>
  <si>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</si>
  <si>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</si>
  <si>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</si>
  <si>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</si>
  <si>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</si>
  <si>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</si>
  <si>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</si>
  <si>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</si>
  <si>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</si>
  <si>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</si>
  <si>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</si>
  <si>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</si>
  <si>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</si>
  <si>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</si>
  <si>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</si>
  <si>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</si>
  <si>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</si>
  <si>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</si>
  <si>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</si>
  <si>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</si>
  <si>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</si>
  <si>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</si>
  <si>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</si>
  <si>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</si>
  <si>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</si>
  <si>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</si>
  <si>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</si>
  <si>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</si>
  <si>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</si>
  <si>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</si>
  <si>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</si>
  <si>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</si>
  <si>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</si>
  <si>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</si>
  <si>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</si>
  <si>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</si>
  <si>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</si>
  <si>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</si>
  <si>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</si>
  <si>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</si>
  <si>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</si>
  <si>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</si>
  <si>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</si>
  <si>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</si>
  <si>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</si>
  <si>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</si>
  <si>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</si>
  <si>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</si>
  <si>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</si>
  <si>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</si>
  <si>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</si>
  <si>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</si>
  <si>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</si>
  <si>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</si>
  <si>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</si>
  <si>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</si>
  <si>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</si>
  <si>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</si>
  <si>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</si>
  <si>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</si>
  <si>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</si>
  <si>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</si>
  <si>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</si>
  <si>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</si>
  <si>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</si>
  <si>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</si>
  <si>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</si>
  <si>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</si>
  <si>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</si>
  <si>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</si>
  <si>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</si>
  <si>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</si>
  <si>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</si>
  <si>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</si>
  <si>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</si>
  <si>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</si>
  <si>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</si>
  <si>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</si>
  <si>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</si>
  <si>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</si>
  <si>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</si>
  <si>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</si>
  <si>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</si>
  <si>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</si>
  <si>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</si>
  <si>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</si>
  <si>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</si>
  <si>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</si>
  <si>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</si>
  <si>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</si>
  <si>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</si>
  <si>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</si>
  <si>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</si>
  <si>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</si>
  <si>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</si>
  <si>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</si>
  <si>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</si>
  <si>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</si>
  <si>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</si>
  <si>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</si>
  <si>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</si>
  <si>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</si>
  <si>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</si>
  <si>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</si>
  <si>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</si>
  <si>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</si>
  <si>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</si>
  <si>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</si>
  <si>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</si>
  <si>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</si>
  <si>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</si>
  <si>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</si>
  <si>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</si>
  <si>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</si>
  <si>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</si>
  <si>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</si>
  <si>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</si>
  <si>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</si>
  <si>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</si>
  <si>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</si>
  <si>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</si>
  <si>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</si>
  <si>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</si>
  <si>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</si>
  <si>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</si>
  <si>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</si>
  <si>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</si>
  <si>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</si>
  <si>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</si>
  <si>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</si>
  <si>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</si>
  <si>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</si>
  <si>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</si>
  <si>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</si>
  <si>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</si>
  <si>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</si>
  <si>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</si>
  <si>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</si>
  <si>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</si>
  <si>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</si>
  <si>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</si>
  <si>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</si>
  <si>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</si>
  <si>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</si>
  <si>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</si>
  <si>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</si>
  <si>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</si>
  <si>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</si>
  <si>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</si>
  <si>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</si>
  <si>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</si>
  <si>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</si>
  <si>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</si>
  <si>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</si>
  <si>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</si>
  <si>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</si>
  <si>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</si>
  <si>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</si>
  <si>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</si>
  <si>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</si>
  <si>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</si>
  <si>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</si>
  <si>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</si>
  <si>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</si>
  <si>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</si>
  <si>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</si>
  <si>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</si>
  <si>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</si>
  <si>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</si>
  <si>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</si>
  <si>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</si>
  <si>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</si>
  <si>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</si>
  <si>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</si>
  <si>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</si>
  <si>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</si>
  <si>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</si>
  <si>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</si>
  <si>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</si>
  <si>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</si>
  <si>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</si>
  <si>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</si>
  <si>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</si>
  <si>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</si>
  <si>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</si>
  <si>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</si>
  <si>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</si>
  <si>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</si>
  <si>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</si>
  <si>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</si>
  <si>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</si>
  <si>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</si>
  <si>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</si>
  <si>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</si>
  <si>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</si>
  <si>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</si>
  <si>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</si>
  <si>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</si>
  <si>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</si>
  <si>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</si>
  <si>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</si>
  <si>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</si>
  <si>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</si>
  <si>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</si>
  <si>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</si>
  <si>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</si>
  <si>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</si>
  <si>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</si>
  <si>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</si>
  <si>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</si>
  <si>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</si>
  <si>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</si>
  <si>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</si>
  <si>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</si>
  <si>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</si>
  <si>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</si>
  <si>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</si>
  <si>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</si>
  <si>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</si>
  <si>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</si>
  <si>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</si>
  <si>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</si>
  <si>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</si>
  <si>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</si>
  <si>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</si>
  <si>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</si>
  <si>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</si>
  <si>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</si>
  <si>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</si>
  <si>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</si>
  <si>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</si>
  <si>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</si>
  <si>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</si>
  <si>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</si>
  <si>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</si>
  <si>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</si>
  <si>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</si>
  <si>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</si>
  <si>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</si>
  <si>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</si>
  <si>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</si>
  <si>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</si>
  <si>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</si>
  <si>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</si>
  <si>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</si>
  <si>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</si>
  <si>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</si>
  <si>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</si>
  <si>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</si>
  <si>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</si>
  <si>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</si>
  <si>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</si>
  <si>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</si>
  <si>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</si>
  <si>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</si>
  <si>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</si>
  <si>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</si>
  <si>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</si>
  <si>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</si>
  <si>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</si>
  <si>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</si>
  <si>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</si>
  <si>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</si>
  <si>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</si>
  <si>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</si>
  <si>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</si>
  <si>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</si>
  <si>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</si>
  <si>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</si>
  <si>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</si>
  <si>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</si>
  <si>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</si>
  <si>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</si>
  <si>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</si>
  <si>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</si>
  <si>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</si>
  <si>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</si>
  <si>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</si>
  <si>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</si>
  <si>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</si>
  <si>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</si>
  <si>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</si>
  <si>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</si>
  <si>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</si>
  <si>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</si>
  <si>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</si>
  <si>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</si>
  <si>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</si>
  <si>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</si>
  <si>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</si>
  <si>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</si>
  <si>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</si>
  <si>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</si>
  <si>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</si>
  <si>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</si>
  <si>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</si>
  <si>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</si>
  <si>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</si>
  <si>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</si>
  <si>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</si>
  <si>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</si>
  <si>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</si>
  <si>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</si>
  <si>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</si>
  <si>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</si>
  <si>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</si>
  <si>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</si>
  <si>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</si>
  <si>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</si>
  <si>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</si>
  <si>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</si>
  <si>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</si>
  <si>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</si>
  <si>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</si>
  <si>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</si>
  <si>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</si>
  <si>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</si>
  <si>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</si>
  <si>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</si>
  <si>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</si>
  <si>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</si>
  <si>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</si>
  <si>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</si>
  <si>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</si>
  <si>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</si>
  <si>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</si>
  <si>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</si>
  <si>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</si>
  <si>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</si>
  <si>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</si>
  <si>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</si>
  <si>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</si>
  <si>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</si>
  <si>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</si>
  <si>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</si>
  <si>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</si>
  <si>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</si>
  <si>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</si>
  <si>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</si>
  <si>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</si>
  <si>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</si>
  <si>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</si>
  <si>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</si>
  <si>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</si>
  <si>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</si>
  <si>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</si>
  <si>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</si>
  <si>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</si>
  <si>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</si>
  <si>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</si>
  <si>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</si>
  <si>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</si>
  <si>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</si>
  <si>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</si>
  <si>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</si>
  <si>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</si>
  <si>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</si>
  <si>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</si>
  <si>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</si>
  <si>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</si>
  <si>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</si>
  <si>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</si>
  <si>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</si>
  <si>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</si>
  <si>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</si>
  <si>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</si>
  <si>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</si>
  <si>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</si>
  <si>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</si>
  <si>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</si>
  <si>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</si>
  <si>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</si>
  <si>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</si>
  <si>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</si>
  <si>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</si>
  <si>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</si>
  <si>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</si>
  <si>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</si>
  <si>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</si>
  <si>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</si>
  <si>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</si>
  <si>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</si>
  <si>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</si>
  <si>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</si>
  <si>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</si>
  <si>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</si>
  <si>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</si>
  <si>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</si>
  <si>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</si>
  <si>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</si>
  <si>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</si>
  <si>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</si>
  <si>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</si>
  <si>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</si>
  <si>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</si>
  <si>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</si>
  <si>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</si>
  <si>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</si>
  <si>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</si>
  <si>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</si>
  <si>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</si>
  <si>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</si>
  <si>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</si>
  <si>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</si>
  <si>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</si>
  <si>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</si>
  <si>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</si>
  <si>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</si>
  <si>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</si>
  <si>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</si>
  <si>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</si>
  <si>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</si>
  <si>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</si>
  <si>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</si>
  <si>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</si>
  <si>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</si>
  <si>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</si>
  <si>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</si>
  <si>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</si>
  <si>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</si>
  <si>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</si>
  <si>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</si>
  <si>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</si>
  <si>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</si>
  <si>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</si>
  <si>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</si>
  <si>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</si>
  <si>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</si>
  <si>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</si>
  <si>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</si>
  <si>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</si>
  <si>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</si>
  <si>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</si>
  <si>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</si>
  <si>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</si>
  <si>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</si>
  <si>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</si>
  <si>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</si>
  <si>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</si>
  <si>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</si>
  <si>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</si>
  <si>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</si>
  <si>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</si>
  <si>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</si>
  <si>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</si>
  <si>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</si>
  <si>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</si>
  <si>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</si>
  <si>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</si>
  <si>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</si>
  <si>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</si>
  <si>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</si>
  <si>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</si>
  <si>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</si>
  <si>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</si>
  <si>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</si>
  <si>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</si>
  <si>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</si>
  <si>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</si>
  <si>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</si>
  <si>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</si>
  <si>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</si>
  <si>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</si>
  <si>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</si>
  <si>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</si>
  <si>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</si>
  <si>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</si>
  <si>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</si>
  <si>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</si>
  <si>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</si>
  <si>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</si>
  <si>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</si>
  <si>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</si>
  <si>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</si>
  <si>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</si>
  <si>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</si>
  <si>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</si>
  <si>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</si>
  <si>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</si>
  <si>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</si>
  <si>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</si>
  <si>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</si>
  <si>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</si>
  <si>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</si>
  <si>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</si>
  <si>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</si>
  <si>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</si>
  <si>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</si>
  <si>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</si>
  <si>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</si>
  <si>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</si>
  <si>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</si>
  <si>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</si>
  <si>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</si>
  <si>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</si>
  <si>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</si>
  <si>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</si>
  <si>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</si>
  <si>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</si>
  <si>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</si>
  <si>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</si>
  <si>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</si>
  <si>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</si>
  <si>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</si>
  <si>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</si>
  <si>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</si>
  <si>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</si>
  <si>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</si>
  <si>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</si>
  <si>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</si>
  <si>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</si>
  <si>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</si>
  <si>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</si>
  <si>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</si>
  <si>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</si>
  <si>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</si>
  <si>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</si>
  <si>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</si>
  <si>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</si>
  <si>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</si>
  <si>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</si>
  <si>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</si>
  <si>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</si>
  <si>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</si>
  <si>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</si>
  <si>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</si>
  <si>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</si>
  <si>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</si>
  <si>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</si>
  <si>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</si>
  <si>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</si>
  <si>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</si>
  <si>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</si>
  <si>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</si>
  <si>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</si>
  <si>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</si>
  <si>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</si>
  <si>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</si>
  <si>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</si>
  <si>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</si>
  <si>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</si>
  <si>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</si>
  <si>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</si>
  <si>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</si>
  <si>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</si>
  <si>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</si>
  <si>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</si>
  <si>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</si>
  <si>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</si>
  <si>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</si>
  <si>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</si>
  <si>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</si>
  <si>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</si>
  <si>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</si>
  <si>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</si>
  <si>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</si>
  <si>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</si>
  <si>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</si>
  <si>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</si>
  <si>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</si>
  <si>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</si>
  <si>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</si>
  <si>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</si>
  <si>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</si>
  <si>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</si>
  <si>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</si>
  <si>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</si>
  <si>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</si>
  <si>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</si>
  <si>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</si>
  <si>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</si>
  <si>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</si>
  <si>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</si>
  <si>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</si>
  <si>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</si>
  <si>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</si>
  <si>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</si>
  <si>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</si>
  <si>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</si>
  <si>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</si>
  <si>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</si>
  <si>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</si>
  <si>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</si>
  <si>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</si>
  <si>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</si>
  <si>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</si>
  <si>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</si>
  <si>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</si>
  <si>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</si>
  <si>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</si>
  <si>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</si>
  <si>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</si>
  <si>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</si>
  <si>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</si>
  <si>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</si>
  <si>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</si>
  <si>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</si>
  <si>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</si>
  <si>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</si>
  <si>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</si>
  <si>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</si>
  <si>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</si>
  <si>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</si>
  <si>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</si>
  <si>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</si>
  <si>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</si>
  <si>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</si>
  <si>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</si>
  <si>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</si>
  <si>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</si>
  <si>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</si>
  <si>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</si>
  <si>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</si>
  <si>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</si>
  <si>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</si>
  <si>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</si>
  <si>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</si>
  <si>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</si>
  <si>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</si>
  <si>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</si>
  <si>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</si>
  <si>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</si>
  <si>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</si>
  <si>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</si>
  <si>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</si>
  <si>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</si>
  <si>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</si>
  <si>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</si>
  <si>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</si>
  <si>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</si>
  <si>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</si>
  <si>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</si>
  <si>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</si>
  <si>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</si>
  <si>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</si>
  <si>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</si>
  <si>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</si>
  <si>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</si>
  <si>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</si>
  <si>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</si>
  <si>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</si>
  <si>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</si>
  <si>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</si>
  <si>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</si>
  <si>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</si>
  <si>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</si>
  <si>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</si>
  <si>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</si>
  <si>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</si>
  <si>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</si>
  <si>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</si>
  <si>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</si>
  <si>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</si>
  <si>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</si>
  <si>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</si>
  <si>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</si>
  <si>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</si>
  <si>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</si>
  <si>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</si>
  <si>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</si>
  <si>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</si>
  <si>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</si>
  <si>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</si>
  <si>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</si>
  <si>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</si>
  <si>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</si>
  <si>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</si>
  <si>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</si>
  <si>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</si>
  <si>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</si>
  <si>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</si>
  <si>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</si>
  <si>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</si>
  <si>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</si>
  <si>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</si>
  <si>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</si>
  <si>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</si>
  <si>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</si>
  <si>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</si>
  <si>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</si>
  <si>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</si>
  <si>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</si>
  <si>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</si>
  <si>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</si>
  <si>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</si>
  <si>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</si>
  <si>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</si>
  <si>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</si>
  <si>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</si>
  <si>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</si>
  <si>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</si>
  <si>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</si>
  <si>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</si>
  <si>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</si>
  <si>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</si>
  <si>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</si>
  <si>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</si>
  <si>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</si>
  <si>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</si>
  <si>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</si>
  <si>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</si>
  <si>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</si>
  <si>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</si>
  <si>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</si>
  <si>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</si>
  <si>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</si>
  <si>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</si>
  <si>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</si>
  <si>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</si>
  <si>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</si>
  <si>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</si>
  <si>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</si>
  <si>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</si>
  <si>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</si>
  <si>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</si>
  <si>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</si>
  <si>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</si>
  <si>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</si>
  <si>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</si>
  <si>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</si>
  <si>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</si>
  <si>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</si>
  <si>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</si>
  <si>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</si>
  <si>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</si>
  <si>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</si>
  <si>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</si>
  <si>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</si>
  <si>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</si>
  <si>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</si>
  <si>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</si>
  <si>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</si>
  <si>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</si>
  <si>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</si>
  <si>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</si>
  <si>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</si>
  <si>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</si>
  <si>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</si>
  <si>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</si>
  <si>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</si>
  <si>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</si>
  <si>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</si>
  <si>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</si>
  <si>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</si>
  <si>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</si>
  <si>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</si>
  <si>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</si>
  <si>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</si>
  <si>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</si>
  <si>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</si>
  <si>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</si>
  <si>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</si>
  <si>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</si>
  <si>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</si>
  <si>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</si>
  <si>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</si>
  <si>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</si>
  <si>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</si>
  <si>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</si>
  <si>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</si>
  <si>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</si>
  <si>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</si>
  <si>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</si>
  <si>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</si>
  <si>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</si>
  <si>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</si>
  <si>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</si>
  <si>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</si>
  <si>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</si>
  <si>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</si>
  <si>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</si>
  <si>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</si>
  <si>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</si>
  <si>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</si>
  <si>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</si>
  <si>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</si>
  <si>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</si>
  <si>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</si>
  <si>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</si>
  <si>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</si>
  <si>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</si>
  <si>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</si>
  <si>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</si>
  <si>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</si>
  <si>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</si>
  <si>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</si>
  <si>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</si>
  <si>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</si>
  <si>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</si>
  <si>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</si>
  <si>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</si>
  <si>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</si>
  <si>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</si>
  <si>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</si>
  <si>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</si>
  <si>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</si>
  <si>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</si>
  <si>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</si>
  <si>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</si>
  <si>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</si>
  <si>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</si>
  <si>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</si>
  <si>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</si>
  <si>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</si>
  <si>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</si>
  <si>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</si>
  <si>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</si>
  <si>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</si>
  <si>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</si>
  <si>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</si>
  <si>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</si>
  <si>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</si>
  <si>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</si>
  <si>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</si>
  <si>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</si>
  <si>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</si>
  <si>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</si>
  <si>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</si>
  <si>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</si>
  <si>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</si>
  <si>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</si>
  <si>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</si>
  <si>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</si>
  <si>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</si>
  <si>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</si>
  <si>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</si>
  <si>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</si>
  <si>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</si>
  <si>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</si>
  <si>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</si>
  <si>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</si>
  <si>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</si>
  <si>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</si>
  <si>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</si>
  <si>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</si>
  <si>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</si>
  <si>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</si>
  <si>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</si>
  <si>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</si>
  <si>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</si>
  <si>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</si>
  <si>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</si>
  <si>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</si>
  <si>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</si>
  <si>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</si>
  <si>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</si>
  <si>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</si>
  <si>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</si>
  <si>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</si>
  <si>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</si>
  <si>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</si>
  <si>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</si>
  <si>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</si>
  <si>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</si>
  <si>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</si>
  <si>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</si>
  <si>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</si>
  <si>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</si>
  <si>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</si>
  <si>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</si>
  <si>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</si>
  <si>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</si>
  <si>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</si>
  <si>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</si>
  <si>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</si>
  <si>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</si>
  <si>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</si>
  <si>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</si>
  <si>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</si>
  <si>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</si>
  <si>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</si>
  <si>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</si>
  <si>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</si>
  <si>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</si>
  <si>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</si>
  <si>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</si>
  <si>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</si>
  <si>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</si>
  <si>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</si>
  <si>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</si>
  <si>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</si>
  <si>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</si>
  <si>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</si>
  <si>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</si>
  <si>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</si>
  <si>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</si>
  <si>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</si>
  <si>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</si>
  <si>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</si>
  <si>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</si>
  <si>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</si>
  <si>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</si>
  <si>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</si>
  <si>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</si>
  <si>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</si>
  <si>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</si>
  <si>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</si>
  <si>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</si>
  <si>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</si>
  <si>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</si>
  <si>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</si>
  <si>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</si>
  <si>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</si>
  <si>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</si>
  <si>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</si>
  <si>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</si>
  <si>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</si>
  <si>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</si>
  <si>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</si>
  <si>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</si>
  <si>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</si>
  <si>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</si>
  <si>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</si>
  <si>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</si>
  <si>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</si>
  <si>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</si>
  <si>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</si>
  <si>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</si>
  <si>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</si>
  <si>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</si>
  <si>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</si>
  <si>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</si>
  <si>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</si>
  <si>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</si>
  <si>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</si>
  <si>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</si>
  <si>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</si>
  <si>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</si>
  <si>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</si>
  <si>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</si>
  <si>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</si>
  <si>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</si>
  <si>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</si>
  <si>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</si>
  <si>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</si>
  <si>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</si>
  <si>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</si>
  <si>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</si>
  <si>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</si>
  <si>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</si>
  <si>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</si>
  <si>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</si>
  <si>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</si>
  <si>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</si>
  <si>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</si>
  <si>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</si>
  <si>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</si>
  <si>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</si>
  <si>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</si>
  <si>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</si>
  <si>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</si>
  <si>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</si>
  <si>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</si>
  <si>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</si>
  <si>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</si>
  <si>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</si>
  <si>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</si>
  <si>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</si>
  <si>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</si>
  <si>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</si>
  <si>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</si>
  <si>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</si>
  <si>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</si>
  <si>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</si>
  <si>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</si>
  <si>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</si>
  <si>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</si>
  <si>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</si>
  <si>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</si>
  <si>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</si>
  <si>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</si>
  <si>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</si>
  <si>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</si>
  <si>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</si>
  <si>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</si>
  <si>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</si>
  <si>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</si>
  <si>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</si>
  <si>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</si>
  <si>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</si>
  <si>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</si>
  <si>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</si>
  <si>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</si>
  <si>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</si>
  <si>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</si>
  <si>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</si>
  <si>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</si>
  <si>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</si>
  <si>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</si>
  <si>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</si>
  <si>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</si>
  <si>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</si>
  <si>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</si>
  <si>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</si>
  <si>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</si>
  <si>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</si>
  <si>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</si>
  <si>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</si>
  <si>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</si>
  <si>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</si>
  <si>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</si>
  <si>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</si>
  <si>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</si>
  <si>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</si>
  <si>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</si>
  <si>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</si>
  <si>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</si>
  <si>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</si>
  <si>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</si>
  <si>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</si>
  <si>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</si>
  <si>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</si>
  <si>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</si>
  <si>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</si>
  <si>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</si>
  <si>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</si>
  <si>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</si>
  <si>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</si>
  <si>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</si>
  <si>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</si>
  <si>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</si>
  <si>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</si>
  <si>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</si>
  <si>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</si>
  <si>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</si>
  <si>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</si>
  <si>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</si>
  <si>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</si>
  <si>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</si>
  <si>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</si>
  <si>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</si>
  <si>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</si>
  <si>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</si>
  <si>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</si>
  <si>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</si>
  <si>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</si>
  <si>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</si>
  <si>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</si>
  <si>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</si>
  <si>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</si>
  <si>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</si>
  <si>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</si>
  <si>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</si>
  <si>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</si>
  <si>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</si>
  <si>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</si>
  <si>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</si>
  <si>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</si>
  <si>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</si>
  <si>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</si>
  <si>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</si>
  <si>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</si>
  <si>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</si>
  <si>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</si>
  <si>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</si>
  <si>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</si>
  <si>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</si>
  <si>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</si>
  <si>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</si>
  <si>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</si>
  <si>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</si>
  <si>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</si>
  <si>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</si>
  <si>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</si>
  <si>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</si>
  <si>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</si>
  <si>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</si>
  <si>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</si>
  <si>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</si>
  <si>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</si>
  <si>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</si>
  <si>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</si>
  <si>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</si>
  <si>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</si>
  <si>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</si>
  <si>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</si>
  <si>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</si>
  <si>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</si>
  <si>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</si>
  <si>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</si>
  <si>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</si>
  <si>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</si>
  <si>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</si>
  <si>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</si>
  <si>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</si>
  <si>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</si>
  <si>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</si>
  <si>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</si>
  <si>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</si>
  <si>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</si>
  <si>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</si>
  <si>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</si>
  <si>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</si>
  <si>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</si>
  <si>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</si>
  <si>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</si>
  <si>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</si>
  <si>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</si>
  <si>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</si>
  <si>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</si>
  <si>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</si>
  <si>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</si>
  <si>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</si>
  <si>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</si>
  <si>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</si>
  <si>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</si>
  <si>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</si>
  <si>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</si>
  <si>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</si>
  <si>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</si>
  <si>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</si>
  <si>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</si>
  <si>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</si>
  <si>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</si>
  <si>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</si>
  <si>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</si>
  <si>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</si>
  <si>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</si>
  <si>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</si>
  <si>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</si>
  <si>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</si>
  <si>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</si>
  <si>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</si>
  <si>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</si>
  <si>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</si>
  <si>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</si>
  <si>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</si>
  <si>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</si>
  <si>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</si>
  <si>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</si>
  <si>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</si>
  <si>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</si>
  <si>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</si>
  <si>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</si>
  <si>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</si>
  <si>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</si>
  <si>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</si>
  <si>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</si>
  <si>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</si>
  <si>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</si>
  <si>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</si>
  <si>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</si>
  <si>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</si>
  <si>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</si>
  <si>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</si>
  <si>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</si>
  <si>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</si>
  <si>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</si>
  <si>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</si>
  <si>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</si>
  <si>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</si>
  <si>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</si>
  <si>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</si>
  <si>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</si>
  <si>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</si>
  <si>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</si>
  <si>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</si>
  <si>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</si>
  <si>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</si>
  <si>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</si>
  <si>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</si>
  <si>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</si>
  <si>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</si>
  <si>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</si>
  <si>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</si>
  <si>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</si>
  <si>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</si>
  <si>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</si>
  <si>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</si>
  <si>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</si>
  <si>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</si>
  <si>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</si>
  <si>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</si>
  <si>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</si>
  <si>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</si>
  <si>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</si>
  <si>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</si>
  <si>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</si>
  <si>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</si>
  <si>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</si>
  <si>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</si>
  <si>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</si>
  <si>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</si>
  <si>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</si>
  <si>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</si>
  <si>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</si>
  <si>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</si>
  <si>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</si>
  <si>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</si>
  <si>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</si>
  <si>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</si>
  <si>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</si>
  <si>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</si>
  <si>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</si>
  <si>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</si>
  <si>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</si>
  <si>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</si>
  <si>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</si>
  <si>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</si>
  <si>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</si>
  <si>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</si>
  <si>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</si>
  <si>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</si>
  <si>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</si>
  <si>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</si>
  <si>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</si>
  <si>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</si>
  <si>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</si>
  <si>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</si>
  <si>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</si>
  <si>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</si>
  <si>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</si>
  <si>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</si>
  <si>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</si>
  <si>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</si>
  <si>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</si>
  <si>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</si>
  <si>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</si>
  <si>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</si>
  <si>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</si>
  <si>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</si>
  <si>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</si>
  <si>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</si>
  <si>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</si>
  <si>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</si>
  <si>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</si>
  <si>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</si>
  <si>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</si>
  <si>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</si>
  <si>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</si>
  <si>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</si>
  <si>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</si>
  <si>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</si>
  <si>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</si>
  <si>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</si>
  <si>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</si>
  <si>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</si>
  <si>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</si>
  <si>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</si>
  <si>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</si>
  <si>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</si>
  <si>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</si>
  <si>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</si>
  <si>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</si>
  <si>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</si>
  <si>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</si>
  <si>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</si>
  <si>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</si>
  <si>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</si>
  <si>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</si>
  <si>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</si>
  <si>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</si>
  <si>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</si>
  <si>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</si>
  <si>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</si>
  <si>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</si>
  <si>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</si>
  <si>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</si>
  <si>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</si>
  <si>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</si>
  <si>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</si>
  <si>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</si>
  <si>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</si>
  <si>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</si>
  <si>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</si>
  <si>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</si>
  <si>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</si>
  <si>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</si>
  <si>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</si>
  <si>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</si>
  <si>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</si>
  <si>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</si>
  <si>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</si>
  <si>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</si>
  <si>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</si>
  <si>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</si>
  <si>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</si>
  <si>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</si>
  <si>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</si>
  <si>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</si>
  <si>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</si>
  <si>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</si>
  <si>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</si>
  <si>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</si>
  <si>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</si>
  <si>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</si>
  <si>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</si>
  <si>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</si>
  <si>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</si>
  <si>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</si>
  <si>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</si>
  <si>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</si>
  <si>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</si>
  <si>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</si>
  <si>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</si>
  <si>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</si>
  <si>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</si>
  <si>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</si>
  <si>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</si>
  <si>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</si>
  <si>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</si>
  <si>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</si>
  <si>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</si>
  <si>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</si>
  <si>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</si>
  <si>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</si>
  <si>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</si>
  <si>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</si>
  <si>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</si>
  <si>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</si>
  <si>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</si>
  <si>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</si>
  <si>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</si>
  <si>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</si>
  <si>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</si>
  <si>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</si>
  <si>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</si>
  <si>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</si>
  <si>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</si>
  <si>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</si>
  <si>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</si>
  <si>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</si>
  <si>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</si>
  <si>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</si>
  <si>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</si>
  <si>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</si>
  <si>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</si>
  <si>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</si>
  <si>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</si>
  <si>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</si>
  <si>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</si>
  <si>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</si>
  <si>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</si>
  <si>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</si>
  <si>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</si>
  <si>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</si>
  <si>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</si>
  <si>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</si>
  <si>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</si>
  <si>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</si>
  <si>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</si>
  <si>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</si>
  <si>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</si>
  <si>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</si>
  <si>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</si>
  <si>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</si>
  <si>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</si>
  <si>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</si>
  <si>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</si>
  <si>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</si>
  <si>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</si>
  <si>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</si>
  <si>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</si>
  <si>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</si>
  <si>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</si>
  <si>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</si>
  <si>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</si>
  <si>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</si>
  <si>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</si>
  <si>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</si>
  <si>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</si>
  <si>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</si>
  <si>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</si>
  <si>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</si>
  <si>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</si>
  <si>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</si>
  <si>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</si>
  <si>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</si>
  <si>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</si>
  <si>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</si>
  <si>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</si>
  <si>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</si>
  <si>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</si>
  <si>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</si>
  <si>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</si>
  <si>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</si>
  <si>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</si>
  <si>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</si>
  <si>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</si>
  <si>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</si>
  <si>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</si>
  <si>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</si>
  <si>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</si>
  <si>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</si>
  <si>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</si>
  <si>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</si>
  <si>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</si>
  <si>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</si>
  <si>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</si>
  <si>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</si>
  <si>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</si>
  <si>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</si>
  <si>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</si>
  <si>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</si>
  <si>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</si>
  <si>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</si>
  <si>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</si>
  <si>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</si>
  <si>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</si>
  <si>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</si>
  <si>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</si>
  <si>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</si>
  <si>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</si>
  <si>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</si>
  <si>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</si>
  <si>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</si>
  <si>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</si>
  <si>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</si>
  <si>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</si>
  <si>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</si>
  <si>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</si>
  <si>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</si>
  <si>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</si>
  <si>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</si>
  <si>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</si>
  <si>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</si>
  <si>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</si>
  <si>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</si>
  <si>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</si>
  <si>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</si>
  <si>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</si>
  <si>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</si>
  <si>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</si>
  <si>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</si>
  <si>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</si>
  <si>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</si>
  <si>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</si>
  <si>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</si>
  <si>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</si>
  <si>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</si>
  <si>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</si>
  <si>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</si>
  <si>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</si>
  <si>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</si>
  <si>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</si>
  <si>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</si>
  <si>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</si>
  <si>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</si>
  <si>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</si>
  <si>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</si>
  <si>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</si>
  <si>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</si>
  <si>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</si>
  <si>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</si>
  <si>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</si>
  <si>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</si>
  <si>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</si>
  <si>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</si>
  <si>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</si>
  <si>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</si>
  <si>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</si>
  <si>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</si>
  <si>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</si>
  <si>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</si>
  <si>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</si>
  <si>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</si>
  <si>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</si>
  <si>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</si>
  <si>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</si>
  <si>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</si>
  <si>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</si>
  <si>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</si>
  <si>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</si>
  <si>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</si>
  <si>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</si>
  <si>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</si>
  <si>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</si>
  <si>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</si>
  <si>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</si>
  <si>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</si>
  <si>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</si>
  <si>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</si>
  <si>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</si>
  <si>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</si>
  <si>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</si>
  <si>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</si>
  <si>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</si>
  <si>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</si>
  <si>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</si>
  <si>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</si>
  <si>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</si>
  <si>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</si>
  <si>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</si>
  <si>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</si>
  <si>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</si>
  <si>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</si>
  <si>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</si>
  <si>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</si>
  <si>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</si>
  <si>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</si>
  <si>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</si>
  <si>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</si>
  <si>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</si>
  <si>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</si>
  <si>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</si>
  <si>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</si>
  <si>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</si>
  <si>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</si>
  <si>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</si>
  <si>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</si>
  <si>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</si>
  <si>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</si>
  <si>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</si>
  <si>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</si>
  <si>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</si>
  <si>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</si>
  <si>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</si>
  <si>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</si>
  <si>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</si>
  <si>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</si>
  <si>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</si>
  <si>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</si>
  <si>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</si>
  <si>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</si>
  <si>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</si>
  <si>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</si>
  <si>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</si>
  <si>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</si>
  <si>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</si>
  <si>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</si>
  <si>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</si>
  <si>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</si>
  <si>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</si>
  <si>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</si>
  <si>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</si>
  <si>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</si>
  <si>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</si>
  <si>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</si>
  <si>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</si>
  <si>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</si>
  <si>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</si>
  <si>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</si>
  <si>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</si>
  <si>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</si>
  <si>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</si>
  <si>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</si>
  <si>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</si>
  <si>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</si>
  <si>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</si>
  <si>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</si>
  <si>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</si>
  <si>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</si>
  <si>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</si>
  <si>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</si>
  <si>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</si>
  <si>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</si>
  <si>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</si>
  <si>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</si>
  <si>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</si>
  <si>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</si>
  <si>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</si>
  <si>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</si>
  <si>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</si>
  <si>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</si>
  <si>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</si>
  <si>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</si>
  <si>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</si>
  <si>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</si>
  <si>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</si>
  <si>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</si>
  <si>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</si>
  <si>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</si>
  <si>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</si>
  <si>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</si>
  <si>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</si>
  <si>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</si>
  <si>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</si>
  <si>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</si>
  <si>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</si>
  <si>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</si>
  <si>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</si>
  <si>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</si>
  <si>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</si>
  <si>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</si>
  <si>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</si>
  <si>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</si>
  <si>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</si>
  <si>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</si>
  <si>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</si>
  <si>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</si>
  <si>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</si>
  <si>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</si>
  <si>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</si>
  <si>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</si>
  <si>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</si>
  <si>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</si>
  <si>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</si>
  <si>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</si>
  <si>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</si>
  <si>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</si>
  <si>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</si>
  <si>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</si>
  <si>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</si>
  <si>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</si>
  <si>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</si>
  <si>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</si>
  <si>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</si>
  <si>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</si>
  <si>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</si>
  <si>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</si>
  <si>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</si>
  <si>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</si>
  <si>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</si>
  <si>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</si>
  <si>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</si>
  <si>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</si>
  <si>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</si>
  <si>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</si>
  <si>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</si>
  <si>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</si>
  <si>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</si>
  <si>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</si>
  <si>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</si>
  <si>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</si>
  <si>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</si>
  <si>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</si>
  <si>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</si>
  <si>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</si>
  <si>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</si>
  <si>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</si>
  <si>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</si>
  <si>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</si>
  <si>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</si>
  <si>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</si>
  <si>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</si>
  <si>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</si>
  <si>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</si>
  <si>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</si>
  <si>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</si>
  <si>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</si>
  <si>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</si>
  <si>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</si>
  <si>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</si>
  <si>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</si>
  <si>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</si>
  <si>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</si>
  <si>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</si>
  <si>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</si>
  <si>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</si>
  <si>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</si>
  <si>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</si>
  <si>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</si>
  <si>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</si>
  <si>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</si>
  <si>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</si>
  <si>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</si>
  <si>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</si>
  <si>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</si>
  <si>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</si>
  <si>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</si>
  <si>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</si>
  <si>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</si>
  <si>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</si>
  <si>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</si>
  <si>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</si>
  <si>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</si>
  <si>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</si>
  <si>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</si>
  <si>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</si>
  <si>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</si>
  <si>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</si>
  <si>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</si>
  <si>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</si>
  <si>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</si>
  <si>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</si>
  <si>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</si>
  <si>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</si>
  <si>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</si>
  <si>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</si>
  <si>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</si>
  <si>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</si>
  <si>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</si>
  <si>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</si>
  <si>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</si>
  <si>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</si>
  <si>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</si>
  <si>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</si>
  <si>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</si>
  <si>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</si>
  <si>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</si>
  <si>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</si>
  <si>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</si>
  <si>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</si>
  <si>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</si>
  <si>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</si>
  <si>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</si>
  <si>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</si>
  <si>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</si>
  <si>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</si>
  <si>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</si>
  <si>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</si>
  <si>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</si>
  <si>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</si>
  <si>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</si>
  <si>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</si>
  <si>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</si>
  <si>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</si>
  <si>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</si>
  <si>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</si>
  <si>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</si>
  <si>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</si>
  <si>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</si>
  <si>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</si>
  <si>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</si>
  <si>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</si>
  <si>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</si>
  <si>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</si>
  <si>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</si>
  <si>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</si>
  <si>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</si>
  <si>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</si>
  <si>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</si>
  <si>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</si>
  <si>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</si>
  <si>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</si>
  <si>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</si>
  <si>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</si>
  <si>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</si>
  <si>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</si>
  <si>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</si>
  <si>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</si>
  <si>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</si>
  <si>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</si>
  <si>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</si>
  <si>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</si>
  <si>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</si>
  <si>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</si>
  <si>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</si>
  <si>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</si>
  <si>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</si>
  <si>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</si>
  <si>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</si>
  <si>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</si>
  <si>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</si>
  <si>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</si>
  <si>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</si>
  <si>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</si>
  <si>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</si>
  <si>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</si>
  <si>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</si>
  <si>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</si>
  <si>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</si>
  <si>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</si>
  <si>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</si>
  <si>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</si>
  <si>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</si>
  <si>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</si>
  <si>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</si>
  <si>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</si>
  <si>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</si>
  <si>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</si>
  <si>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</si>
  <si>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</si>
  <si>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</si>
  <si>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</si>
  <si>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</si>
  <si>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</si>
  <si>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</si>
  <si>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</si>
  <si>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</si>
  <si>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</si>
  <si>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</si>
  <si>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</si>
  <si>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</si>
  <si>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</si>
  <si>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</si>
  <si>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</si>
  <si>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</si>
  <si>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</si>
  <si>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</si>
  <si>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</si>
  <si>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</si>
  <si>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</si>
  <si>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</si>
  <si>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</si>
  <si>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Backers</t>
  </si>
  <si>
    <t>Success Sum</t>
  </si>
  <si>
    <t>Fail Sum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</si>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</sst>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81C55D"/>
      <color rgb="FFF96A6C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[Kracaw_CrowdfundingBook.xlsx]Per Category!PivotTable1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D63-AEDC-33D7933C4DB6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4D63-AEDC-33D7933C4DB6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9-4D63-AEDC-33D7933C4DB6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9-4D63-AEDC-33D7933C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203103"/>
        <c:axId val="146206847"/>
      </c:barChart>
      <c:catAx>
        <c:axId val="1462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6847"/>
        <c:crosses val="autoZero"/>
        <c:auto val="1"/>
        <c:lblAlgn val="ctr"/>
        <c:lblOffset val="100"/>
        <c:noMultiLvlLbl val="0"/>
      </c:catAx>
      <c:valAx>
        <c:axId val="1462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[Kracaw_CrowdfundingBook.xlsx]Per Sub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4-43C4-8AA8-909EF2042577}"/>
            </c:ext>
          </c:extLst>
        </c:ser>
        <c:ser>
          <c:idx val="1"/>
          <c:order val="1"/>
          <c:tx>
            <c:strRef>
              <c:f>'Per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4-43C4-8AA8-909EF2042577}"/>
            </c:ext>
          </c:extLst>
        </c:ser>
        <c:ser>
          <c:idx val="2"/>
          <c:order val="2"/>
          <c:tx>
            <c:strRef>
              <c:f>'Per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4-43C4-8AA8-909EF2042577}"/>
            </c:ext>
          </c:extLst>
        </c:ser>
        <c:ser>
          <c:idx val="3"/>
          <c:order val="3"/>
          <c:tx>
            <c:strRef>
              <c:f>'Per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4-43C4-8AA8-909EF204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169727"/>
        <c:axId val="313170143"/>
      </c:barChart>
      <c:catAx>
        <c:axId val="3131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0143"/>
        <c:crosses val="autoZero"/>
        <c:auto val="1"/>
        <c:lblAlgn val="ctr"/>
        <c:lblOffset val="100"/>
        <c:noMultiLvlLbl val="0"/>
      </c:catAx>
      <c:valAx>
        <c:axId val="3131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[Kracaw_CrowdfundingBook.xlsx]Per Month!PivotTable4</c:name>
    <c:fmtId val="12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5-4E17-BE4B-8C6B8625DD5A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5-4E17-BE4B-8C6B8625DD5A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5-4E17-BE4B-8C6B8625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6591"/>
        <c:axId val="67124095"/>
      </c:lineChart>
      <c:catAx>
        <c:axId val="671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4095"/>
        <c:crosses val="autoZero"/>
        <c:auto val="1"/>
        <c:lblAlgn val="ctr"/>
        <c:lblOffset val="100"/>
        <c:noMultiLvlLbl val="0"/>
      </c:catAx>
      <c:valAx>
        <c:axId val="67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A-42B6-9A4E-5F4F9AFA826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A-42B6-9A4E-5F4F9AFA826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A-42B6-9A4E-5F4F9AFA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25583"/>
        <c:axId val="525911439"/>
      </c:lineChart>
      <c:catAx>
        <c:axId val="5259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1439"/>
        <c:crosses val="autoZero"/>
        <c:auto val="1"/>
        <c:lblAlgn val="ctr"/>
        <c:lblOffset val="100"/>
        <c:noMultiLvlLbl val="0"/>
      </c:catAx>
      <c:valAx>
        <c:axId val="525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0</xdr:row>
      <xdr:rowOff>19049</xdr:rowOff>
    </xdr:from>
    <xdr:to>
      <xdr:col>18</xdr:col>
      <xdr:colOff>600075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2</xdr:row>
      <xdr:rowOff>190499</xdr:rowOff>
    </xdr:from>
    <xdr:to>
      <xdr:col>21</xdr:col>
      <xdr:colOff>257175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2</xdr:row>
      <xdr:rowOff>190500</xdr:rowOff>
    </xdr:from>
    <xdr:to>
      <xdr:col>14</xdr:col>
      <xdr:colOff>85725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104775</xdr:rowOff>
    </xdr:from>
    <xdr:to>
      <xdr:col>7</xdr:col>
      <xdr:colOff>1333500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Kracaw" refreshedDate="45001.760268981481" createdVersion="6" refreshedVersion="6" minRefreshableVersion="3" recordCount="1000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 Kracaw" refreshedDate="45001.776960995368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5">
    <pivotField showAll="0"/>
    <pivotField showAll="0"/>
    <pivotField numFmtId="1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9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" fld="3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B1" workbookViewId="0">
      <selection activeCell="L5" sqref="L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6" customWidth="1"/>
    <col min="8" max="8" width="13" bestFit="1" customWidth="1"/>
    <col min="9" max="9" width="18.5" customWidth="1"/>
    <col min="12" max="13" width="11.125" bestFit="1" customWidth="1"/>
    <col min="14" max="15" width="11.125" customWidth="1"/>
    <col min="18" max="18" width="28" bestFit="1" customWidth="1"/>
    <col min="19" max="19" width="16.875" customWidth="1"/>
    <col min="20" max="20" width="18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ROUND(IF(H2=0,0,E2/H2),2)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>
        <f>ROUND(IF(H3=0,0,E3/H3),2)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>
        <f>ROUND(IF(H4=0,0,E4/H4),2)</f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>
        <f>ROUND(IF(H5=0,0,E5/H5),2)</f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>
        <f>ROUND(IF(H6=0,0,E6/H6),2)</f>
        <v>99.34</v>
      </c>
      <c r="J6" t="s">
        <v>21</v>
      </c>
      <c r="K6" t="s">
        <v>22</v>
      </c>
      <c r="L6">
        <v>1547964000</v>
      </c>
      <c r="M6">
        <v>1548309600</v>
      </c>
      <c r="N6" s="9">
        <f>(((L6/60)/60)/24)+DATE(1970,1,1)</f>
        <v>43485.25</v>
      </c>
      <c r="O6" s="9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>
        <f>ROUND(IF(H7=0,0,E7/H7),2)</f>
        <v>75.83</v>
      </c>
      <c r="J7" t="s">
        <v>36</v>
      </c>
      <c r="K7" t="s">
        <v>37</v>
      </c>
      <c r="L7">
        <v>1346130000</v>
      </c>
      <c r="M7">
        <v>1347080400</v>
      </c>
      <c r="N7" s="9">
        <f>(((L7/60)/60)/24)+DATE(1970,1,1)</f>
        <v>41149.208333333336</v>
      </c>
      <c r="O7" s="9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>
        <f>ROUND(IF(H8=0,0,E8/H8),2)</f>
        <v>60.56</v>
      </c>
      <c r="J8" t="s">
        <v>40</v>
      </c>
      <c r="K8" t="s">
        <v>41</v>
      </c>
      <c r="L8">
        <v>1505278800</v>
      </c>
      <c r="M8">
        <v>1505365200</v>
      </c>
      <c r="N8" s="9">
        <f>(((L8/60)/60)/24)+DATE(1970,1,1)</f>
        <v>42991.208333333328</v>
      </c>
      <c r="O8" s="9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>
        <f>ROUND(IF(H9=0,0,E9/H9),2)</f>
        <v>64.94</v>
      </c>
      <c r="J9" t="s">
        <v>36</v>
      </c>
      <c r="K9" t="s">
        <v>37</v>
      </c>
      <c r="L9">
        <v>1439442000</v>
      </c>
      <c r="M9">
        <v>1439614800</v>
      </c>
      <c r="N9" s="9">
        <f>(((L9/60)/60)/24)+DATE(1970,1,1)</f>
        <v>42229.208333333328</v>
      </c>
      <c r="O9" s="9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>
        <f>ROUND(IF(H10=0,0,E10/H10),2)</f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>(((L10/60)/60)/24)+DATE(1970,1,1)</f>
        <v>40399.208333333336</v>
      </c>
      <c r="O10" s="9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>
        <f>ROUND(IF(H11=0,0,E11/H11),2)</f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>(((L11/60)/60)/24)+DATE(1970,1,1)</f>
        <v>41536.208333333336</v>
      </c>
      <c r="O11" s="9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>
        <f>ROUND(IF(H12=0,0,E12/H12),2)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(((L12/60)/60)/24)+DATE(1970,1,1)</f>
        <v>40404.208333333336</v>
      </c>
      <c r="O12" s="9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>
        <f>ROUND(IF(H13=0,0,E13/H13),2)</f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>(((L13/60)/60)/24)+DATE(1970,1,1)</f>
        <v>40442.208333333336</v>
      </c>
      <c r="O13" s="9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>
        <f>ROUND(IF(H14=0,0,E14/H14),2)</f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>(((L14/60)/60)/24)+DATE(1970,1,1)</f>
        <v>43760.208333333328</v>
      </c>
      <c r="O14" s="9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>
        <f>ROUND(IF(H15=0,0,E15/H15),2)</f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>(((L15/60)/60)/24)+DATE(1970,1,1)</f>
        <v>42532.208333333328</v>
      </c>
      <c r="O15" s="9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>
        <f>ROUND(IF(H16=0,0,E16/H16),2)</f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>(((L16/60)/60)/24)+DATE(1970,1,1)</f>
        <v>40974.25</v>
      </c>
      <c r="O16" s="9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>
        <f>ROUND(IF(H17=0,0,E17/H17),2)</f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>(((L17/60)/60)/24)+DATE(1970,1,1)</f>
        <v>43809.25</v>
      </c>
      <c r="O17" s="9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>
        <f>ROUND(IF(H18=0,0,E18/H18),2)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(((L18/60)/60)/24)+DATE(1970,1,1)</f>
        <v>41661.25</v>
      </c>
      <c r="O18" s="9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>
        <f>ROUND(IF(H19=0,0,E19/H19),2)</f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>(((L19/60)/60)/24)+DATE(1970,1,1)</f>
        <v>40555.25</v>
      </c>
      <c r="O19" s="9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>
        <f>ROUND(IF(H20=0,0,E20/H20),2)</f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>(((L20/60)/60)/24)+DATE(1970,1,1)</f>
        <v>43351.208333333328</v>
      </c>
      <c r="O20" s="9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>
        <f>ROUND(IF(H21=0,0,E21/H21),2)</f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>(((L21/60)/60)/24)+DATE(1970,1,1)</f>
        <v>43528.25</v>
      </c>
      <c r="O21" s="9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>
        <f>ROUND(IF(H22=0,0,E22/H22),2)</f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>(((L22/60)/60)/24)+DATE(1970,1,1)</f>
        <v>41848.208333333336</v>
      </c>
      <c r="O22" s="9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>
        <f>ROUND(IF(H23=0,0,E23/H23),2)</f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>(((L23/60)/60)/24)+DATE(1970,1,1)</f>
        <v>40770.208333333336</v>
      </c>
      <c r="O23" s="9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>
        <f>ROUND(IF(H24=0,0,E24/H24),2)</f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>(((L24/60)/60)/24)+DATE(1970,1,1)</f>
        <v>43193.208333333328</v>
      </c>
      <c r="O24" s="9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>
        <f>ROUND(IF(H25=0,0,E25/H25),2)</f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>(((L25/60)/60)/24)+DATE(1970,1,1)</f>
        <v>43510.25</v>
      </c>
      <c r="O25" s="9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>
        <f>ROUND(IF(H26=0,0,E26/H26),2)</f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>(((L26/60)/60)/24)+DATE(1970,1,1)</f>
        <v>41811.208333333336</v>
      </c>
      <c r="O26" s="9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>
        <f>ROUND(IF(H27=0,0,E27/H27),2)</f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>(((L27/60)/60)/24)+DATE(1970,1,1)</f>
        <v>40681.208333333336</v>
      </c>
      <c r="O27" s="9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>
        <f>ROUND(IF(H28=0,0,E28/H28),2)</f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>(((L28/60)/60)/24)+DATE(1970,1,1)</f>
        <v>43312.208333333328</v>
      </c>
      <c r="O28" s="9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>
        <f>ROUND(IF(H29=0,0,E29/H29),2)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(((L29/60)/60)/24)+DATE(1970,1,1)</f>
        <v>42280.208333333328</v>
      </c>
      <c r="O29" s="9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>
        <f>ROUND(IF(H30=0,0,E30/H30),2)</f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>(((L30/60)/60)/24)+DATE(1970,1,1)</f>
        <v>40218.25</v>
      </c>
      <c r="O30" s="9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>
        <f>ROUND(IF(H31=0,0,E31/H31),2)</f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>(((L31/60)/60)/24)+DATE(1970,1,1)</f>
        <v>43301.208333333328</v>
      </c>
      <c r="O31" s="9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>
        <f>ROUND(IF(H32=0,0,E32/H32),2)</f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>(((L32/60)/60)/24)+DATE(1970,1,1)</f>
        <v>43609.208333333328</v>
      </c>
      <c r="O32" s="9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>
        <f>ROUND(IF(H33=0,0,E33/H33),2)</f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>(((L33/60)/60)/24)+DATE(1970,1,1)</f>
        <v>42374.25</v>
      </c>
      <c r="O33" s="9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>
        <f>ROUND(IF(H34=0,0,E34/H34),2)</f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>(((L34/60)/60)/24)+DATE(1970,1,1)</f>
        <v>43110.25</v>
      </c>
      <c r="O34" s="9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>
        <f>ROUND(IF(H35=0,0,E35/H35),2)</f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>(((L35/60)/60)/24)+DATE(1970,1,1)</f>
        <v>41917.208333333336</v>
      </c>
      <c r="O35" s="9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>
        <f>ROUND(IF(H36=0,0,E36/H36),2)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(((L36/60)/60)/24)+DATE(1970,1,1)</f>
        <v>42817.208333333328</v>
      </c>
      <c r="O36" s="9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>
        <f>ROUND(IF(H37=0,0,E37/H37),2)</f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>(((L37/60)/60)/24)+DATE(1970,1,1)</f>
        <v>43484.25</v>
      </c>
      <c r="O37" s="9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>
        <f>ROUND(IF(H38=0,0,E38/H38),2)</f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>(((L38/60)/60)/24)+DATE(1970,1,1)</f>
        <v>40600.25</v>
      </c>
      <c r="O38" s="9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>
        <f>ROUND(IF(H39=0,0,E39/H39),2)</f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>(((L39/60)/60)/24)+DATE(1970,1,1)</f>
        <v>43744.208333333328</v>
      </c>
      <c r="O39" s="9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>
        <f>ROUND(IF(H40=0,0,E40/H40),2)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>(((L40/60)/60)/24)+DATE(1970,1,1)</f>
        <v>40469.208333333336</v>
      </c>
      <c r="O40" s="9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>
        <f>ROUND(IF(H41=0,0,E41/H41),2)</f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>(((L41/60)/60)/24)+DATE(1970,1,1)</f>
        <v>41330.25</v>
      </c>
      <c r="O41" s="9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>
        <f>ROUND(IF(H42=0,0,E42/H42),2)</f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>(((L42/60)/60)/24)+DATE(1970,1,1)</f>
        <v>40334.208333333336</v>
      </c>
      <c r="O42" s="9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>
        <f>ROUND(IF(H43=0,0,E43/H43),2)</f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>(((L43/60)/60)/24)+DATE(1970,1,1)</f>
        <v>41156.208333333336</v>
      </c>
      <c r="O43" s="9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>
        <f>ROUND(IF(H44=0,0,E44/H44),2)</f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>(((L44/60)/60)/24)+DATE(1970,1,1)</f>
        <v>40728.208333333336</v>
      </c>
      <c r="O44" s="9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>
        <f>ROUND(IF(H45=0,0,E45/H45),2)</f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>(((L45/60)/60)/24)+DATE(1970,1,1)</f>
        <v>41844.208333333336</v>
      </c>
      <c r="O45" s="9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>
        <f>ROUND(IF(H46=0,0,E46/H46),2)</f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>(((L46/60)/60)/24)+DATE(1970,1,1)</f>
        <v>43541.208333333328</v>
      </c>
      <c r="O46" s="9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>
        <f>ROUND(IF(H47=0,0,E47/H47),2)</f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>(((L47/60)/60)/24)+DATE(1970,1,1)</f>
        <v>42676.208333333328</v>
      </c>
      <c r="O47" s="9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>
        <f>ROUND(IF(H48=0,0,E48/H48),2)</f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>(((L48/60)/60)/24)+DATE(1970,1,1)</f>
        <v>40367.208333333336</v>
      </c>
      <c r="O48" s="9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>
        <f>ROUND(IF(H49=0,0,E49/H49),2)</f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>(((L49/60)/60)/24)+DATE(1970,1,1)</f>
        <v>41727.208333333336</v>
      </c>
      <c r="O49" s="9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>
        <f>ROUND(IF(H50=0,0,E50/H50),2)</f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>(((L50/60)/60)/24)+DATE(1970,1,1)</f>
        <v>42180.208333333328</v>
      </c>
      <c r="O50" s="9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>
        <f>ROUND(IF(H51=0,0,E51/H51),2)</f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>(((L51/60)/60)/24)+DATE(1970,1,1)</f>
        <v>43758.208333333328</v>
      </c>
      <c r="O51" s="9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>
        <f>ROUND(IF(H52=0,0,E52/H52),2)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(((L52/60)/60)/24)+DATE(1970,1,1)</f>
        <v>41487.208333333336</v>
      </c>
      <c r="O52" s="9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>
        <f>ROUND(IF(H53=0,0,E53/H53),2)</f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>(((L53/60)/60)/24)+DATE(1970,1,1)</f>
        <v>40995.208333333336</v>
      </c>
      <c r="O53" s="9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>
        <f>ROUND(IF(H54=0,0,E54/H54),2)</f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>(((L54/60)/60)/24)+DATE(1970,1,1)</f>
        <v>40436.208333333336</v>
      </c>
      <c r="O54" s="9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>
        <f>ROUND(IF(H55=0,0,E55/H55),2)</f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>(((L55/60)/60)/24)+DATE(1970,1,1)</f>
        <v>41779.208333333336</v>
      </c>
      <c r="O55" s="9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>
        <f>ROUND(IF(H56=0,0,E56/H56),2)</f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>(((L56/60)/60)/24)+DATE(1970,1,1)</f>
        <v>43170.25</v>
      </c>
      <c r="O56" s="9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>
        <f>ROUND(IF(H57=0,0,E57/H57),2)</f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>(((L57/60)/60)/24)+DATE(1970,1,1)</f>
        <v>43311.208333333328</v>
      </c>
      <c r="O57" s="9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>
        <f>ROUND(IF(H58=0,0,E58/H58),2)</f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>(((L58/60)/60)/24)+DATE(1970,1,1)</f>
        <v>42014.25</v>
      </c>
      <c r="O58" s="9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>
        <f>ROUND(IF(H59=0,0,E59/H59),2)</f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>(((L59/60)/60)/24)+DATE(1970,1,1)</f>
        <v>42979.208333333328</v>
      </c>
      <c r="O59" s="9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>
        <f>ROUND(IF(H60=0,0,E60/H60),2)</f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>(((L60/60)/60)/24)+DATE(1970,1,1)</f>
        <v>42268.208333333328</v>
      </c>
      <c r="O60" s="9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>
        <f>ROUND(IF(H61=0,0,E61/H61),2)</f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>(((L61/60)/60)/24)+DATE(1970,1,1)</f>
        <v>42898.208333333328</v>
      </c>
      <c r="O61" s="9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>
        <f>ROUND(IF(H62=0,0,E62/H62),2)</f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>(((L62/60)/60)/24)+DATE(1970,1,1)</f>
        <v>41107.208333333336</v>
      </c>
      <c r="O62" s="9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>
        <f>ROUND(IF(H63=0,0,E63/H63),2)</f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>(((L63/60)/60)/24)+DATE(1970,1,1)</f>
        <v>40595.25</v>
      </c>
      <c r="O63" s="9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>
        <f>ROUND(IF(H64=0,0,E64/H64),2)</f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>(((L64/60)/60)/24)+DATE(1970,1,1)</f>
        <v>42160.208333333328</v>
      </c>
      <c r="O64" s="9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>
        <f>ROUND(IF(H65=0,0,E65/H65),2)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(((L65/60)/60)/24)+DATE(1970,1,1)</f>
        <v>42853.208333333328</v>
      </c>
      <c r="O65" s="9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>
        <f>ROUND(IF(H66=0,0,E66/H66),2)</f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>(((L66/60)/60)/24)+DATE(1970,1,1)</f>
        <v>43283.208333333328</v>
      </c>
      <c r="O66" s="9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>
        <f>ROUND(IF(H67=0,0,E67/H67),2)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>(((L67/60)/60)/24)+DATE(1970,1,1)</f>
        <v>40570.25</v>
      </c>
      <c r="O67" s="9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>
        <f>ROUND(IF(H68=0,0,E68/H68),2)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>(((L68/60)/60)/24)+DATE(1970,1,1)</f>
        <v>42102.208333333328</v>
      </c>
      <c r="O68" s="9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>
        <f>ROUND(IF(H69=0,0,E69/H69),2)</f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>(((L69/60)/60)/24)+DATE(1970,1,1)</f>
        <v>40203.25</v>
      </c>
      <c r="O69" s="9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>
        <f>ROUND(IF(H70=0,0,E70/H70),2)</f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>(((L70/60)/60)/24)+DATE(1970,1,1)</f>
        <v>42943.208333333328</v>
      </c>
      <c r="O70" s="9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>
        <f>ROUND(IF(H71=0,0,E71/H71),2)</f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>(((L71/60)/60)/24)+DATE(1970,1,1)</f>
        <v>40531.25</v>
      </c>
      <c r="O71" s="9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>
        <f>ROUND(IF(H72=0,0,E72/H72),2)</f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>(((L72/60)/60)/24)+DATE(1970,1,1)</f>
        <v>40484.208333333336</v>
      </c>
      <c r="O72" s="9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>
        <f>ROUND(IF(H73=0,0,E73/H73),2)</f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>(((L73/60)/60)/24)+DATE(1970,1,1)</f>
        <v>43799.25</v>
      </c>
      <c r="O73" s="9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>
        <f>ROUND(IF(H74=0,0,E74/H74),2)</f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>(((L74/60)/60)/24)+DATE(1970,1,1)</f>
        <v>42186.208333333328</v>
      </c>
      <c r="O74" s="9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>
        <f>ROUND(IF(H75=0,0,E75/H75),2)</f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>(((L75/60)/60)/24)+DATE(1970,1,1)</f>
        <v>42701.25</v>
      </c>
      <c r="O75" s="9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>
        <f>ROUND(IF(H76=0,0,E76/H76),2)</f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>(((L76/60)/60)/24)+DATE(1970,1,1)</f>
        <v>42456.208333333328</v>
      </c>
      <c r="O76" s="9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>
        <f>ROUND(IF(H77=0,0,E77/H77),2)</f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>(((L77/60)/60)/24)+DATE(1970,1,1)</f>
        <v>43296.208333333328</v>
      </c>
      <c r="O77" s="9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>
        <f>ROUND(IF(H78=0,0,E78/H78),2)</f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>(((L78/60)/60)/24)+DATE(1970,1,1)</f>
        <v>42027.25</v>
      </c>
      <c r="O78" s="9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>
        <f>ROUND(IF(H79=0,0,E79/H79),2)</f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>(((L79/60)/60)/24)+DATE(1970,1,1)</f>
        <v>40448.208333333336</v>
      </c>
      <c r="O79" s="9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>
        <f>ROUND(IF(H80=0,0,E80/H80),2)</f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>(((L80/60)/60)/24)+DATE(1970,1,1)</f>
        <v>43206.208333333328</v>
      </c>
      <c r="O80" s="9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>
        <f>ROUND(IF(H81=0,0,E81/H81),2)</f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>(((L81/60)/60)/24)+DATE(1970,1,1)</f>
        <v>43267.208333333328</v>
      </c>
      <c r="O81" s="9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>
        <f>ROUND(IF(H82=0,0,E82/H82),2)</f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>(((L82/60)/60)/24)+DATE(1970,1,1)</f>
        <v>42976.208333333328</v>
      </c>
      <c r="O82" s="9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>
        <f>ROUND(IF(H83=0,0,E83/H83),2)</f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>(((L83/60)/60)/24)+DATE(1970,1,1)</f>
        <v>43062.25</v>
      </c>
      <c r="O83" s="9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>
        <f>ROUND(IF(H84=0,0,E84/H84),2)</f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>(((L84/60)/60)/24)+DATE(1970,1,1)</f>
        <v>43482.25</v>
      </c>
      <c r="O84" s="9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>
        <f>ROUND(IF(H85=0,0,E85/H85),2)</f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>(((L85/60)/60)/24)+DATE(1970,1,1)</f>
        <v>42579.208333333328</v>
      </c>
      <c r="O85" s="9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>
        <f>ROUND(IF(H86=0,0,E86/H86),2)</f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>(((L86/60)/60)/24)+DATE(1970,1,1)</f>
        <v>41118.208333333336</v>
      </c>
      <c r="O86" s="9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>
        <f>ROUND(IF(H87=0,0,E87/H87),2)</f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>(((L87/60)/60)/24)+DATE(1970,1,1)</f>
        <v>40797.208333333336</v>
      </c>
      <c r="O87" s="9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>
        <f>ROUND(IF(H88=0,0,E88/H88),2)</f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>(((L88/60)/60)/24)+DATE(1970,1,1)</f>
        <v>42128.208333333328</v>
      </c>
      <c r="O88" s="9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>
        <f>ROUND(IF(H89=0,0,E89/H89),2)</f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>(((L89/60)/60)/24)+DATE(1970,1,1)</f>
        <v>40610.25</v>
      </c>
      <c r="O89" s="9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>
        <f>ROUND(IF(H90=0,0,E90/H90),2)</f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>(((L90/60)/60)/24)+DATE(1970,1,1)</f>
        <v>42110.208333333328</v>
      </c>
      <c r="O90" s="9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>
        <f>ROUND(IF(H91=0,0,E91/H91),2)</f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>(((L91/60)/60)/24)+DATE(1970,1,1)</f>
        <v>40283.208333333336</v>
      </c>
      <c r="O91" s="9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>
        <f>ROUND(IF(H92=0,0,E92/H92),2)</f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>(((L92/60)/60)/24)+DATE(1970,1,1)</f>
        <v>42425.25</v>
      </c>
      <c r="O92" s="9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>
        <f>ROUND(IF(H93=0,0,E93/H93),2)</f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>(((L93/60)/60)/24)+DATE(1970,1,1)</f>
        <v>42588.208333333328</v>
      </c>
      <c r="O93" s="9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>
        <f>ROUND(IF(H94=0,0,E94/H94),2)</f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>(((L94/60)/60)/24)+DATE(1970,1,1)</f>
        <v>40352.208333333336</v>
      </c>
      <c r="O94" s="9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>
        <f>ROUND(IF(H95=0,0,E95/H95),2)</f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>(((L95/60)/60)/24)+DATE(1970,1,1)</f>
        <v>41202.208333333336</v>
      </c>
      <c r="O95" s="9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>
        <f>ROUND(IF(H96=0,0,E96/H96),2)</f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>(((L96/60)/60)/24)+DATE(1970,1,1)</f>
        <v>43562.208333333328</v>
      </c>
      <c r="O96" s="9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>
        <f>ROUND(IF(H97=0,0,E97/H97),2)</f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>(((L97/60)/60)/24)+DATE(1970,1,1)</f>
        <v>43752.208333333328</v>
      </c>
      <c r="O97" s="9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>
        <f>ROUND(IF(H98=0,0,E98/H98),2)</f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>(((L98/60)/60)/24)+DATE(1970,1,1)</f>
        <v>40612.25</v>
      </c>
      <c r="O98" s="9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>
        <f>ROUND(IF(H99=0,0,E99/H99),2)</f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>(((L99/60)/60)/24)+DATE(1970,1,1)</f>
        <v>42180.208333333328</v>
      </c>
      <c r="O99" s="9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>
        <f>ROUND(IF(H100=0,0,E100/H100),2)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>(((L100/60)/60)/24)+DATE(1970,1,1)</f>
        <v>42212.208333333328</v>
      </c>
      <c r="O100" s="9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>
        <f>ROUND(IF(H101=0,0,E101/H101),2)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>(((L101/60)/60)/24)+DATE(1970,1,1)</f>
        <v>41968.25</v>
      </c>
      <c r="O101" s="9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>
        <f>ROUND(IF(H102=0,0,E102/H102),2)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(((L102/60)/60)/24)+DATE(1970,1,1)</f>
        <v>40835.208333333336</v>
      </c>
      <c r="O102" s="9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>
        <f>ROUND(IF(H103=0,0,E103/H103),2)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>(((L103/60)/60)/24)+DATE(1970,1,1)</f>
        <v>42056.25</v>
      </c>
      <c r="O103" s="9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>
        <f>ROUND(IF(H104=0,0,E104/H104),2)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>(((L104/60)/60)/24)+DATE(1970,1,1)</f>
        <v>43234.208333333328</v>
      </c>
      <c r="O104" s="9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>
        <f>ROUND(IF(H105=0,0,E105/H105),2)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>(((L105/60)/60)/24)+DATE(1970,1,1)</f>
        <v>40475.208333333336</v>
      </c>
      <c r="O105" s="9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>
        <f>ROUND(IF(H106=0,0,E106/H106),2)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>(((L106/60)/60)/24)+DATE(1970,1,1)</f>
        <v>42878.208333333328</v>
      </c>
      <c r="O106" s="9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>
        <f>ROUND(IF(H107=0,0,E107/H107),2)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>(((L107/60)/60)/24)+DATE(1970,1,1)</f>
        <v>41366.208333333336</v>
      </c>
      <c r="O107" s="9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>
        <f>ROUND(IF(H108=0,0,E108/H108),2)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>(((L108/60)/60)/24)+DATE(1970,1,1)</f>
        <v>43716.208333333328</v>
      </c>
      <c r="O108" s="9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>
        <f>ROUND(IF(H109=0,0,E109/H109),2)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>(((L109/60)/60)/24)+DATE(1970,1,1)</f>
        <v>43213.208333333328</v>
      </c>
      <c r="O109" s="9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>
        <f>ROUND(IF(H110=0,0,E110/H110),2)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>(((L110/60)/60)/24)+DATE(1970,1,1)</f>
        <v>41005.208333333336</v>
      </c>
      <c r="O110" s="9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>
        <f>ROUND(IF(H111=0,0,E111/H111),2)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>(((L111/60)/60)/24)+DATE(1970,1,1)</f>
        <v>41651.25</v>
      </c>
      <c r="O111" s="9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>
        <f>ROUND(IF(H112=0,0,E112/H112),2)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>(((L112/60)/60)/24)+DATE(1970,1,1)</f>
        <v>43354.208333333328</v>
      </c>
      <c r="O112" s="9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>
        <f>ROUND(IF(H113=0,0,E113/H113),2)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>(((L113/60)/60)/24)+DATE(1970,1,1)</f>
        <v>41174.208333333336</v>
      </c>
      <c r="O113" s="9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>
        <f>ROUND(IF(H114=0,0,E114/H114),2)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(((L114/60)/60)/24)+DATE(1970,1,1)</f>
        <v>41875.208333333336</v>
      </c>
      <c r="O114" s="9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>
        <f>ROUND(IF(H115=0,0,E115/H115),2)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>(((L115/60)/60)/24)+DATE(1970,1,1)</f>
        <v>42990.208333333328</v>
      </c>
      <c r="O115" s="9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>
        <f>ROUND(IF(H116=0,0,E116/H116),2)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>(((L116/60)/60)/24)+DATE(1970,1,1)</f>
        <v>43564.208333333328</v>
      </c>
      <c r="O116" s="9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>
        <f>ROUND(IF(H117=0,0,E117/H117),2)</f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>(((L117/60)/60)/24)+DATE(1970,1,1)</f>
        <v>43056.25</v>
      </c>
      <c r="O117" s="9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>
        <f>ROUND(IF(H118=0,0,E118/H118),2)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>(((L118/60)/60)/24)+DATE(1970,1,1)</f>
        <v>42265.208333333328</v>
      </c>
      <c r="O118" s="9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>
        <f>ROUND(IF(H119=0,0,E119/H119),2)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>(((L119/60)/60)/24)+DATE(1970,1,1)</f>
        <v>40808.208333333336</v>
      </c>
      <c r="O119" s="9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>
        <f>ROUND(IF(H120=0,0,E120/H120),2)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>(((L120/60)/60)/24)+DATE(1970,1,1)</f>
        <v>41665.25</v>
      </c>
      <c r="O120" s="9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>
        <f>ROUND(IF(H121=0,0,E121/H121),2)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>(((L121/60)/60)/24)+DATE(1970,1,1)</f>
        <v>41806.208333333336</v>
      </c>
      <c r="O121" s="9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>
        <f>ROUND(IF(H122=0,0,E122/H122),2)</f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>(((L122/60)/60)/24)+DATE(1970,1,1)</f>
        <v>42111.208333333328</v>
      </c>
      <c r="O122" s="9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>
        <f>ROUND(IF(H123=0,0,E123/H123),2)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>(((L123/60)/60)/24)+DATE(1970,1,1)</f>
        <v>41917.208333333336</v>
      </c>
      <c r="O123" s="9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>
        <f>ROUND(IF(H124=0,0,E124/H124),2)</f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>(((L124/60)/60)/24)+DATE(1970,1,1)</f>
        <v>41970.25</v>
      </c>
      <c r="O124" s="9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>
        <f>ROUND(IF(H125=0,0,E125/H125),2)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>(((L125/60)/60)/24)+DATE(1970,1,1)</f>
        <v>42332.25</v>
      </c>
      <c r="O125" s="9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>
        <f>ROUND(IF(H126=0,0,E126/H126),2)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>(((L126/60)/60)/24)+DATE(1970,1,1)</f>
        <v>43598.208333333328</v>
      </c>
      <c r="O126" s="9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>
        <f>ROUND(IF(H127=0,0,E127/H127),2)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>(((L127/60)/60)/24)+DATE(1970,1,1)</f>
        <v>43362.208333333328</v>
      </c>
      <c r="O127" s="9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>
        <f>ROUND(IF(H128=0,0,E128/H128),2)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>(((L128/60)/60)/24)+DATE(1970,1,1)</f>
        <v>42596.208333333328</v>
      </c>
      <c r="O128" s="9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>
        <f>ROUND(IF(H129=0,0,E129/H129),2)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>(((L129/60)/60)/24)+DATE(1970,1,1)</f>
        <v>40310.208333333336</v>
      </c>
      <c r="O129" s="9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>
        <f>ROUND(IF(H130=0,0,E130/H130),2)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>(((L130/60)/60)/24)+DATE(1970,1,1)</f>
        <v>40417.208333333336</v>
      </c>
      <c r="O130" s="9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>
        <f>ROUND(IF(H131=0,0,E131/H131),2)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>(((L131/60)/60)/24)+DATE(1970,1,1)</f>
        <v>42038.25</v>
      </c>
      <c r="O131" s="9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>
        <f>ROUND(IF(H132=0,0,E132/H132),2)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>(((L132/60)/60)/24)+DATE(1970,1,1)</f>
        <v>40842.208333333336</v>
      </c>
      <c r="O132" s="9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>
        <f>ROUND(IF(H133=0,0,E133/H133),2)</f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>(((L133/60)/60)/24)+DATE(1970,1,1)</f>
        <v>41607.25</v>
      </c>
      <c r="O133" s="9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>
        <f>ROUND(IF(H134=0,0,E134/H134),2)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>(((L134/60)/60)/24)+DATE(1970,1,1)</f>
        <v>43112.25</v>
      </c>
      <c r="O134" s="9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>
        <f>ROUND(IF(H135=0,0,E135/H135),2)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>(((L135/60)/60)/24)+DATE(1970,1,1)</f>
        <v>40767.208333333336</v>
      </c>
      <c r="O135" s="9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>
        <f>ROUND(IF(H136=0,0,E136/H136),2)</f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>(((L136/60)/60)/24)+DATE(1970,1,1)</f>
        <v>40713.208333333336</v>
      </c>
      <c r="O136" s="9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>
        <f>ROUND(IF(H137=0,0,E137/H137),2)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>(((L137/60)/60)/24)+DATE(1970,1,1)</f>
        <v>41340.25</v>
      </c>
      <c r="O137" s="9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>
        <f>ROUND(IF(H138=0,0,E138/H138),2)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>(((L138/60)/60)/24)+DATE(1970,1,1)</f>
        <v>41797.208333333336</v>
      </c>
      <c r="O138" s="9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>
        <f>ROUND(IF(H139=0,0,E139/H139),2)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(((L139/60)/60)/24)+DATE(1970,1,1)</f>
        <v>40457.208333333336</v>
      </c>
      <c r="O139" s="9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>
        <f>ROUND(IF(H140=0,0,E140/H140),2)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>(((L140/60)/60)/24)+DATE(1970,1,1)</f>
        <v>41180.208333333336</v>
      </c>
      <c r="O140" s="9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>
        <f>ROUND(IF(H141=0,0,E141/H141),2)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>(((L141/60)/60)/24)+DATE(1970,1,1)</f>
        <v>42115.208333333328</v>
      </c>
      <c r="O141" s="9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>
        <f>ROUND(IF(H142=0,0,E142/H142),2)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>(((L142/60)/60)/24)+DATE(1970,1,1)</f>
        <v>43156.25</v>
      </c>
      <c r="O142" s="9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>
        <f>ROUND(IF(H143=0,0,E143/H143),2)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>(((L143/60)/60)/24)+DATE(1970,1,1)</f>
        <v>42167.208333333328</v>
      </c>
      <c r="O143" s="9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>
        <f>ROUND(IF(H144=0,0,E144/H144),2)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>(((L144/60)/60)/24)+DATE(1970,1,1)</f>
        <v>41005.208333333336</v>
      </c>
      <c r="O144" s="9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>
        <f>ROUND(IF(H145=0,0,E145/H145),2)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(((L145/60)/60)/24)+DATE(1970,1,1)</f>
        <v>40357.208333333336</v>
      </c>
      <c r="O145" s="9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>
        <f>ROUND(IF(H146=0,0,E146/H146),2)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>(((L146/60)/60)/24)+DATE(1970,1,1)</f>
        <v>43633.208333333328</v>
      </c>
      <c r="O146" s="9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>
        <f>ROUND(IF(H147=0,0,E147/H147),2)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>(((L147/60)/60)/24)+DATE(1970,1,1)</f>
        <v>41889.208333333336</v>
      </c>
      <c r="O147" s="9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>
        <f>ROUND(IF(H148=0,0,E148/H148),2)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>(((L148/60)/60)/24)+DATE(1970,1,1)</f>
        <v>40855.25</v>
      </c>
      <c r="O148" s="9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>
        <f>ROUND(IF(H149=0,0,E149/H149),2)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>(((L149/60)/60)/24)+DATE(1970,1,1)</f>
        <v>42534.208333333328</v>
      </c>
      <c r="O149" s="9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>
        <f>ROUND(IF(H150=0,0,E150/H150),2)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>(((L150/60)/60)/24)+DATE(1970,1,1)</f>
        <v>42941.208333333328</v>
      </c>
      <c r="O150" s="9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>
        <f>ROUND(IF(H151=0,0,E151/H151),2)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>(((L151/60)/60)/24)+DATE(1970,1,1)</f>
        <v>41275.25</v>
      </c>
      <c r="O151" s="9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>
        <f>ROUND(IF(H152=0,0,E152/H152),2)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(((L152/60)/60)/24)+DATE(1970,1,1)</f>
        <v>43450.25</v>
      </c>
      <c r="O152" s="9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>
        <f>ROUND(IF(H153=0,0,E153/H153),2)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>(((L153/60)/60)/24)+DATE(1970,1,1)</f>
        <v>41799.208333333336</v>
      </c>
      <c r="O153" s="9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>
        <f>ROUND(IF(H154=0,0,E154/H154),2)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>(((L154/60)/60)/24)+DATE(1970,1,1)</f>
        <v>42783.25</v>
      </c>
      <c r="O154" s="9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>
        <f>ROUND(IF(H155=0,0,E155/H155),2)</f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>(((L155/60)/60)/24)+DATE(1970,1,1)</f>
        <v>41201.208333333336</v>
      </c>
      <c r="O155" s="9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>
        <f>ROUND(IF(H156=0,0,E156/H156),2)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>(((L156/60)/60)/24)+DATE(1970,1,1)</f>
        <v>42502.208333333328</v>
      </c>
      <c r="O156" s="9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>
        <f>ROUND(IF(H157=0,0,E157/H157),2)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>(((L157/60)/60)/24)+DATE(1970,1,1)</f>
        <v>40262.208333333336</v>
      </c>
      <c r="O157" s="9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>
        <f>ROUND(IF(H158=0,0,E158/H158),2)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>(((L158/60)/60)/24)+DATE(1970,1,1)</f>
        <v>43743.208333333328</v>
      </c>
      <c r="O158" s="9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>
        <f>ROUND(IF(H159=0,0,E159/H159),2)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>(((L159/60)/60)/24)+DATE(1970,1,1)</f>
        <v>41638.25</v>
      </c>
      <c r="O159" s="9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>
        <f>ROUND(IF(H160=0,0,E160/H160),2)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>(((L160/60)/60)/24)+DATE(1970,1,1)</f>
        <v>42346.25</v>
      </c>
      <c r="O160" s="9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>
        <f>ROUND(IF(H161=0,0,E161/H161),2)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>(((L161/60)/60)/24)+DATE(1970,1,1)</f>
        <v>43551.208333333328</v>
      </c>
      <c r="O161" s="9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>
        <f>ROUND(IF(H162=0,0,E162/H162),2)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>(((L162/60)/60)/24)+DATE(1970,1,1)</f>
        <v>43582.208333333328</v>
      </c>
      <c r="O162" s="9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>
        <f>ROUND(IF(H163=0,0,E163/H163),2)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>(((L163/60)/60)/24)+DATE(1970,1,1)</f>
        <v>42270.208333333328</v>
      </c>
      <c r="O163" s="9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>
        <f>ROUND(IF(H164=0,0,E164/H164),2)</f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>(((L164/60)/60)/24)+DATE(1970,1,1)</f>
        <v>43442.25</v>
      </c>
      <c r="O164" s="9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>
        <f>ROUND(IF(H165=0,0,E165/H165),2)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>(((L165/60)/60)/24)+DATE(1970,1,1)</f>
        <v>43028.208333333328</v>
      </c>
      <c r="O165" s="9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>
        <f>ROUND(IF(H166=0,0,E166/H166),2)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>(((L166/60)/60)/24)+DATE(1970,1,1)</f>
        <v>43016.208333333328</v>
      </c>
      <c r="O166" s="9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>
        <f>ROUND(IF(H167=0,0,E167/H167),2)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>(((L167/60)/60)/24)+DATE(1970,1,1)</f>
        <v>42948.208333333328</v>
      </c>
      <c r="O167" s="9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>
        <f>ROUND(IF(H168=0,0,E168/H168),2)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>(((L168/60)/60)/24)+DATE(1970,1,1)</f>
        <v>40534.25</v>
      </c>
      <c r="O168" s="9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>
        <f>ROUND(IF(H169=0,0,E169/H169),2)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(((L169/60)/60)/24)+DATE(1970,1,1)</f>
        <v>41435.208333333336</v>
      </c>
      <c r="O169" s="9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>
        <f>ROUND(IF(H170=0,0,E170/H170),2)</f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>(((L170/60)/60)/24)+DATE(1970,1,1)</f>
        <v>43518.25</v>
      </c>
      <c r="O170" s="9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>
        <f>ROUND(IF(H171=0,0,E171/H171),2)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>(((L171/60)/60)/24)+DATE(1970,1,1)</f>
        <v>41077.208333333336</v>
      </c>
      <c r="O171" s="9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>
        <f>ROUND(IF(H172=0,0,E172/H172),2)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>(((L172/60)/60)/24)+DATE(1970,1,1)</f>
        <v>42950.208333333328</v>
      </c>
      <c r="O172" s="9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>
        <f>ROUND(IF(H173=0,0,E173/H173),2)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(((L173/60)/60)/24)+DATE(1970,1,1)</f>
        <v>41718.208333333336</v>
      </c>
      <c r="O173" s="9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>
        <f>ROUND(IF(H174=0,0,E174/H174),2)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(((L174/60)/60)/24)+DATE(1970,1,1)</f>
        <v>41839.208333333336</v>
      </c>
      <c r="O174" s="9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>
        <f>ROUND(IF(H175=0,0,E175/H175),2)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>(((L175/60)/60)/24)+DATE(1970,1,1)</f>
        <v>41412.208333333336</v>
      </c>
      <c r="O175" s="9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>
        <f>ROUND(IF(H176=0,0,E176/H176),2)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>(((L176/60)/60)/24)+DATE(1970,1,1)</f>
        <v>42282.208333333328</v>
      </c>
      <c r="O176" s="9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>
        <f>ROUND(IF(H177=0,0,E177/H177),2)</f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>(((L177/60)/60)/24)+DATE(1970,1,1)</f>
        <v>42613.208333333328</v>
      </c>
      <c r="O177" s="9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>
        <f>ROUND(IF(H178=0,0,E178/H178),2)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>(((L178/60)/60)/24)+DATE(1970,1,1)</f>
        <v>42616.208333333328</v>
      </c>
      <c r="O178" s="9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>
        <f>ROUND(IF(H179=0,0,E179/H179),2)</f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>(((L179/60)/60)/24)+DATE(1970,1,1)</f>
        <v>40497.25</v>
      </c>
      <c r="O179" s="9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>
        <f>ROUND(IF(H180=0,0,E180/H180),2)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>(((L180/60)/60)/24)+DATE(1970,1,1)</f>
        <v>42999.208333333328</v>
      </c>
      <c r="O180" s="9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>
        <f>ROUND(IF(H181=0,0,E181/H181),2)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>(((L181/60)/60)/24)+DATE(1970,1,1)</f>
        <v>41350.208333333336</v>
      </c>
      <c r="O181" s="9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>
        <f>ROUND(IF(H182=0,0,E182/H182),2)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>(((L182/60)/60)/24)+DATE(1970,1,1)</f>
        <v>40259.208333333336</v>
      </c>
      <c r="O182" s="9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>
        <f>ROUND(IF(H183=0,0,E183/H183),2)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>(((L183/60)/60)/24)+DATE(1970,1,1)</f>
        <v>43012.208333333328</v>
      </c>
      <c r="O183" s="9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>
        <f>ROUND(IF(H184=0,0,E184/H184),2)</f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>(((L184/60)/60)/24)+DATE(1970,1,1)</f>
        <v>43631.208333333328</v>
      </c>
      <c r="O184" s="9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>
        <f>ROUND(IF(H185=0,0,E185/H185),2)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>(((L185/60)/60)/24)+DATE(1970,1,1)</f>
        <v>40430.208333333336</v>
      </c>
      <c r="O185" s="9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>
        <f>ROUND(IF(H186=0,0,E186/H186),2)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>(((L186/60)/60)/24)+DATE(1970,1,1)</f>
        <v>43588.208333333328</v>
      </c>
      <c r="O186" s="9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>
        <f>ROUND(IF(H187=0,0,E187/H187),2)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>(((L187/60)/60)/24)+DATE(1970,1,1)</f>
        <v>43233.208333333328</v>
      </c>
      <c r="O187" s="9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>
        <f>ROUND(IF(H188=0,0,E188/H188),2)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>(((L188/60)/60)/24)+DATE(1970,1,1)</f>
        <v>41782.208333333336</v>
      </c>
      <c r="O188" s="9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>
        <f>ROUND(IF(H189=0,0,E189/H189),2)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>(((L189/60)/60)/24)+DATE(1970,1,1)</f>
        <v>41328.25</v>
      </c>
      <c r="O189" s="9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>
        <f>ROUND(IF(H190=0,0,E190/H190),2)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(((L190/60)/60)/24)+DATE(1970,1,1)</f>
        <v>41975.25</v>
      </c>
      <c r="O190" s="9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>
        <f>ROUND(IF(H191=0,0,E191/H191),2)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>(((L191/60)/60)/24)+DATE(1970,1,1)</f>
        <v>42433.25</v>
      </c>
      <c r="O191" s="9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>
        <f>ROUND(IF(H192=0,0,E192/H192),2)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(((L192/60)/60)/24)+DATE(1970,1,1)</f>
        <v>41429.208333333336</v>
      </c>
      <c r="O192" s="9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>
        <f>ROUND(IF(H193=0,0,E193/H193),2)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>(((L193/60)/60)/24)+DATE(1970,1,1)</f>
        <v>43536.208333333328</v>
      </c>
      <c r="O193" s="9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>
        <f>ROUND(IF(H194=0,0,E194/H194),2)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>(((L194/60)/60)/24)+DATE(1970,1,1)</f>
        <v>41817.208333333336</v>
      </c>
      <c r="O194" s="9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>
        <f>ROUND(IF(H195=0,0,E195/H195),2)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>(((L195/60)/60)/24)+DATE(1970,1,1)</f>
        <v>43198.208333333328</v>
      </c>
      <c r="O195" s="9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>
        <f>ROUND(IF(H196=0,0,E196/H196),2)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>(((L196/60)/60)/24)+DATE(1970,1,1)</f>
        <v>42261.208333333328</v>
      </c>
      <c r="O196" s="9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>
        <f>ROUND(IF(H197=0,0,E197/H197),2)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>(((L197/60)/60)/24)+DATE(1970,1,1)</f>
        <v>43310.208333333328</v>
      </c>
      <c r="O197" s="9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>
        <f>ROUND(IF(H198=0,0,E198/H198),2)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(((L198/60)/60)/24)+DATE(1970,1,1)</f>
        <v>42616.208333333328</v>
      </c>
      <c r="O198" s="9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>
        <f>ROUND(IF(H199=0,0,E199/H199),2)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>(((L199/60)/60)/24)+DATE(1970,1,1)</f>
        <v>42909.208333333328</v>
      </c>
      <c r="O199" s="9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>
        <f>ROUND(IF(H200=0,0,E200/H200),2)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>(((L200/60)/60)/24)+DATE(1970,1,1)</f>
        <v>40396.208333333336</v>
      </c>
      <c r="O200" s="9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>
        <f>ROUND(IF(H201=0,0,E201/H201),2)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>(((L201/60)/60)/24)+DATE(1970,1,1)</f>
        <v>42192.208333333328</v>
      </c>
      <c r="O201" s="9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>
        <f>ROUND(IF(H202=0,0,E202/H202),2)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(((L202/60)/60)/24)+DATE(1970,1,1)</f>
        <v>40262.208333333336</v>
      </c>
      <c r="O202" s="9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>
        <f>ROUND(IF(H203=0,0,E203/H203),2)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>(((L203/60)/60)/24)+DATE(1970,1,1)</f>
        <v>41845.208333333336</v>
      </c>
      <c r="O203" s="9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>
        <f>ROUND(IF(H204=0,0,E204/H204),2)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>(((L204/60)/60)/24)+DATE(1970,1,1)</f>
        <v>40818.208333333336</v>
      </c>
      <c r="O204" s="9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>
        <f>ROUND(IF(H205=0,0,E205/H205),2)</f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>(((L205/60)/60)/24)+DATE(1970,1,1)</f>
        <v>42752.25</v>
      </c>
      <c r="O205" s="9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>
        <f>ROUND(IF(H206=0,0,E206/H206),2)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>(((L206/60)/60)/24)+DATE(1970,1,1)</f>
        <v>40636.208333333336</v>
      </c>
      <c r="O206" s="9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>
        <f>ROUND(IF(H207=0,0,E207/H207),2)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>(((L207/60)/60)/24)+DATE(1970,1,1)</f>
        <v>43390.208333333328</v>
      </c>
      <c r="O207" s="9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>
        <f>ROUND(IF(H208=0,0,E208/H208),2)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>(((L208/60)/60)/24)+DATE(1970,1,1)</f>
        <v>40236.25</v>
      </c>
      <c r="O208" s="9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>
        <f>ROUND(IF(H209=0,0,E209/H209),2)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(((L209/60)/60)/24)+DATE(1970,1,1)</f>
        <v>43340.208333333328</v>
      </c>
      <c r="O209" s="9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>
        <f>ROUND(IF(H210=0,0,E210/H210),2)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>(((L210/60)/60)/24)+DATE(1970,1,1)</f>
        <v>43048.25</v>
      </c>
      <c r="O210" s="9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>
        <f>ROUND(IF(H211=0,0,E211/H211),2)</f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>(((L211/60)/60)/24)+DATE(1970,1,1)</f>
        <v>42496.208333333328</v>
      </c>
      <c r="O211" s="9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>
        <f>ROUND(IF(H212=0,0,E212/H212),2)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>(((L212/60)/60)/24)+DATE(1970,1,1)</f>
        <v>42797.25</v>
      </c>
      <c r="O212" s="9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>
        <f>ROUND(IF(H213=0,0,E213/H213),2)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>(((L213/60)/60)/24)+DATE(1970,1,1)</f>
        <v>41513.208333333336</v>
      </c>
      <c r="O213" s="9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>
        <f>ROUND(IF(H214=0,0,E214/H214),2)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>(((L214/60)/60)/24)+DATE(1970,1,1)</f>
        <v>43814.25</v>
      </c>
      <c r="O214" s="9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>
        <f>ROUND(IF(H215=0,0,E215/H215),2)</f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>(((L215/60)/60)/24)+DATE(1970,1,1)</f>
        <v>40488.208333333336</v>
      </c>
      <c r="O215" s="9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>
        <f>ROUND(IF(H216=0,0,E216/H216),2)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>(((L216/60)/60)/24)+DATE(1970,1,1)</f>
        <v>40409.208333333336</v>
      </c>
      <c r="O216" s="9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>
        <f>ROUND(IF(H217=0,0,E217/H217),2)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>(((L217/60)/60)/24)+DATE(1970,1,1)</f>
        <v>43509.25</v>
      </c>
      <c r="O217" s="9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>
        <f>ROUND(IF(H218=0,0,E218/H218),2)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>(((L218/60)/60)/24)+DATE(1970,1,1)</f>
        <v>40869.25</v>
      </c>
      <c r="O218" s="9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>
        <f>ROUND(IF(H219=0,0,E219/H219),2)</f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>(((L219/60)/60)/24)+DATE(1970,1,1)</f>
        <v>43583.208333333328</v>
      </c>
      <c r="O219" s="9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>
        <f>ROUND(IF(H220=0,0,E220/H220),2)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>(((L220/60)/60)/24)+DATE(1970,1,1)</f>
        <v>40858.25</v>
      </c>
      <c r="O220" s="9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>
        <f>ROUND(IF(H221=0,0,E221/H221),2)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>(((L221/60)/60)/24)+DATE(1970,1,1)</f>
        <v>41137.208333333336</v>
      </c>
      <c r="O221" s="9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>
        <f>ROUND(IF(H222=0,0,E222/H222),2)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>(((L222/60)/60)/24)+DATE(1970,1,1)</f>
        <v>40725.208333333336</v>
      </c>
      <c r="O222" s="9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>
        <f>ROUND(IF(H223=0,0,E223/H223),2)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>(((L223/60)/60)/24)+DATE(1970,1,1)</f>
        <v>41081.208333333336</v>
      </c>
      <c r="O223" s="9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>
        <f>ROUND(IF(H224=0,0,E224/H224),2)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>(((L224/60)/60)/24)+DATE(1970,1,1)</f>
        <v>41914.208333333336</v>
      </c>
      <c r="O224" s="9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>
        <f>ROUND(IF(H225=0,0,E225/H225),2)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>(((L225/60)/60)/24)+DATE(1970,1,1)</f>
        <v>42445.208333333328</v>
      </c>
      <c r="O225" s="9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>
        <f>ROUND(IF(H226=0,0,E226/H226),2)</f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>(((L226/60)/60)/24)+DATE(1970,1,1)</f>
        <v>41906.208333333336</v>
      </c>
      <c r="O226" s="9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>
        <f>ROUND(IF(H227=0,0,E227/H227),2)</f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>(((L227/60)/60)/24)+DATE(1970,1,1)</f>
        <v>41762.208333333336</v>
      </c>
      <c r="O227" s="9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>
        <f>ROUND(IF(H228=0,0,E228/H228),2)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>(((L228/60)/60)/24)+DATE(1970,1,1)</f>
        <v>40276.208333333336</v>
      </c>
      <c r="O228" s="9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>
        <f>ROUND(IF(H229=0,0,E229/H229),2)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>(((L229/60)/60)/24)+DATE(1970,1,1)</f>
        <v>42139.208333333328</v>
      </c>
      <c r="O229" s="9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>
        <f>ROUND(IF(H230=0,0,E230/H230),2)</f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>(((L230/60)/60)/24)+DATE(1970,1,1)</f>
        <v>42613.208333333328</v>
      </c>
      <c r="O230" s="9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>
        <f>ROUND(IF(H231=0,0,E231/H231),2)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>(((L231/60)/60)/24)+DATE(1970,1,1)</f>
        <v>42887.208333333328</v>
      </c>
      <c r="O231" s="9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>
        <f>ROUND(IF(H232=0,0,E232/H232),2)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>(((L232/60)/60)/24)+DATE(1970,1,1)</f>
        <v>43805.25</v>
      </c>
      <c r="O232" s="9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>
        <f>ROUND(IF(H233=0,0,E233/H233),2)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>(((L233/60)/60)/24)+DATE(1970,1,1)</f>
        <v>41415.208333333336</v>
      </c>
      <c r="O233" s="9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>
        <f>ROUND(IF(H234=0,0,E234/H234),2)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>(((L234/60)/60)/24)+DATE(1970,1,1)</f>
        <v>42576.208333333328</v>
      </c>
      <c r="O234" s="9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>
        <f>ROUND(IF(H235=0,0,E235/H235),2)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>(((L235/60)/60)/24)+DATE(1970,1,1)</f>
        <v>40706.208333333336</v>
      </c>
      <c r="O235" s="9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>
        <f>ROUND(IF(H236=0,0,E236/H236),2)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>(((L236/60)/60)/24)+DATE(1970,1,1)</f>
        <v>42969.208333333328</v>
      </c>
      <c r="O236" s="9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>
        <f>ROUND(IF(H237=0,0,E237/H237),2)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>(((L237/60)/60)/24)+DATE(1970,1,1)</f>
        <v>42779.25</v>
      </c>
      <c r="O237" s="9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>
        <f>ROUND(IF(H238=0,0,E238/H238),2)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>(((L238/60)/60)/24)+DATE(1970,1,1)</f>
        <v>43641.208333333328</v>
      </c>
      <c r="O238" s="9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>
        <f>ROUND(IF(H239=0,0,E239/H239),2)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>(((L239/60)/60)/24)+DATE(1970,1,1)</f>
        <v>41754.208333333336</v>
      </c>
      <c r="O239" s="9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>
        <f>ROUND(IF(H240=0,0,E240/H240),2)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>(((L240/60)/60)/24)+DATE(1970,1,1)</f>
        <v>43083.25</v>
      </c>
      <c r="O240" s="9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>
        <f>ROUND(IF(H241=0,0,E241/H241),2)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>(((L241/60)/60)/24)+DATE(1970,1,1)</f>
        <v>42245.208333333328</v>
      </c>
      <c r="O241" s="9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>
        <f>ROUND(IF(H242=0,0,E242/H242),2)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>(((L242/60)/60)/24)+DATE(1970,1,1)</f>
        <v>40396.208333333336</v>
      </c>
      <c r="O242" s="9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>
        <f>ROUND(IF(H243=0,0,E243/H243),2)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>(((L243/60)/60)/24)+DATE(1970,1,1)</f>
        <v>41742.208333333336</v>
      </c>
      <c r="O243" s="9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>
        <f>ROUND(IF(H244=0,0,E244/H244),2)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>(((L244/60)/60)/24)+DATE(1970,1,1)</f>
        <v>42865.208333333328</v>
      </c>
      <c r="O244" s="9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>
        <f>ROUND(IF(H245=0,0,E245/H245),2)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>(((L245/60)/60)/24)+DATE(1970,1,1)</f>
        <v>43163.25</v>
      </c>
      <c r="O245" s="9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>
        <f>ROUND(IF(H246=0,0,E246/H246),2)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>(((L246/60)/60)/24)+DATE(1970,1,1)</f>
        <v>41834.208333333336</v>
      </c>
      <c r="O246" s="9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>
        <f>ROUND(IF(H247=0,0,E247/H247),2)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>(((L247/60)/60)/24)+DATE(1970,1,1)</f>
        <v>41736.208333333336</v>
      </c>
      <c r="O247" s="9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>
        <f>ROUND(IF(H248=0,0,E248/H248),2)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>(((L248/60)/60)/24)+DATE(1970,1,1)</f>
        <v>41491.208333333336</v>
      </c>
      <c r="O248" s="9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>
        <f>ROUND(IF(H249=0,0,E249/H249),2)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>(((L249/60)/60)/24)+DATE(1970,1,1)</f>
        <v>42726.25</v>
      </c>
      <c r="O249" s="9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>
        <f>ROUND(IF(H250=0,0,E250/H250),2)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>(((L250/60)/60)/24)+DATE(1970,1,1)</f>
        <v>42004.25</v>
      </c>
      <c r="O250" s="9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>
        <f>ROUND(IF(H251=0,0,E251/H251),2)</f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>(((L251/60)/60)/24)+DATE(1970,1,1)</f>
        <v>42006.25</v>
      </c>
      <c r="O251" s="9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>
        <f>ROUND(IF(H252=0,0,E252/H252),2)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(((L252/60)/60)/24)+DATE(1970,1,1)</f>
        <v>40203.25</v>
      </c>
      <c r="O252" s="9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>
        <f>ROUND(IF(H253=0,0,E253/H253),2)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>(((L253/60)/60)/24)+DATE(1970,1,1)</f>
        <v>41252.25</v>
      </c>
      <c r="O253" s="9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>
        <f>ROUND(IF(H254=0,0,E254/H254),2)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>(((L254/60)/60)/24)+DATE(1970,1,1)</f>
        <v>41572.208333333336</v>
      </c>
      <c r="O254" s="9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>
        <f>ROUND(IF(H255=0,0,E255/H255),2)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>(((L255/60)/60)/24)+DATE(1970,1,1)</f>
        <v>40641.208333333336</v>
      </c>
      <c r="O255" s="9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>
        <f>ROUND(IF(H256=0,0,E256/H256),2)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>(((L256/60)/60)/24)+DATE(1970,1,1)</f>
        <v>42787.25</v>
      </c>
      <c r="O256" s="9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>
        <f>ROUND(IF(H257=0,0,E257/H257),2)</f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>(((L257/60)/60)/24)+DATE(1970,1,1)</f>
        <v>40590.25</v>
      </c>
      <c r="O257" s="9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>
        <f>ROUND(IF(H258=0,0,E258/H258),2)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>(((L258/60)/60)/24)+DATE(1970,1,1)</f>
        <v>42393.25</v>
      </c>
      <c r="O258" s="9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>
        <f>ROUND(IF(H259=0,0,E259/H259),2)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>(((L259/60)/60)/24)+DATE(1970,1,1)</f>
        <v>41338.25</v>
      </c>
      <c r="O259" s="9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>
        <f>ROUND(IF(H260=0,0,E260/H260),2)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>(((L260/60)/60)/24)+DATE(1970,1,1)</f>
        <v>42712.25</v>
      </c>
      <c r="O260" s="9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>
        <f>ROUND(IF(H261=0,0,E261/H261),2)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>(((L261/60)/60)/24)+DATE(1970,1,1)</f>
        <v>41251.25</v>
      </c>
      <c r="O261" s="9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>
        <f>ROUND(IF(H262=0,0,E262/H262),2)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>(((L262/60)/60)/24)+DATE(1970,1,1)</f>
        <v>41180.208333333336</v>
      </c>
      <c r="O262" s="9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>
        <f>ROUND(IF(H263=0,0,E263/H263),2)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>(((L263/60)/60)/24)+DATE(1970,1,1)</f>
        <v>40415.208333333336</v>
      </c>
      <c r="O263" s="9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>
        <f>ROUND(IF(H264=0,0,E264/H264),2)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>(((L264/60)/60)/24)+DATE(1970,1,1)</f>
        <v>40638.208333333336</v>
      </c>
      <c r="O264" s="9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>
        <f>ROUND(IF(H265=0,0,E265/H265),2)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>(((L265/60)/60)/24)+DATE(1970,1,1)</f>
        <v>40187.25</v>
      </c>
      <c r="O265" s="9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>
        <f>ROUND(IF(H266=0,0,E266/H266),2)</f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>(((L266/60)/60)/24)+DATE(1970,1,1)</f>
        <v>41317.25</v>
      </c>
      <c r="O266" s="9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>
        <f>ROUND(IF(H267=0,0,E267/H267),2)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>(((L267/60)/60)/24)+DATE(1970,1,1)</f>
        <v>42372.25</v>
      </c>
      <c r="O267" s="9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>
        <f>ROUND(IF(H268=0,0,E268/H268),2)</f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>(((L268/60)/60)/24)+DATE(1970,1,1)</f>
        <v>41950.25</v>
      </c>
      <c r="O268" s="9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>
        <f>ROUND(IF(H269=0,0,E269/H269),2)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>(((L269/60)/60)/24)+DATE(1970,1,1)</f>
        <v>41206.208333333336</v>
      </c>
      <c r="O269" s="9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>
        <f>ROUND(IF(H270=0,0,E270/H270),2)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>(((L270/60)/60)/24)+DATE(1970,1,1)</f>
        <v>41186.208333333336</v>
      </c>
      <c r="O270" s="9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>
        <f>ROUND(IF(H271=0,0,E271/H271),2)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>(((L271/60)/60)/24)+DATE(1970,1,1)</f>
        <v>43496.25</v>
      </c>
      <c r="O271" s="9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>
        <f>ROUND(IF(H272=0,0,E272/H272),2)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>(((L272/60)/60)/24)+DATE(1970,1,1)</f>
        <v>40514.25</v>
      </c>
      <c r="O272" s="9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>
        <f>ROUND(IF(H273=0,0,E273/H273),2)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>(((L273/60)/60)/24)+DATE(1970,1,1)</f>
        <v>42345.25</v>
      </c>
      <c r="O273" s="9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>
        <f>ROUND(IF(H274=0,0,E274/H274),2)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>(((L274/60)/60)/24)+DATE(1970,1,1)</f>
        <v>43656.208333333328</v>
      </c>
      <c r="O274" s="9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>
        <f>ROUND(IF(H275=0,0,E275/H275),2)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>(((L275/60)/60)/24)+DATE(1970,1,1)</f>
        <v>42995.208333333328</v>
      </c>
      <c r="O275" s="9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>
        <f>ROUND(IF(H276=0,0,E276/H276),2)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>(((L276/60)/60)/24)+DATE(1970,1,1)</f>
        <v>43045.25</v>
      </c>
      <c r="O276" s="9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>
        <f>ROUND(IF(H277=0,0,E277/H277),2)</f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>(((L277/60)/60)/24)+DATE(1970,1,1)</f>
        <v>43561.208333333328</v>
      </c>
      <c r="O277" s="9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>
        <f>ROUND(IF(H278=0,0,E278/H278),2)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>(((L278/60)/60)/24)+DATE(1970,1,1)</f>
        <v>41018.208333333336</v>
      </c>
      <c r="O278" s="9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>
        <f>ROUND(IF(H279=0,0,E279/H279),2)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>(((L279/60)/60)/24)+DATE(1970,1,1)</f>
        <v>40378.208333333336</v>
      </c>
      <c r="O279" s="9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>
        <f>ROUND(IF(H280=0,0,E280/H280),2)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>(((L280/60)/60)/24)+DATE(1970,1,1)</f>
        <v>41239.25</v>
      </c>
      <c r="O280" s="9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>
        <f>ROUND(IF(H281=0,0,E281/H281),2)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>(((L281/60)/60)/24)+DATE(1970,1,1)</f>
        <v>43346.208333333328</v>
      </c>
      <c r="O281" s="9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>
        <f>ROUND(IF(H282=0,0,E282/H282),2)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>(((L282/60)/60)/24)+DATE(1970,1,1)</f>
        <v>43060.25</v>
      </c>
      <c r="O282" s="9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>
        <f>ROUND(IF(H283=0,0,E283/H283),2)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>(((L283/60)/60)/24)+DATE(1970,1,1)</f>
        <v>40979.25</v>
      </c>
      <c r="O283" s="9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>
        <f>ROUND(IF(H284=0,0,E284/H284),2)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>(((L284/60)/60)/24)+DATE(1970,1,1)</f>
        <v>42701.25</v>
      </c>
      <c r="O284" s="9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>
        <f>ROUND(IF(H285=0,0,E285/H285),2)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>(((L285/60)/60)/24)+DATE(1970,1,1)</f>
        <v>42520.208333333328</v>
      </c>
      <c r="O285" s="9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>
        <f>ROUND(IF(H286=0,0,E286/H286),2)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>(((L286/60)/60)/24)+DATE(1970,1,1)</f>
        <v>41030.208333333336</v>
      </c>
      <c r="O286" s="9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>
        <f>ROUND(IF(H287=0,0,E287/H287),2)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>(((L287/60)/60)/24)+DATE(1970,1,1)</f>
        <v>42623.208333333328</v>
      </c>
      <c r="O287" s="9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>
        <f>ROUND(IF(H288=0,0,E288/H288),2)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>(((L288/60)/60)/24)+DATE(1970,1,1)</f>
        <v>42697.25</v>
      </c>
      <c r="O288" s="9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>
        <f>ROUND(IF(H289=0,0,E289/H289),2)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>(((L289/60)/60)/24)+DATE(1970,1,1)</f>
        <v>42122.208333333328</v>
      </c>
      <c r="O289" s="9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>
        <f>ROUND(IF(H290=0,0,E290/H290),2)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>(((L290/60)/60)/24)+DATE(1970,1,1)</f>
        <v>40982.208333333336</v>
      </c>
      <c r="O290" s="9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>
        <f>ROUND(IF(H291=0,0,E291/H291),2)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>(((L291/60)/60)/24)+DATE(1970,1,1)</f>
        <v>42219.208333333328</v>
      </c>
      <c r="O291" s="9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>
        <f>ROUND(IF(H292=0,0,E292/H292),2)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>(((L292/60)/60)/24)+DATE(1970,1,1)</f>
        <v>41404.208333333336</v>
      </c>
      <c r="O292" s="9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>
        <f>ROUND(IF(H293=0,0,E293/H293),2)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>(((L293/60)/60)/24)+DATE(1970,1,1)</f>
        <v>40831.208333333336</v>
      </c>
      <c r="O293" s="9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>
        <f>ROUND(IF(H294=0,0,E294/H294),2)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(((L294/60)/60)/24)+DATE(1970,1,1)</f>
        <v>40984.208333333336</v>
      </c>
      <c r="O294" s="9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>
        <f>ROUND(IF(H295=0,0,E295/H295),2)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>(((L295/60)/60)/24)+DATE(1970,1,1)</f>
        <v>40456.208333333336</v>
      </c>
      <c r="O295" s="9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>
        <f>ROUND(IF(H296=0,0,E296/H296),2)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>(((L296/60)/60)/24)+DATE(1970,1,1)</f>
        <v>43399.208333333328</v>
      </c>
      <c r="O296" s="9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>
        <f>ROUND(IF(H297=0,0,E297/H297),2)</f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>(((L297/60)/60)/24)+DATE(1970,1,1)</f>
        <v>41562.208333333336</v>
      </c>
      <c r="O297" s="9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>
        <f>ROUND(IF(H298=0,0,E298/H298),2)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>(((L298/60)/60)/24)+DATE(1970,1,1)</f>
        <v>43493.25</v>
      </c>
      <c r="O298" s="9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>
        <f>ROUND(IF(H299=0,0,E299/H299),2)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>(((L299/60)/60)/24)+DATE(1970,1,1)</f>
        <v>41653.25</v>
      </c>
      <c r="O299" s="9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>
        <f>ROUND(IF(H300=0,0,E300/H300),2)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>(((L300/60)/60)/24)+DATE(1970,1,1)</f>
        <v>42426.25</v>
      </c>
      <c r="O300" s="9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>
        <f>ROUND(IF(H301=0,0,E301/H301),2)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>(((L301/60)/60)/24)+DATE(1970,1,1)</f>
        <v>42432.25</v>
      </c>
      <c r="O301" s="9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>
        <f>ROUND(IF(H302=0,0,E302/H302),2)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(((L302/60)/60)/24)+DATE(1970,1,1)</f>
        <v>42977.208333333328</v>
      </c>
      <c r="O302" s="9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>
        <f>ROUND(IF(H303=0,0,E303/H303),2)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>(((L303/60)/60)/24)+DATE(1970,1,1)</f>
        <v>42061.25</v>
      </c>
      <c r="O303" s="9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>
        <f>ROUND(IF(H304=0,0,E304/H304),2)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>(((L304/60)/60)/24)+DATE(1970,1,1)</f>
        <v>43345.208333333328</v>
      </c>
      <c r="O304" s="9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>
        <f>ROUND(IF(H305=0,0,E305/H305),2)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>(((L305/60)/60)/24)+DATE(1970,1,1)</f>
        <v>42376.25</v>
      </c>
      <c r="O305" s="9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>
        <f>ROUND(IF(H306=0,0,E306/H306),2)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>(((L306/60)/60)/24)+DATE(1970,1,1)</f>
        <v>42589.208333333328</v>
      </c>
      <c r="O306" s="9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>
        <f>ROUND(IF(H307=0,0,E307/H307),2)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>(((L307/60)/60)/24)+DATE(1970,1,1)</f>
        <v>42448.208333333328</v>
      </c>
      <c r="O307" s="9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>
        <f>ROUND(IF(H308=0,0,E308/H308),2)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>(((L308/60)/60)/24)+DATE(1970,1,1)</f>
        <v>42930.208333333328</v>
      </c>
      <c r="O308" s="9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>
        <f>ROUND(IF(H309=0,0,E309/H309),2)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>(((L309/60)/60)/24)+DATE(1970,1,1)</f>
        <v>41066.208333333336</v>
      </c>
      <c r="O309" s="9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>
        <f>ROUND(IF(H310=0,0,E310/H310),2)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>(((L310/60)/60)/24)+DATE(1970,1,1)</f>
        <v>40651.208333333336</v>
      </c>
      <c r="O310" s="9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>
        <f>ROUND(IF(H311=0,0,E311/H311),2)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(((L311/60)/60)/24)+DATE(1970,1,1)</f>
        <v>40807.208333333336</v>
      </c>
      <c r="O311" s="9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>
        <f>ROUND(IF(H312=0,0,E312/H312),2)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>(((L312/60)/60)/24)+DATE(1970,1,1)</f>
        <v>40277.208333333336</v>
      </c>
      <c r="O312" s="9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>
        <f>ROUND(IF(H313=0,0,E313/H313),2)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>(((L313/60)/60)/24)+DATE(1970,1,1)</f>
        <v>40590.25</v>
      </c>
      <c r="O313" s="9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>
        <f>ROUND(IF(H314=0,0,E314/H314),2)</f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>(((L314/60)/60)/24)+DATE(1970,1,1)</f>
        <v>41572.208333333336</v>
      </c>
      <c r="O314" s="9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>
        <f>ROUND(IF(H315=0,0,E315/H315),2)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(((L315/60)/60)/24)+DATE(1970,1,1)</f>
        <v>40966.25</v>
      </c>
      <c r="O315" s="9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>
        <f>ROUND(IF(H316=0,0,E316/H316),2)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>(((L316/60)/60)/24)+DATE(1970,1,1)</f>
        <v>43536.208333333328</v>
      </c>
      <c r="O316" s="9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>
        <f>ROUND(IF(H317=0,0,E317/H317),2)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>(((L317/60)/60)/24)+DATE(1970,1,1)</f>
        <v>41783.208333333336</v>
      </c>
      <c r="O317" s="9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>
        <f>ROUND(IF(H318=0,0,E318/H318),2)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>(((L318/60)/60)/24)+DATE(1970,1,1)</f>
        <v>43788.25</v>
      </c>
      <c r="O318" s="9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>
        <f>ROUND(IF(H319=0,0,E319/H319),2)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(((L319/60)/60)/24)+DATE(1970,1,1)</f>
        <v>42869.208333333328</v>
      </c>
      <c r="O319" s="9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>
        <f>ROUND(IF(H320=0,0,E320/H320),2)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>(((L320/60)/60)/24)+DATE(1970,1,1)</f>
        <v>41684.25</v>
      </c>
      <c r="O320" s="9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>
        <f>ROUND(IF(H321=0,0,E321/H321),2)</f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>(((L321/60)/60)/24)+DATE(1970,1,1)</f>
        <v>40402.208333333336</v>
      </c>
      <c r="O321" s="9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>
        <f>ROUND(IF(H322=0,0,E322/H322),2)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(((L322/60)/60)/24)+DATE(1970,1,1)</f>
        <v>40673.208333333336</v>
      </c>
      <c r="O322" s="9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>
        <f>ROUND(IF(H323=0,0,E323/H323),2)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>(((L323/60)/60)/24)+DATE(1970,1,1)</f>
        <v>40634.208333333336</v>
      </c>
      <c r="O323" s="9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>
        <f>ROUND(IF(H324=0,0,E324/H324),2)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>(((L324/60)/60)/24)+DATE(1970,1,1)</f>
        <v>40507.25</v>
      </c>
      <c r="O324" s="9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>
        <f>ROUND(IF(H325=0,0,E325/H325),2)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>(((L325/60)/60)/24)+DATE(1970,1,1)</f>
        <v>41725.208333333336</v>
      </c>
      <c r="O325" s="9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>
        <f>ROUND(IF(H326=0,0,E326/H326),2)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>(((L326/60)/60)/24)+DATE(1970,1,1)</f>
        <v>42176.208333333328</v>
      </c>
      <c r="O326" s="9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>
        <f>ROUND(IF(H327=0,0,E327/H327),2)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>(((L327/60)/60)/24)+DATE(1970,1,1)</f>
        <v>43267.208333333328</v>
      </c>
      <c r="O327" s="9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>
        <f>ROUND(IF(H328=0,0,E328/H328),2)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>(((L328/60)/60)/24)+DATE(1970,1,1)</f>
        <v>42364.25</v>
      </c>
      <c r="O328" s="9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>
        <f>ROUND(IF(H329=0,0,E329/H329),2)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>(((L329/60)/60)/24)+DATE(1970,1,1)</f>
        <v>43705.208333333328</v>
      </c>
      <c r="O329" s="9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>
        <f>ROUND(IF(H330=0,0,E330/H330),2)</f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>(((L330/60)/60)/24)+DATE(1970,1,1)</f>
        <v>43434.25</v>
      </c>
      <c r="O330" s="9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>
        <f>ROUND(IF(H331=0,0,E331/H331),2)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>(((L331/60)/60)/24)+DATE(1970,1,1)</f>
        <v>42716.25</v>
      </c>
      <c r="O331" s="9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>
        <f>ROUND(IF(H332=0,0,E332/H332),2)</f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>(((L332/60)/60)/24)+DATE(1970,1,1)</f>
        <v>43077.25</v>
      </c>
      <c r="O332" s="9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>
        <f>ROUND(IF(H333=0,0,E333/H333),2)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>(((L333/60)/60)/24)+DATE(1970,1,1)</f>
        <v>40896.25</v>
      </c>
      <c r="O333" s="9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>
        <f>ROUND(IF(H334=0,0,E334/H334),2)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>(((L334/60)/60)/24)+DATE(1970,1,1)</f>
        <v>41361.208333333336</v>
      </c>
      <c r="O334" s="9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>
        <f>ROUND(IF(H335=0,0,E335/H335),2)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>(((L335/60)/60)/24)+DATE(1970,1,1)</f>
        <v>43424.25</v>
      </c>
      <c r="O335" s="9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>
        <f>ROUND(IF(H336=0,0,E336/H336),2)</f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>(((L336/60)/60)/24)+DATE(1970,1,1)</f>
        <v>43110.25</v>
      </c>
      <c r="O336" s="9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>
        <f>ROUND(IF(H337=0,0,E337/H337),2)</f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>(((L337/60)/60)/24)+DATE(1970,1,1)</f>
        <v>43784.25</v>
      </c>
      <c r="O337" s="9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>
        <f>ROUND(IF(H338=0,0,E338/H338),2)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>(((L338/60)/60)/24)+DATE(1970,1,1)</f>
        <v>40527.25</v>
      </c>
      <c r="O338" s="9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>
        <f>ROUND(IF(H339=0,0,E339/H339),2)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>(((L339/60)/60)/24)+DATE(1970,1,1)</f>
        <v>43780.25</v>
      </c>
      <c r="O339" s="9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>
        <f>ROUND(IF(H340=0,0,E340/H340),2)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>(((L340/60)/60)/24)+DATE(1970,1,1)</f>
        <v>40821.208333333336</v>
      </c>
      <c r="O340" s="9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>
        <f>ROUND(IF(H341=0,0,E341/H341),2)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>(((L341/60)/60)/24)+DATE(1970,1,1)</f>
        <v>42949.208333333328</v>
      </c>
      <c r="O341" s="9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>
        <f>ROUND(IF(H342=0,0,E342/H342),2)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>(((L342/60)/60)/24)+DATE(1970,1,1)</f>
        <v>40889.25</v>
      </c>
      <c r="O342" s="9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>
        <f>ROUND(IF(H343=0,0,E343/H343),2)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>(((L343/60)/60)/24)+DATE(1970,1,1)</f>
        <v>42244.208333333328</v>
      </c>
      <c r="O343" s="9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>
        <f>ROUND(IF(H344=0,0,E344/H344),2)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>(((L344/60)/60)/24)+DATE(1970,1,1)</f>
        <v>41475.208333333336</v>
      </c>
      <c r="O344" s="9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>
        <f>ROUND(IF(H345=0,0,E345/H345),2)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>(((L345/60)/60)/24)+DATE(1970,1,1)</f>
        <v>41597.25</v>
      </c>
      <c r="O345" s="9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>
        <f>ROUND(IF(H346=0,0,E346/H346),2)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>(((L346/60)/60)/24)+DATE(1970,1,1)</f>
        <v>43122.25</v>
      </c>
      <c r="O346" s="9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>
        <f>ROUND(IF(H347=0,0,E347/H347),2)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>(((L347/60)/60)/24)+DATE(1970,1,1)</f>
        <v>42194.208333333328</v>
      </c>
      <c r="O347" s="9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>
        <f>ROUND(IF(H348=0,0,E348/H348),2)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(((L348/60)/60)/24)+DATE(1970,1,1)</f>
        <v>42971.208333333328</v>
      </c>
      <c r="O348" s="9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>
        <f>ROUND(IF(H349=0,0,E349/H349),2)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>(((L349/60)/60)/24)+DATE(1970,1,1)</f>
        <v>42046.25</v>
      </c>
      <c r="O349" s="9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>
        <f>ROUND(IF(H350=0,0,E350/H350),2)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>(((L350/60)/60)/24)+DATE(1970,1,1)</f>
        <v>42782.25</v>
      </c>
      <c r="O350" s="9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>
        <f>ROUND(IF(H351=0,0,E351/H351),2)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>(((L351/60)/60)/24)+DATE(1970,1,1)</f>
        <v>42930.208333333328</v>
      </c>
      <c r="O351" s="9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>
        <f>ROUND(IF(H352=0,0,E352/H352),2)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(((L352/60)/60)/24)+DATE(1970,1,1)</f>
        <v>42144.208333333328</v>
      </c>
      <c r="O352" s="9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>
        <f>ROUND(IF(H353=0,0,E353/H353),2)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>(((L353/60)/60)/24)+DATE(1970,1,1)</f>
        <v>42240.208333333328</v>
      </c>
      <c r="O353" s="9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>
        <f>ROUND(IF(H354=0,0,E354/H354),2)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>(((L354/60)/60)/24)+DATE(1970,1,1)</f>
        <v>42315.25</v>
      </c>
      <c r="O354" s="9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>
        <f>ROUND(IF(H355=0,0,E355/H355),2)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>(((L355/60)/60)/24)+DATE(1970,1,1)</f>
        <v>43651.208333333328</v>
      </c>
      <c r="O355" s="9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>
        <f>ROUND(IF(H356=0,0,E356/H356),2)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(((L356/60)/60)/24)+DATE(1970,1,1)</f>
        <v>41520.208333333336</v>
      </c>
      <c r="O356" s="9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>
        <f>ROUND(IF(H357=0,0,E357/H357),2)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>(((L357/60)/60)/24)+DATE(1970,1,1)</f>
        <v>42757.25</v>
      </c>
      <c r="O357" s="9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>
        <f>ROUND(IF(H358=0,0,E358/H358),2)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>(((L358/60)/60)/24)+DATE(1970,1,1)</f>
        <v>40922.25</v>
      </c>
      <c r="O358" s="9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>
        <f>ROUND(IF(H359=0,0,E359/H359),2)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>(((L359/60)/60)/24)+DATE(1970,1,1)</f>
        <v>42250.208333333328</v>
      </c>
      <c r="O359" s="9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>
        <f>ROUND(IF(H360=0,0,E360/H360),2)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>(((L360/60)/60)/24)+DATE(1970,1,1)</f>
        <v>43322.208333333328</v>
      </c>
      <c r="O360" s="9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>
        <f>ROUND(IF(H361=0,0,E361/H361),2)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>(((L361/60)/60)/24)+DATE(1970,1,1)</f>
        <v>40782.208333333336</v>
      </c>
      <c r="O361" s="9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>
        <f>ROUND(IF(H362=0,0,E362/H362),2)</f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>(((L362/60)/60)/24)+DATE(1970,1,1)</f>
        <v>40544.25</v>
      </c>
      <c r="O362" s="9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>
        <f>ROUND(IF(H363=0,0,E363/H363),2)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>(((L363/60)/60)/24)+DATE(1970,1,1)</f>
        <v>43015.208333333328</v>
      </c>
      <c r="O363" s="9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>
        <f>ROUND(IF(H364=0,0,E364/H364),2)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>(((L364/60)/60)/24)+DATE(1970,1,1)</f>
        <v>40570.25</v>
      </c>
      <c r="O364" s="9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>
        <f>ROUND(IF(H365=0,0,E365/H365),2)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>(((L365/60)/60)/24)+DATE(1970,1,1)</f>
        <v>40904.25</v>
      </c>
      <c r="O365" s="9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>
        <f>ROUND(IF(H366=0,0,E366/H366),2)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>(((L366/60)/60)/24)+DATE(1970,1,1)</f>
        <v>43164.25</v>
      </c>
      <c r="O366" s="9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>
        <f>ROUND(IF(H367=0,0,E367/H367),2)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>(((L367/60)/60)/24)+DATE(1970,1,1)</f>
        <v>42733.25</v>
      </c>
      <c r="O367" s="9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>
        <f>ROUND(IF(H368=0,0,E368/H368),2)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>(((L368/60)/60)/24)+DATE(1970,1,1)</f>
        <v>40546.25</v>
      </c>
      <c r="O368" s="9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>
        <f>ROUND(IF(H369=0,0,E369/H369),2)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>(((L369/60)/60)/24)+DATE(1970,1,1)</f>
        <v>41930.208333333336</v>
      </c>
      <c r="O369" s="9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>
        <f>ROUND(IF(H370=0,0,E370/H370),2)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>(((L370/60)/60)/24)+DATE(1970,1,1)</f>
        <v>40464.208333333336</v>
      </c>
      <c r="O370" s="9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>
        <f>ROUND(IF(H371=0,0,E371/H371),2)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>(((L371/60)/60)/24)+DATE(1970,1,1)</f>
        <v>41308.25</v>
      </c>
      <c r="O371" s="9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>
        <f>ROUND(IF(H372=0,0,E372/H372),2)</f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>(((L372/60)/60)/24)+DATE(1970,1,1)</f>
        <v>43570.208333333328</v>
      </c>
      <c r="O372" s="9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>
        <f>ROUND(IF(H373=0,0,E373/H373),2)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>(((L373/60)/60)/24)+DATE(1970,1,1)</f>
        <v>42043.25</v>
      </c>
      <c r="O373" s="9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>
        <f>ROUND(IF(H374=0,0,E374/H374),2)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>(((L374/60)/60)/24)+DATE(1970,1,1)</f>
        <v>42012.25</v>
      </c>
      <c r="O374" s="9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>
        <f>ROUND(IF(H375=0,0,E375/H375),2)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>(((L375/60)/60)/24)+DATE(1970,1,1)</f>
        <v>42964.208333333328</v>
      </c>
      <c r="O375" s="9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>
        <f>ROUND(IF(H376=0,0,E376/H376),2)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>(((L376/60)/60)/24)+DATE(1970,1,1)</f>
        <v>43476.25</v>
      </c>
      <c r="O376" s="9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>
        <f>ROUND(IF(H377=0,0,E377/H377),2)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(((L377/60)/60)/24)+DATE(1970,1,1)</f>
        <v>42293.208333333328</v>
      </c>
      <c r="O377" s="9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>
        <f>ROUND(IF(H378=0,0,E378/H378),2)</f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>(((L378/60)/60)/24)+DATE(1970,1,1)</f>
        <v>41826.208333333336</v>
      </c>
      <c r="O378" s="9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>
        <f>ROUND(IF(H379=0,0,E379/H379),2)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>(((L379/60)/60)/24)+DATE(1970,1,1)</f>
        <v>43760.208333333328</v>
      </c>
      <c r="O379" s="9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>
        <f>ROUND(IF(H380=0,0,E380/H380),2)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>(((L380/60)/60)/24)+DATE(1970,1,1)</f>
        <v>43241.208333333328</v>
      </c>
      <c r="O380" s="9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>
        <f>ROUND(IF(H381=0,0,E381/H381),2)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>(((L381/60)/60)/24)+DATE(1970,1,1)</f>
        <v>40843.208333333336</v>
      </c>
      <c r="O381" s="9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>
        <f>ROUND(IF(H382=0,0,E382/H382),2)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>(((L382/60)/60)/24)+DATE(1970,1,1)</f>
        <v>41448.208333333336</v>
      </c>
      <c r="O382" s="9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>
        <f>ROUND(IF(H383=0,0,E383/H383),2)</f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>(((L383/60)/60)/24)+DATE(1970,1,1)</f>
        <v>42163.208333333328</v>
      </c>
      <c r="O383" s="9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>
        <f>ROUND(IF(H384=0,0,E384/H384),2)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>(((L384/60)/60)/24)+DATE(1970,1,1)</f>
        <v>43024.208333333328</v>
      </c>
      <c r="O384" s="9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>
        <f>ROUND(IF(H385=0,0,E385/H385),2)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>(((L385/60)/60)/24)+DATE(1970,1,1)</f>
        <v>43509.25</v>
      </c>
      <c r="O385" s="9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>
        <f>ROUND(IF(H386=0,0,E386/H386),2)</f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>(((L386/60)/60)/24)+DATE(1970,1,1)</f>
        <v>42776.25</v>
      </c>
      <c r="O386" s="9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>
        <f>ROUND(IF(H387=0,0,E387/H387),2)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>(((L387/60)/60)/24)+DATE(1970,1,1)</f>
        <v>43553.208333333328</v>
      </c>
      <c r="O387" s="9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>
        <f>ROUND(IF(H388=0,0,E388/H388),2)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>(((L388/60)/60)/24)+DATE(1970,1,1)</f>
        <v>40355.208333333336</v>
      </c>
      <c r="O388" s="9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>
        <f>ROUND(IF(H389=0,0,E389/H389),2)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>(((L389/60)/60)/24)+DATE(1970,1,1)</f>
        <v>41072.208333333336</v>
      </c>
      <c r="O389" s="9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>
        <f>ROUND(IF(H390=0,0,E390/H390),2)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>(((L390/60)/60)/24)+DATE(1970,1,1)</f>
        <v>40912.25</v>
      </c>
      <c r="O390" s="9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>
        <f>ROUND(IF(H391=0,0,E391/H391),2)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>(((L391/60)/60)/24)+DATE(1970,1,1)</f>
        <v>40479.208333333336</v>
      </c>
      <c r="O391" s="9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>
        <f>ROUND(IF(H392=0,0,E392/H392),2)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(((L392/60)/60)/24)+DATE(1970,1,1)</f>
        <v>41530.208333333336</v>
      </c>
      <c r="O392" s="9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>
        <f>ROUND(IF(H393=0,0,E393/H393),2)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>(((L393/60)/60)/24)+DATE(1970,1,1)</f>
        <v>41653.25</v>
      </c>
      <c r="O393" s="9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>
        <f>ROUND(IF(H394=0,0,E394/H394),2)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>(((L394/60)/60)/24)+DATE(1970,1,1)</f>
        <v>40549.25</v>
      </c>
      <c r="O394" s="9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>
        <f>ROUND(IF(H395=0,0,E395/H395),2)</f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>(((L395/60)/60)/24)+DATE(1970,1,1)</f>
        <v>42933.208333333328</v>
      </c>
      <c r="O395" s="9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>
        <f>ROUND(IF(H396=0,0,E396/H396),2)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>(((L396/60)/60)/24)+DATE(1970,1,1)</f>
        <v>41484.208333333336</v>
      </c>
      <c r="O396" s="9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>
        <f>ROUND(IF(H397=0,0,E397/H397),2)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>(((L397/60)/60)/24)+DATE(1970,1,1)</f>
        <v>40885.25</v>
      </c>
      <c r="O397" s="9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>
        <f>ROUND(IF(H398=0,0,E398/H398),2)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>(((L398/60)/60)/24)+DATE(1970,1,1)</f>
        <v>43378.208333333328</v>
      </c>
      <c r="O398" s="9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>
        <f>ROUND(IF(H399=0,0,E399/H399),2)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>(((L399/60)/60)/24)+DATE(1970,1,1)</f>
        <v>41417.208333333336</v>
      </c>
      <c r="O399" s="9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>
        <f>ROUND(IF(H400=0,0,E400/H400),2)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>(((L400/60)/60)/24)+DATE(1970,1,1)</f>
        <v>43228.208333333328</v>
      </c>
      <c r="O400" s="9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>
        <f>ROUND(IF(H401=0,0,E401/H401),2)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>(((L401/60)/60)/24)+DATE(1970,1,1)</f>
        <v>40576.25</v>
      </c>
      <c r="O401" s="9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>
        <f>ROUND(IF(H402=0,0,E402/H402),2)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(((L402/60)/60)/24)+DATE(1970,1,1)</f>
        <v>41502.208333333336</v>
      </c>
      <c r="O402" s="9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>
        <f>ROUND(IF(H403=0,0,E403/H403),2)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>(((L403/60)/60)/24)+DATE(1970,1,1)</f>
        <v>43765.208333333328</v>
      </c>
      <c r="O403" s="9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>
        <f>ROUND(IF(H404=0,0,E404/H404),2)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(((L404/60)/60)/24)+DATE(1970,1,1)</f>
        <v>40914.25</v>
      </c>
      <c r="O404" s="9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>
        <f>ROUND(IF(H405=0,0,E405/H405),2)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>(((L405/60)/60)/24)+DATE(1970,1,1)</f>
        <v>40310.208333333336</v>
      </c>
      <c r="O405" s="9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>
        <f>ROUND(IF(H406=0,0,E406/H406),2)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>(((L406/60)/60)/24)+DATE(1970,1,1)</f>
        <v>43053.25</v>
      </c>
      <c r="O406" s="9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>
        <f>ROUND(IF(H407=0,0,E407/H407),2)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>(((L407/60)/60)/24)+DATE(1970,1,1)</f>
        <v>43255.208333333328</v>
      </c>
      <c r="O407" s="9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>
        <f>ROUND(IF(H408=0,0,E408/H408),2)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>(((L408/60)/60)/24)+DATE(1970,1,1)</f>
        <v>41304.25</v>
      </c>
      <c r="O408" s="9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>
        <f>ROUND(IF(H409=0,0,E409/H409),2)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(((L409/60)/60)/24)+DATE(1970,1,1)</f>
        <v>43751.208333333328</v>
      </c>
      <c r="O409" s="9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>
        <f>ROUND(IF(H410=0,0,E410/H410),2)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>(((L410/60)/60)/24)+DATE(1970,1,1)</f>
        <v>42541.208333333328</v>
      </c>
      <c r="O410" s="9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>
        <f>ROUND(IF(H411=0,0,E411/H411),2)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>(((L411/60)/60)/24)+DATE(1970,1,1)</f>
        <v>42843.208333333328</v>
      </c>
      <c r="O411" s="9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>
        <f>ROUND(IF(H412=0,0,E412/H412),2)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>(((L412/60)/60)/24)+DATE(1970,1,1)</f>
        <v>42122.208333333328</v>
      </c>
      <c r="O412" s="9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>
        <f>ROUND(IF(H413=0,0,E413/H413),2)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>(((L413/60)/60)/24)+DATE(1970,1,1)</f>
        <v>42884.208333333328</v>
      </c>
      <c r="O413" s="9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>
        <f>ROUND(IF(H414=0,0,E414/H414),2)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>(((L414/60)/60)/24)+DATE(1970,1,1)</f>
        <v>41642.25</v>
      </c>
      <c r="O414" s="9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>
        <f>ROUND(IF(H415=0,0,E415/H415),2)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>(((L415/60)/60)/24)+DATE(1970,1,1)</f>
        <v>43431.25</v>
      </c>
      <c r="O415" s="9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>
        <f>ROUND(IF(H416=0,0,E416/H416),2)</f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>(((L416/60)/60)/24)+DATE(1970,1,1)</f>
        <v>40288.208333333336</v>
      </c>
      <c r="O416" s="9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>
        <f>ROUND(IF(H417=0,0,E417/H417),2)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>(((L417/60)/60)/24)+DATE(1970,1,1)</f>
        <v>40921.25</v>
      </c>
      <c r="O417" s="9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>
        <f>ROUND(IF(H418=0,0,E418/H418),2)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>(((L418/60)/60)/24)+DATE(1970,1,1)</f>
        <v>40560.25</v>
      </c>
      <c r="O418" s="9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>
        <f>ROUND(IF(H419=0,0,E419/H419),2)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>(((L419/60)/60)/24)+DATE(1970,1,1)</f>
        <v>43407.208333333328</v>
      </c>
      <c r="O419" s="9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>
        <f>ROUND(IF(H420=0,0,E420/H420),2)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>(((L420/60)/60)/24)+DATE(1970,1,1)</f>
        <v>41035.208333333336</v>
      </c>
      <c r="O420" s="9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>
        <f>ROUND(IF(H421=0,0,E421/H421),2)</f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>(((L421/60)/60)/24)+DATE(1970,1,1)</f>
        <v>40899.25</v>
      </c>
      <c r="O421" s="9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>
        <f>ROUND(IF(H422=0,0,E422/H422),2)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>(((L422/60)/60)/24)+DATE(1970,1,1)</f>
        <v>42911.208333333328</v>
      </c>
      <c r="O422" s="9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>
        <f>ROUND(IF(H423=0,0,E423/H423),2)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>(((L423/60)/60)/24)+DATE(1970,1,1)</f>
        <v>42915.208333333328</v>
      </c>
      <c r="O423" s="9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>
        <f>ROUND(IF(H424=0,0,E424/H424),2)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>(((L424/60)/60)/24)+DATE(1970,1,1)</f>
        <v>40285.208333333336</v>
      </c>
      <c r="O424" s="9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>
        <f>ROUND(IF(H425=0,0,E425/H425),2)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>(((L425/60)/60)/24)+DATE(1970,1,1)</f>
        <v>40808.208333333336</v>
      </c>
      <c r="O425" s="9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>
        <f>ROUND(IF(H426=0,0,E426/H426),2)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>(((L426/60)/60)/24)+DATE(1970,1,1)</f>
        <v>43208.208333333328</v>
      </c>
      <c r="O426" s="9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>
        <f>ROUND(IF(H427=0,0,E427/H427),2)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>(((L427/60)/60)/24)+DATE(1970,1,1)</f>
        <v>42213.208333333328</v>
      </c>
      <c r="O427" s="9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>
        <f>ROUND(IF(H428=0,0,E428/H428),2)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>(((L428/60)/60)/24)+DATE(1970,1,1)</f>
        <v>41332.25</v>
      </c>
      <c r="O428" s="9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>
        <f>ROUND(IF(H429=0,0,E429/H429),2)</f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>(((L429/60)/60)/24)+DATE(1970,1,1)</f>
        <v>41895.208333333336</v>
      </c>
      <c r="O429" s="9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>
        <f>ROUND(IF(H430=0,0,E430/H430),2)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>(((L430/60)/60)/24)+DATE(1970,1,1)</f>
        <v>40585.25</v>
      </c>
      <c r="O430" s="9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>
        <f>ROUND(IF(H431=0,0,E431/H431),2)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>(((L431/60)/60)/24)+DATE(1970,1,1)</f>
        <v>41680.25</v>
      </c>
      <c r="O431" s="9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>
        <f>ROUND(IF(H432=0,0,E432/H432),2)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>(((L432/60)/60)/24)+DATE(1970,1,1)</f>
        <v>43737.208333333328</v>
      </c>
      <c r="O432" s="9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>
        <f>ROUND(IF(H433=0,0,E433/H433),2)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>(((L433/60)/60)/24)+DATE(1970,1,1)</f>
        <v>43273.208333333328</v>
      </c>
      <c r="O433" s="9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>
        <f>ROUND(IF(H434=0,0,E434/H434),2)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>(((L434/60)/60)/24)+DATE(1970,1,1)</f>
        <v>41761.208333333336</v>
      </c>
      <c r="O434" s="9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>
        <f>ROUND(IF(H435=0,0,E435/H435),2)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>(((L435/60)/60)/24)+DATE(1970,1,1)</f>
        <v>41603.25</v>
      </c>
      <c r="O435" s="9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>
        <f>ROUND(IF(H436=0,0,E436/H436),2)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(((L436/60)/60)/24)+DATE(1970,1,1)</f>
        <v>42705.25</v>
      </c>
      <c r="O436" s="9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>
        <f>ROUND(IF(H437=0,0,E437/H437),2)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>(((L437/60)/60)/24)+DATE(1970,1,1)</f>
        <v>41988.25</v>
      </c>
      <c r="O437" s="9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>
        <f>ROUND(IF(H438=0,0,E438/H438),2)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>(((L438/60)/60)/24)+DATE(1970,1,1)</f>
        <v>43575.208333333328</v>
      </c>
      <c r="O438" s="9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>
        <f>ROUND(IF(H439=0,0,E439/H439),2)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>(((L439/60)/60)/24)+DATE(1970,1,1)</f>
        <v>42260.208333333328</v>
      </c>
      <c r="O439" s="9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>
        <f>ROUND(IF(H440=0,0,E440/H440),2)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>(((L440/60)/60)/24)+DATE(1970,1,1)</f>
        <v>41337.25</v>
      </c>
      <c r="O440" s="9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>
        <f>ROUND(IF(H441=0,0,E441/H441),2)</f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>(((L441/60)/60)/24)+DATE(1970,1,1)</f>
        <v>42680.208333333328</v>
      </c>
      <c r="O441" s="9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>
        <f>ROUND(IF(H442=0,0,E442/H442),2)</f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>(((L442/60)/60)/24)+DATE(1970,1,1)</f>
        <v>42916.208333333328</v>
      </c>
      <c r="O442" s="9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>
        <f>ROUND(IF(H443=0,0,E443/H443),2)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(((L443/60)/60)/24)+DATE(1970,1,1)</f>
        <v>41025.208333333336</v>
      </c>
      <c r="O443" s="9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>
        <f>ROUND(IF(H444=0,0,E444/H444),2)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>(((L444/60)/60)/24)+DATE(1970,1,1)</f>
        <v>42980.208333333328</v>
      </c>
      <c r="O444" s="9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>
        <f>ROUND(IF(H445=0,0,E445/H445),2)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>(((L445/60)/60)/24)+DATE(1970,1,1)</f>
        <v>40451.208333333336</v>
      </c>
      <c r="O445" s="9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>
        <f>ROUND(IF(H446=0,0,E446/H446),2)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>(((L446/60)/60)/24)+DATE(1970,1,1)</f>
        <v>40748.208333333336</v>
      </c>
      <c r="O446" s="9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>
        <f>ROUND(IF(H447=0,0,E447/H447),2)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>(((L447/60)/60)/24)+DATE(1970,1,1)</f>
        <v>40515.25</v>
      </c>
      <c r="O447" s="9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>
        <f>ROUND(IF(H448=0,0,E448/H448),2)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>(((L448/60)/60)/24)+DATE(1970,1,1)</f>
        <v>41261.25</v>
      </c>
      <c r="O448" s="9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>
        <f>ROUND(IF(H449=0,0,E449/H449),2)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(((L449/60)/60)/24)+DATE(1970,1,1)</f>
        <v>43088.25</v>
      </c>
      <c r="O449" s="9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>
        <f>ROUND(IF(H450=0,0,E450/H450),2)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>(((L450/60)/60)/24)+DATE(1970,1,1)</f>
        <v>41378.208333333336</v>
      </c>
      <c r="O450" s="9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>
        <f>ROUND(IF(H451=0,0,E451/H451),2)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>(((L451/60)/60)/24)+DATE(1970,1,1)</f>
        <v>43530.25</v>
      </c>
      <c r="O451" s="9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>
        <f>ROUND(IF(H452=0,0,E452/H452),2)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(((L452/60)/60)/24)+DATE(1970,1,1)</f>
        <v>43394.208333333328</v>
      </c>
      <c r="O452" s="9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>
        <f>ROUND(IF(H453=0,0,E453/H453),2)</f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>(((L453/60)/60)/24)+DATE(1970,1,1)</f>
        <v>42935.208333333328</v>
      </c>
      <c r="O453" s="9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>
        <f>ROUND(IF(H454=0,0,E454/H454),2)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>(((L454/60)/60)/24)+DATE(1970,1,1)</f>
        <v>40365.208333333336</v>
      </c>
      <c r="O454" s="9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>
        <f>ROUND(IF(H455=0,0,E455/H455),2)</f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>(((L455/60)/60)/24)+DATE(1970,1,1)</f>
        <v>42705.25</v>
      </c>
      <c r="O455" s="9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>
        <f>ROUND(IF(H456=0,0,E456/H456),2)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>(((L456/60)/60)/24)+DATE(1970,1,1)</f>
        <v>41568.208333333336</v>
      </c>
      <c r="O456" s="9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>
        <f>ROUND(IF(H457=0,0,E457/H457),2)</f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>(((L457/60)/60)/24)+DATE(1970,1,1)</f>
        <v>40809.208333333336</v>
      </c>
      <c r="O457" s="9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>
        <f>ROUND(IF(H458=0,0,E458/H458),2)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>(((L458/60)/60)/24)+DATE(1970,1,1)</f>
        <v>43141.25</v>
      </c>
      <c r="O458" s="9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>
        <f>ROUND(IF(H459=0,0,E459/H459),2)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>(((L459/60)/60)/24)+DATE(1970,1,1)</f>
        <v>42657.208333333328</v>
      </c>
      <c r="O459" s="9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>
        <f>ROUND(IF(H460=0,0,E460/H460),2)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>(((L460/60)/60)/24)+DATE(1970,1,1)</f>
        <v>40265.208333333336</v>
      </c>
      <c r="O460" s="9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>
        <f>ROUND(IF(H461=0,0,E461/H461),2)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>(((L461/60)/60)/24)+DATE(1970,1,1)</f>
        <v>42001.25</v>
      </c>
      <c r="O461" s="9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>
        <f>ROUND(IF(H462=0,0,E462/H462),2)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(((L462/60)/60)/24)+DATE(1970,1,1)</f>
        <v>40399.208333333336</v>
      </c>
      <c r="O462" s="9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>
        <f>ROUND(IF(H463=0,0,E463/H463),2)</f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>(((L463/60)/60)/24)+DATE(1970,1,1)</f>
        <v>41757.208333333336</v>
      </c>
      <c r="O463" s="9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>
        <f>ROUND(IF(H464=0,0,E464/H464),2)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>(((L464/60)/60)/24)+DATE(1970,1,1)</f>
        <v>41304.25</v>
      </c>
      <c r="O464" s="9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>
        <f>ROUND(IF(H465=0,0,E465/H465),2)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>(((L465/60)/60)/24)+DATE(1970,1,1)</f>
        <v>41639.25</v>
      </c>
      <c r="O465" s="9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>
        <f>ROUND(IF(H466=0,0,E466/H466),2)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>(((L466/60)/60)/24)+DATE(1970,1,1)</f>
        <v>43142.25</v>
      </c>
      <c r="O466" s="9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>
        <f>ROUND(IF(H467=0,0,E467/H467),2)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>(((L467/60)/60)/24)+DATE(1970,1,1)</f>
        <v>43127.25</v>
      </c>
      <c r="O467" s="9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>
        <f>ROUND(IF(H468=0,0,E468/H468),2)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>(((L468/60)/60)/24)+DATE(1970,1,1)</f>
        <v>41409.208333333336</v>
      </c>
      <c r="O468" s="9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>
        <f>ROUND(IF(H469=0,0,E469/H469),2)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>(((L469/60)/60)/24)+DATE(1970,1,1)</f>
        <v>42331.25</v>
      </c>
      <c r="O469" s="9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>
        <f>ROUND(IF(H470=0,0,E470/H470),2)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(((L470/60)/60)/24)+DATE(1970,1,1)</f>
        <v>43569.208333333328</v>
      </c>
      <c r="O470" s="9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>
        <f>ROUND(IF(H471=0,0,E471/H471),2)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>(((L471/60)/60)/24)+DATE(1970,1,1)</f>
        <v>42142.208333333328</v>
      </c>
      <c r="O471" s="9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>
        <f>ROUND(IF(H472=0,0,E472/H472),2)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>(((L472/60)/60)/24)+DATE(1970,1,1)</f>
        <v>42716.25</v>
      </c>
      <c r="O472" s="9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>
        <f>ROUND(IF(H473=0,0,E473/H473),2)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>(((L473/60)/60)/24)+DATE(1970,1,1)</f>
        <v>41031.208333333336</v>
      </c>
      <c r="O473" s="9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>
        <f>ROUND(IF(H474=0,0,E474/H474),2)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>(((L474/60)/60)/24)+DATE(1970,1,1)</f>
        <v>43535.208333333328</v>
      </c>
      <c r="O474" s="9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>
        <f>ROUND(IF(H475=0,0,E475/H475),2)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>(((L475/60)/60)/24)+DATE(1970,1,1)</f>
        <v>43277.208333333328</v>
      </c>
      <c r="O475" s="9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>
        <f>ROUND(IF(H476=0,0,E476/H476),2)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>(((L476/60)/60)/24)+DATE(1970,1,1)</f>
        <v>41989.25</v>
      </c>
      <c r="O476" s="9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>
        <f>ROUND(IF(H477=0,0,E477/H477),2)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>(((L477/60)/60)/24)+DATE(1970,1,1)</f>
        <v>41450.208333333336</v>
      </c>
      <c r="O477" s="9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>
        <f>ROUND(IF(H478=0,0,E478/H478),2)</f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>(((L478/60)/60)/24)+DATE(1970,1,1)</f>
        <v>43322.208333333328</v>
      </c>
      <c r="O478" s="9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>
        <f>ROUND(IF(H479=0,0,E479/H479),2)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>(((L479/60)/60)/24)+DATE(1970,1,1)</f>
        <v>40720.208333333336</v>
      </c>
      <c r="O479" s="9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>
        <f>ROUND(IF(H480=0,0,E480/H480),2)</f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>(((L480/60)/60)/24)+DATE(1970,1,1)</f>
        <v>42072.208333333328</v>
      </c>
      <c r="O480" s="9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>
        <f>ROUND(IF(H481=0,0,E481/H481),2)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>(((L481/60)/60)/24)+DATE(1970,1,1)</f>
        <v>42945.208333333328</v>
      </c>
      <c r="O481" s="9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>
        <f>ROUND(IF(H482=0,0,E482/H482),2)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>(((L482/60)/60)/24)+DATE(1970,1,1)</f>
        <v>40248.25</v>
      </c>
      <c r="O482" s="9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>
        <f>ROUND(IF(H483=0,0,E483/H483),2)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>(((L483/60)/60)/24)+DATE(1970,1,1)</f>
        <v>41913.208333333336</v>
      </c>
      <c r="O483" s="9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>
        <f>ROUND(IF(H484=0,0,E484/H484),2)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>(((L484/60)/60)/24)+DATE(1970,1,1)</f>
        <v>40963.25</v>
      </c>
      <c r="O484" s="9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>
        <f>ROUND(IF(H485=0,0,E485/H485),2)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>(((L485/60)/60)/24)+DATE(1970,1,1)</f>
        <v>43811.25</v>
      </c>
      <c r="O485" s="9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>
        <f>ROUND(IF(H486=0,0,E486/H486),2)</f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>(((L486/60)/60)/24)+DATE(1970,1,1)</f>
        <v>41855.208333333336</v>
      </c>
      <c r="O486" s="9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>
        <f>ROUND(IF(H487=0,0,E487/H487),2)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>(((L487/60)/60)/24)+DATE(1970,1,1)</f>
        <v>43626.208333333328</v>
      </c>
      <c r="O487" s="9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>
        <f>ROUND(IF(H488=0,0,E488/H488),2)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>(((L488/60)/60)/24)+DATE(1970,1,1)</f>
        <v>43168.25</v>
      </c>
      <c r="O488" s="9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>
        <f>ROUND(IF(H489=0,0,E489/H489),2)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>(((L489/60)/60)/24)+DATE(1970,1,1)</f>
        <v>42845.208333333328</v>
      </c>
      <c r="O489" s="9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>
        <f>ROUND(IF(H490=0,0,E490/H490),2)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>(((L490/60)/60)/24)+DATE(1970,1,1)</f>
        <v>42403.25</v>
      </c>
      <c r="O490" s="9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>
        <f>ROUND(IF(H491=0,0,E491/H491),2)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>(((L491/60)/60)/24)+DATE(1970,1,1)</f>
        <v>40406.208333333336</v>
      </c>
      <c r="O491" s="9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>
        <f>ROUND(IF(H492=0,0,E492/H492),2)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>(((L492/60)/60)/24)+DATE(1970,1,1)</f>
        <v>43786.25</v>
      </c>
      <c r="O492" s="9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>
        <f>ROUND(IF(H493=0,0,E493/H493),2)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>(((L493/60)/60)/24)+DATE(1970,1,1)</f>
        <v>41456.208333333336</v>
      </c>
      <c r="O493" s="9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>
        <f>ROUND(IF(H494=0,0,E494/H494),2)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>(((L494/60)/60)/24)+DATE(1970,1,1)</f>
        <v>40336.208333333336</v>
      </c>
      <c r="O494" s="9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>
        <f>ROUND(IF(H495=0,0,E495/H495),2)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>(((L495/60)/60)/24)+DATE(1970,1,1)</f>
        <v>43645.208333333328</v>
      </c>
      <c r="O495" s="9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>
        <f>ROUND(IF(H496=0,0,E496/H496),2)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>(((L496/60)/60)/24)+DATE(1970,1,1)</f>
        <v>40990.208333333336</v>
      </c>
      <c r="O496" s="9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>
        <f>ROUND(IF(H497=0,0,E497/H497),2)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>(((L497/60)/60)/24)+DATE(1970,1,1)</f>
        <v>41800.208333333336</v>
      </c>
      <c r="O497" s="9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>
        <f>ROUND(IF(H498=0,0,E498/H498),2)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>(((L498/60)/60)/24)+DATE(1970,1,1)</f>
        <v>42876.208333333328</v>
      </c>
      <c r="O498" s="9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>
        <f>ROUND(IF(H499=0,0,E499/H499),2)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>(((L499/60)/60)/24)+DATE(1970,1,1)</f>
        <v>42724.25</v>
      </c>
      <c r="O499" s="9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>
        <f>ROUND(IF(H500=0,0,E500/H500),2)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>(((L500/60)/60)/24)+DATE(1970,1,1)</f>
        <v>42005.25</v>
      </c>
      <c r="O500" s="9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>
        <f>ROUND(IF(H501=0,0,E501/H501),2)</f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>(((L501/60)/60)/24)+DATE(1970,1,1)</f>
        <v>42444.208333333328</v>
      </c>
      <c r="O501" s="9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>
        <f>ROUND(IF(H502=0,0,E502/H502),2)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>(((L502/60)/60)/24)+DATE(1970,1,1)</f>
        <v>41395.208333333336</v>
      </c>
      <c r="O502" s="9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>
        <f>ROUND(IF(H503=0,0,E503/H503),2)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>(((L503/60)/60)/24)+DATE(1970,1,1)</f>
        <v>41345.208333333336</v>
      </c>
      <c r="O503" s="9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>
        <f>ROUND(IF(H504=0,0,E504/H504),2)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>(((L504/60)/60)/24)+DATE(1970,1,1)</f>
        <v>41117.208333333336</v>
      </c>
      <c r="O504" s="9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>
        <f>ROUND(IF(H505=0,0,E505/H505),2)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>(((L505/60)/60)/24)+DATE(1970,1,1)</f>
        <v>42186.208333333328</v>
      </c>
      <c r="O505" s="9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>
        <f>ROUND(IF(H506=0,0,E506/H506),2)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>(((L506/60)/60)/24)+DATE(1970,1,1)</f>
        <v>42142.208333333328</v>
      </c>
      <c r="O506" s="9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>
        <f>ROUND(IF(H507=0,0,E507/H507),2)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>(((L507/60)/60)/24)+DATE(1970,1,1)</f>
        <v>41341.25</v>
      </c>
      <c r="O507" s="9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>
        <f>ROUND(IF(H508=0,0,E508/H508),2)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>(((L508/60)/60)/24)+DATE(1970,1,1)</f>
        <v>43062.25</v>
      </c>
      <c r="O508" s="9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>
        <f>ROUND(IF(H509=0,0,E509/H509),2)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>(((L509/60)/60)/24)+DATE(1970,1,1)</f>
        <v>41373.208333333336</v>
      </c>
      <c r="O509" s="9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>
        <f>ROUND(IF(H510=0,0,E510/H510),2)</f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>(((L510/60)/60)/24)+DATE(1970,1,1)</f>
        <v>43310.208333333328</v>
      </c>
      <c r="O510" s="9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>
        <f>ROUND(IF(H511=0,0,E511/H511),2)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(((L511/60)/60)/24)+DATE(1970,1,1)</f>
        <v>41034.208333333336</v>
      </c>
      <c r="O511" s="9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>
        <f>ROUND(IF(H512=0,0,E512/H512),2)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>(((L512/60)/60)/24)+DATE(1970,1,1)</f>
        <v>43251.208333333328</v>
      </c>
      <c r="O512" s="9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>
        <f>ROUND(IF(H513=0,0,E513/H513),2)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>(((L513/60)/60)/24)+DATE(1970,1,1)</f>
        <v>43671.208333333328</v>
      </c>
      <c r="O513" s="9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>
        <f>ROUND(IF(H514=0,0,E514/H514),2)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>(((L514/60)/60)/24)+DATE(1970,1,1)</f>
        <v>41825.208333333336</v>
      </c>
      <c r="O514" s="9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>
        <f>ROUND(IF(H515=0,0,E515/H515),2)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>(((L515/60)/60)/24)+DATE(1970,1,1)</f>
        <v>40430.208333333336</v>
      </c>
      <c r="O515" s="9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>
        <f>ROUND(IF(H516=0,0,E516/H516),2)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>(((L516/60)/60)/24)+DATE(1970,1,1)</f>
        <v>41614.25</v>
      </c>
      <c r="O516" s="9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>
        <f>ROUND(IF(H517=0,0,E517/H517),2)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>(((L517/60)/60)/24)+DATE(1970,1,1)</f>
        <v>40900.25</v>
      </c>
      <c r="O517" s="9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>
        <f>ROUND(IF(H518=0,0,E518/H518),2)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>(((L518/60)/60)/24)+DATE(1970,1,1)</f>
        <v>40396.208333333336</v>
      </c>
      <c r="O518" s="9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>
        <f>ROUND(IF(H519=0,0,E519/H519),2)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>(((L519/60)/60)/24)+DATE(1970,1,1)</f>
        <v>42860.208333333328</v>
      </c>
      <c r="O519" s="9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>
        <f>ROUND(IF(H520=0,0,E520/H520),2)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(((L520/60)/60)/24)+DATE(1970,1,1)</f>
        <v>43154.25</v>
      </c>
      <c r="O520" s="9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>
        <f>ROUND(IF(H521=0,0,E521/H521),2)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>(((L521/60)/60)/24)+DATE(1970,1,1)</f>
        <v>42012.25</v>
      </c>
      <c r="O521" s="9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>
        <f>ROUND(IF(H522=0,0,E522/H522),2)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>(((L522/60)/60)/24)+DATE(1970,1,1)</f>
        <v>43574.208333333328</v>
      </c>
      <c r="O522" s="9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>
        <f>ROUND(IF(H523=0,0,E523/H523),2)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>(((L523/60)/60)/24)+DATE(1970,1,1)</f>
        <v>42605.208333333328</v>
      </c>
      <c r="O523" s="9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>
        <f>ROUND(IF(H524=0,0,E524/H524),2)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>(((L524/60)/60)/24)+DATE(1970,1,1)</f>
        <v>41093.208333333336</v>
      </c>
      <c r="O524" s="9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>
        <f>ROUND(IF(H525=0,0,E525/H525),2)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>(((L525/60)/60)/24)+DATE(1970,1,1)</f>
        <v>40241.25</v>
      </c>
      <c r="O525" s="9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>
        <f>ROUND(IF(H526=0,0,E526/H526),2)</f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>(((L526/60)/60)/24)+DATE(1970,1,1)</f>
        <v>40294.208333333336</v>
      </c>
      <c r="O526" s="9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>
        <f>ROUND(IF(H527=0,0,E527/H527),2)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>(((L527/60)/60)/24)+DATE(1970,1,1)</f>
        <v>40505.25</v>
      </c>
      <c r="O527" s="9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>
        <f>ROUND(IF(H528=0,0,E528/H528),2)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>(((L528/60)/60)/24)+DATE(1970,1,1)</f>
        <v>42364.25</v>
      </c>
      <c r="O528" s="9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>
        <f>ROUND(IF(H529=0,0,E529/H529),2)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(((L529/60)/60)/24)+DATE(1970,1,1)</f>
        <v>42405.25</v>
      </c>
      <c r="O529" s="9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>
        <f>ROUND(IF(H530=0,0,E530/H530),2)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>(((L530/60)/60)/24)+DATE(1970,1,1)</f>
        <v>41601.25</v>
      </c>
      <c r="O530" s="9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>
        <f>ROUND(IF(H531=0,0,E531/H531),2)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>(((L531/60)/60)/24)+DATE(1970,1,1)</f>
        <v>41769.208333333336</v>
      </c>
      <c r="O531" s="9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>
        <f>ROUND(IF(H532=0,0,E532/H532),2)</f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>(((L532/60)/60)/24)+DATE(1970,1,1)</f>
        <v>40421.208333333336</v>
      </c>
      <c r="O532" s="9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>
        <f>ROUND(IF(H533=0,0,E533/H533),2)</f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>(((L533/60)/60)/24)+DATE(1970,1,1)</f>
        <v>41589.25</v>
      </c>
      <c r="O533" s="9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>
        <f>ROUND(IF(H534=0,0,E534/H534),2)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>(((L534/60)/60)/24)+DATE(1970,1,1)</f>
        <v>43125.25</v>
      </c>
      <c r="O534" s="9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>
        <f>ROUND(IF(H535=0,0,E535/H535),2)</f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>(((L535/60)/60)/24)+DATE(1970,1,1)</f>
        <v>41479.208333333336</v>
      </c>
      <c r="O535" s="9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>
        <f>ROUND(IF(H536=0,0,E536/H536),2)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>(((L536/60)/60)/24)+DATE(1970,1,1)</f>
        <v>43329.208333333328</v>
      </c>
      <c r="O536" s="9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>
        <f>ROUND(IF(H537=0,0,E537/H537),2)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>(((L537/60)/60)/24)+DATE(1970,1,1)</f>
        <v>43259.208333333328</v>
      </c>
      <c r="O537" s="9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>
        <f>ROUND(IF(H538=0,0,E538/H538),2)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>(((L538/60)/60)/24)+DATE(1970,1,1)</f>
        <v>40414.208333333336</v>
      </c>
      <c r="O538" s="9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>
        <f>ROUND(IF(H539=0,0,E539/H539),2)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>(((L539/60)/60)/24)+DATE(1970,1,1)</f>
        <v>43342.208333333328</v>
      </c>
      <c r="O539" s="9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>
        <f>ROUND(IF(H540=0,0,E540/H540),2)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>(((L540/60)/60)/24)+DATE(1970,1,1)</f>
        <v>41539.208333333336</v>
      </c>
      <c r="O540" s="9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>
        <f>ROUND(IF(H541=0,0,E541/H541),2)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>(((L541/60)/60)/24)+DATE(1970,1,1)</f>
        <v>43647.208333333328</v>
      </c>
      <c r="O541" s="9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>
        <f>ROUND(IF(H542=0,0,E542/H542),2)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>(((L542/60)/60)/24)+DATE(1970,1,1)</f>
        <v>43225.208333333328</v>
      </c>
      <c r="O542" s="9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>
        <f>ROUND(IF(H543=0,0,E543/H543),2)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>(((L543/60)/60)/24)+DATE(1970,1,1)</f>
        <v>42165.208333333328</v>
      </c>
      <c r="O543" s="9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>
        <f>ROUND(IF(H544=0,0,E544/H544),2)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>(((L544/60)/60)/24)+DATE(1970,1,1)</f>
        <v>42391.25</v>
      </c>
      <c r="O544" s="9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>
        <f>ROUND(IF(H545=0,0,E545/H545),2)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>(((L545/60)/60)/24)+DATE(1970,1,1)</f>
        <v>41528.208333333336</v>
      </c>
      <c r="O545" s="9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>
        <f>ROUND(IF(H546=0,0,E546/H546),2)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>(((L546/60)/60)/24)+DATE(1970,1,1)</f>
        <v>42377.25</v>
      </c>
      <c r="O546" s="9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>
        <f>ROUND(IF(H547=0,0,E547/H547),2)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>(((L547/60)/60)/24)+DATE(1970,1,1)</f>
        <v>43824.25</v>
      </c>
      <c r="O547" s="9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>
        <f>ROUND(IF(H548=0,0,E548/H548),2)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>(((L548/60)/60)/24)+DATE(1970,1,1)</f>
        <v>43360.208333333328</v>
      </c>
      <c r="O548" s="9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>
        <f>ROUND(IF(H549=0,0,E549/H549),2)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(((L549/60)/60)/24)+DATE(1970,1,1)</f>
        <v>42029.25</v>
      </c>
      <c r="O549" s="9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>
        <f>ROUND(IF(H550=0,0,E550/H550),2)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>(((L550/60)/60)/24)+DATE(1970,1,1)</f>
        <v>42461.208333333328</v>
      </c>
      <c r="O550" s="9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>
        <f>ROUND(IF(H551=0,0,E551/H551),2)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>(((L551/60)/60)/24)+DATE(1970,1,1)</f>
        <v>41422.208333333336</v>
      </c>
      <c r="O551" s="9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>
        <f>ROUND(IF(H552=0,0,E552/H552),2)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(((L552/60)/60)/24)+DATE(1970,1,1)</f>
        <v>40968.25</v>
      </c>
      <c r="O552" s="9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>
        <f>ROUND(IF(H553=0,0,E553/H553),2)</f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>(((L553/60)/60)/24)+DATE(1970,1,1)</f>
        <v>41993.25</v>
      </c>
      <c r="O553" s="9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>
        <f>ROUND(IF(H554=0,0,E554/H554),2)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>(((L554/60)/60)/24)+DATE(1970,1,1)</f>
        <v>42700.25</v>
      </c>
      <c r="O554" s="9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>
        <f>ROUND(IF(H555=0,0,E555/H555),2)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>(((L555/60)/60)/24)+DATE(1970,1,1)</f>
        <v>40545.25</v>
      </c>
      <c r="O555" s="9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>
        <f>ROUND(IF(H556=0,0,E556/H556),2)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>(((L556/60)/60)/24)+DATE(1970,1,1)</f>
        <v>42723.25</v>
      </c>
      <c r="O556" s="9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>
        <f>ROUND(IF(H557=0,0,E557/H557),2)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>(((L557/60)/60)/24)+DATE(1970,1,1)</f>
        <v>41731.208333333336</v>
      </c>
      <c r="O557" s="9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>
        <f>ROUND(IF(H558=0,0,E558/H558),2)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>(((L558/60)/60)/24)+DATE(1970,1,1)</f>
        <v>40792.208333333336</v>
      </c>
      <c r="O558" s="9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>
        <f>ROUND(IF(H559=0,0,E559/H559),2)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>(((L559/60)/60)/24)+DATE(1970,1,1)</f>
        <v>42279.208333333328</v>
      </c>
      <c r="O559" s="9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>
        <f>ROUND(IF(H560=0,0,E560/H560),2)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>(((L560/60)/60)/24)+DATE(1970,1,1)</f>
        <v>42424.25</v>
      </c>
      <c r="O560" s="9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>
        <f>ROUND(IF(H561=0,0,E561/H561),2)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>(((L561/60)/60)/24)+DATE(1970,1,1)</f>
        <v>42584.208333333328</v>
      </c>
      <c r="O561" s="9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>
        <f>ROUND(IF(H562=0,0,E562/H562),2)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>(((L562/60)/60)/24)+DATE(1970,1,1)</f>
        <v>40865.25</v>
      </c>
      <c r="O562" s="9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>
        <f>ROUND(IF(H563=0,0,E563/H563),2)</f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>(((L563/60)/60)/24)+DATE(1970,1,1)</f>
        <v>40833.208333333336</v>
      </c>
      <c r="O563" s="9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>
        <f>ROUND(IF(H564=0,0,E564/H564),2)</f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>(((L564/60)/60)/24)+DATE(1970,1,1)</f>
        <v>43536.208333333328</v>
      </c>
      <c r="O564" s="9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>
        <f>ROUND(IF(H565=0,0,E565/H565),2)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>(((L565/60)/60)/24)+DATE(1970,1,1)</f>
        <v>43417.25</v>
      </c>
      <c r="O565" s="9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>
        <f>ROUND(IF(H566=0,0,E566/H566),2)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>(((L566/60)/60)/24)+DATE(1970,1,1)</f>
        <v>42078.208333333328</v>
      </c>
      <c r="O566" s="9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>
        <f>ROUND(IF(H567=0,0,E567/H567),2)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>(((L567/60)/60)/24)+DATE(1970,1,1)</f>
        <v>40862.25</v>
      </c>
      <c r="O567" s="9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>
        <f>ROUND(IF(H568=0,0,E568/H568),2)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>(((L568/60)/60)/24)+DATE(1970,1,1)</f>
        <v>42424.25</v>
      </c>
      <c r="O568" s="9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>
        <f>ROUND(IF(H569=0,0,E569/H569),2)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>(((L569/60)/60)/24)+DATE(1970,1,1)</f>
        <v>41830.208333333336</v>
      </c>
      <c r="O569" s="9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>
        <f>ROUND(IF(H570=0,0,E570/H570),2)</f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>(((L570/60)/60)/24)+DATE(1970,1,1)</f>
        <v>40374.208333333336</v>
      </c>
      <c r="O570" s="9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>
        <f>ROUND(IF(H571=0,0,E571/H571),2)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>(((L571/60)/60)/24)+DATE(1970,1,1)</f>
        <v>40554.25</v>
      </c>
      <c r="O571" s="9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>
        <f>ROUND(IF(H572=0,0,E572/H572),2)</f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>(((L572/60)/60)/24)+DATE(1970,1,1)</f>
        <v>41993.25</v>
      </c>
      <c r="O572" s="9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>
        <f>ROUND(IF(H573=0,0,E573/H573),2)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>(((L573/60)/60)/24)+DATE(1970,1,1)</f>
        <v>42174.208333333328</v>
      </c>
      <c r="O573" s="9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>
        <f>ROUND(IF(H574=0,0,E574/H574),2)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>(((L574/60)/60)/24)+DATE(1970,1,1)</f>
        <v>42275.208333333328</v>
      </c>
      <c r="O574" s="9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>
        <f>ROUND(IF(H575=0,0,E575/H575),2)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>(((L575/60)/60)/24)+DATE(1970,1,1)</f>
        <v>41761.208333333336</v>
      </c>
      <c r="O575" s="9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>
        <f>ROUND(IF(H576=0,0,E576/H576),2)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>(((L576/60)/60)/24)+DATE(1970,1,1)</f>
        <v>43806.25</v>
      </c>
      <c r="O576" s="9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>
        <f>ROUND(IF(H577=0,0,E577/H577),2)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>(((L577/60)/60)/24)+DATE(1970,1,1)</f>
        <v>41779.208333333336</v>
      </c>
      <c r="O577" s="9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>
        <f>ROUND(IF(H578=0,0,E578/H578),2)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>(((L578/60)/60)/24)+DATE(1970,1,1)</f>
        <v>43040.208333333328</v>
      </c>
      <c r="O578" s="9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>
        <f>ROUND(IF(H579=0,0,E579/H579),2)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>(((L579/60)/60)/24)+DATE(1970,1,1)</f>
        <v>40613.25</v>
      </c>
      <c r="O579" s="9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>
        <f>ROUND(IF(H580=0,0,E580/H580),2)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>(((L580/60)/60)/24)+DATE(1970,1,1)</f>
        <v>40878.25</v>
      </c>
      <c r="O580" s="9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>
        <f>ROUND(IF(H581=0,0,E581/H581),2)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>(((L581/60)/60)/24)+DATE(1970,1,1)</f>
        <v>40762.208333333336</v>
      </c>
      <c r="O581" s="9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>
        <f>ROUND(IF(H582=0,0,E582/H582),2)</f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>(((L582/60)/60)/24)+DATE(1970,1,1)</f>
        <v>41696.25</v>
      </c>
      <c r="O582" s="9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>
        <f>ROUND(IF(H583=0,0,E583/H583),2)</f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>(((L583/60)/60)/24)+DATE(1970,1,1)</f>
        <v>40662.208333333336</v>
      </c>
      <c r="O583" s="9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>
        <f>ROUND(IF(H584=0,0,E584/H584),2)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>(((L584/60)/60)/24)+DATE(1970,1,1)</f>
        <v>42165.208333333328</v>
      </c>
      <c r="O584" s="9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>
        <f>ROUND(IF(H585=0,0,E585/H585),2)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>(((L585/60)/60)/24)+DATE(1970,1,1)</f>
        <v>40959.25</v>
      </c>
      <c r="O585" s="9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>
        <f>ROUND(IF(H586=0,0,E586/H586),2)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>(((L586/60)/60)/24)+DATE(1970,1,1)</f>
        <v>41024.208333333336</v>
      </c>
      <c r="O586" s="9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>
        <f>ROUND(IF(H587=0,0,E587/H587),2)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>(((L587/60)/60)/24)+DATE(1970,1,1)</f>
        <v>40255.208333333336</v>
      </c>
      <c r="O587" s="9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>
        <f>ROUND(IF(H588=0,0,E588/H588),2)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>(((L588/60)/60)/24)+DATE(1970,1,1)</f>
        <v>40499.25</v>
      </c>
      <c r="O588" s="9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>
        <f>ROUND(IF(H589=0,0,E589/H589),2)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>(((L589/60)/60)/24)+DATE(1970,1,1)</f>
        <v>43484.25</v>
      </c>
      <c r="O589" s="9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>
        <f>ROUND(IF(H590=0,0,E590/H590),2)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>(((L590/60)/60)/24)+DATE(1970,1,1)</f>
        <v>40262.208333333336</v>
      </c>
      <c r="O590" s="9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>
        <f>ROUND(IF(H591=0,0,E591/H591),2)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>(((L591/60)/60)/24)+DATE(1970,1,1)</f>
        <v>42190.208333333328</v>
      </c>
      <c r="O591" s="9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>
        <f>ROUND(IF(H592=0,0,E592/H592),2)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>(((L592/60)/60)/24)+DATE(1970,1,1)</f>
        <v>41994.25</v>
      </c>
      <c r="O592" s="9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>
        <f>ROUND(IF(H593=0,0,E593/H593),2)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>(((L593/60)/60)/24)+DATE(1970,1,1)</f>
        <v>40373.208333333336</v>
      </c>
      <c r="O593" s="9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>
        <f>ROUND(IF(H594=0,0,E594/H594),2)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>(((L594/60)/60)/24)+DATE(1970,1,1)</f>
        <v>41789.208333333336</v>
      </c>
      <c r="O594" s="9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>
        <f>ROUND(IF(H595=0,0,E595/H595),2)</f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>(((L595/60)/60)/24)+DATE(1970,1,1)</f>
        <v>41724.208333333336</v>
      </c>
      <c r="O595" s="9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>
        <f>ROUND(IF(H596=0,0,E596/H596),2)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>(((L596/60)/60)/24)+DATE(1970,1,1)</f>
        <v>42548.208333333328</v>
      </c>
      <c r="O596" s="9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>
        <f>ROUND(IF(H597=0,0,E597/H597),2)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>(((L597/60)/60)/24)+DATE(1970,1,1)</f>
        <v>40253.208333333336</v>
      </c>
      <c r="O597" s="9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>
        <f>ROUND(IF(H598=0,0,E598/H598),2)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>(((L598/60)/60)/24)+DATE(1970,1,1)</f>
        <v>42434.25</v>
      </c>
      <c r="O598" s="9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>
        <f>ROUND(IF(H599=0,0,E599/H599),2)</f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>(((L599/60)/60)/24)+DATE(1970,1,1)</f>
        <v>43786.25</v>
      </c>
      <c r="O599" s="9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>
        <f>ROUND(IF(H600=0,0,E600/H600),2)</f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>(((L600/60)/60)/24)+DATE(1970,1,1)</f>
        <v>40344.208333333336</v>
      </c>
      <c r="O600" s="9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>
        <f>ROUND(IF(H601=0,0,E601/H601),2)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>(((L601/60)/60)/24)+DATE(1970,1,1)</f>
        <v>42047.25</v>
      </c>
      <c r="O601" s="9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>
        <f>ROUND(IF(H602=0,0,E602/H602),2)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(((L602/60)/60)/24)+DATE(1970,1,1)</f>
        <v>41485.208333333336</v>
      </c>
      <c r="O602" s="9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>
        <f>ROUND(IF(H603=0,0,E603/H603),2)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>(((L603/60)/60)/24)+DATE(1970,1,1)</f>
        <v>41789.208333333336</v>
      </c>
      <c r="O603" s="9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>
        <f>ROUND(IF(H604=0,0,E604/H604),2)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>(((L604/60)/60)/24)+DATE(1970,1,1)</f>
        <v>42160.208333333328</v>
      </c>
      <c r="O604" s="9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>
        <f>ROUND(IF(H605=0,0,E605/H605),2)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>(((L605/60)/60)/24)+DATE(1970,1,1)</f>
        <v>43573.208333333328</v>
      </c>
      <c r="O605" s="9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>
        <f>ROUND(IF(H606=0,0,E606/H606),2)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>(((L606/60)/60)/24)+DATE(1970,1,1)</f>
        <v>40565.25</v>
      </c>
      <c r="O606" s="9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>
        <f>ROUND(IF(H607=0,0,E607/H607),2)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>(((L607/60)/60)/24)+DATE(1970,1,1)</f>
        <v>42280.208333333328</v>
      </c>
      <c r="O607" s="9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>
        <f>ROUND(IF(H608=0,0,E608/H608),2)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>(((L608/60)/60)/24)+DATE(1970,1,1)</f>
        <v>42436.25</v>
      </c>
      <c r="O608" s="9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>
        <f>ROUND(IF(H609=0,0,E609/H609),2)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>(((L609/60)/60)/24)+DATE(1970,1,1)</f>
        <v>41721.208333333336</v>
      </c>
      <c r="O609" s="9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>
        <f>ROUND(IF(H610=0,0,E610/H610),2)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>(((L610/60)/60)/24)+DATE(1970,1,1)</f>
        <v>43530.25</v>
      </c>
      <c r="O610" s="9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>
        <f>ROUND(IF(H611=0,0,E611/H611),2)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>(((L611/60)/60)/24)+DATE(1970,1,1)</f>
        <v>43481.25</v>
      </c>
      <c r="O611" s="9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>
        <f>ROUND(IF(H612=0,0,E612/H612),2)</f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>(((L612/60)/60)/24)+DATE(1970,1,1)</f>
        <v>41259.25</v>
      </c>
      <c r="O612" s="9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>
        <f>ROUND(IF(H613=0,0,E613/H613),2)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>(((L613/60)/60)/24)+DATE(1970,1,1)</f>
        <v>41480.208333333336</v>
      </c>
      <c r="O613" s="9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>
        <f>ROUND(IF(H614=0,0,E614/H614),2)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>(((L614/60)/60)/24)+DATE(1970,1,1)</f>
        <v>40474.208333333336</v>
      </c>
      <c r="O614" s="9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>
        <f>ROUND(IF(H615=0,0,E615/H615),2)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>(((L615/60)/60)/24)+DATE(1970,1,1)</f>
        <v>42973.208333333328</v>
      </c>
      <c r="O615" s="9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>
        <f>ROUND(IF(H616=0,0,E616/H616),2)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>(((L616/60)/60)/24)+DATE(1970,1,1)</f>
        <v>42746.25</v>
      </c>
      <c r="O616" s="9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>
        <f>ROUND(IF(H617=0,0,E617/H617),2)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>(((L617/60)/60)/24)+DATE(1970,1,1)</f>
        <v>42489.208333333328</v>
      </c>
      <c r="O617" s="9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>
        <f>ROUND(IF(H618=0,0,E618/H618),2)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>(((L618/60)/60)/24)+DATE(1970,1,1)</f>
        <v>41537.208333333336</v>
      </c>
      <c r="O618" s="9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>
        <f>ROUND(IF(H619=0,0,E619/H619),2)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>(((L619/60)/60)/24)+DATE(1970,1,1)</f>
        <v>41794.208333333336</v>
      </c>
      <c r="O619" s="9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>
        <f>ROUND(IF(H620=0,0,E620/H620),2)</f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>(((L620/60)/60)/24)+DATE(1970,1,1)</f>
        <v>41396.208333333336</v>
      </c>
      <c r="O620" s="9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>
        <f>ROUND(IF(H621=0,0,E621/H621),2)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>(((L621/60)/60)/24)+DATE(1970,1,1)</f>
        <v>40669.208333333336</v>
      </c>
      <c r="O621" s="9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>
        <f>ROUND(IF(H622=0,0,E622/H622),2)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>(((L622/60)/60)/24)+DATE(1970,1,1)</f>
        <v>42559.208333333328</v>
      </c>
      <c r="O622" s="9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>
        <f>ROUND(IF(H623=0,0,E623/H623),2)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>(((L623/60)/60)/24)+DATE(1970,1,1)</f>
        <v>42626.208333333328</v>
      </c>
      <c r="O623" s="9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>
        <f>ROUND(IF(H624=0,0,E624/H624),2)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>(((L624/60)/60)/24)+DATE(1970,1,1)</f>
        <v>43205.208333333328</v>
      </c>
      <c r="O624" s="9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>
        <f>ROUND(IF(H625=0,0,E625/H625),2)</f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>(((L625/60)/60)/24)+DATE(1970,1,1)</f>
        <v>42201.208333333328</v>
      </c>
      <c r="O625" s="9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>
        <f>ROUND(IF(H626=0,0,E626/H626),2)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>(((L626/60)/60)/24)+DATE(1970,1,1)</f>
        <v>42029.25</v>
      </c>
      <c r="O626" s="9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>
        <f>ROUND(IF(H627=0,0,E627/H627),2)</f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>(((L627/60)/60)/24)+DATE(1970,1,1)</f>
        <v>43857.25</v>
      </c>
      <c r="O627" s="9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>
        <f>ROUND(IF(H628=0,0,E628/H628),2)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>(((L628/60)/60)/24)+DATE(1970,1,1)</f>
        <v>40449.208333333336</v>
      </c>
      <c r="O628" s="9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>
        <f>ROUND(IF(H629=0,0,E629/H629),2)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>(((L629/60)/60)/24)+DATE(1970,1,1)</f>
        <v>40345.208333333336</v>
      </c>
      <c r="O629" s="9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>
        <f>ROUND(IF(H630=0,0,E630/H630),2)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>(((L630/60)/60)/24)+DATE(1970,1,1)</f>
        <v>40455.208333333336</v>
      </c>
      <c r="O630" s="9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>
        <f>ROUND(IF(H631=0,0,E631/H631),2)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>(((L631/60)/60)/24)+DATE(1970,1,1)</f>
        <v>42557.208333333328</v>
      </c>
      <c r="O631" s="9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>
        <f>ROUND(IF(H632=0,0,E632/H632),2)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>(((L632/60)/60)/24)+DATE(1970,1,1)</f>
        <v>43586.208333333328</v>
      </c>
      <c r="O632" s="9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>
        <f>ROUND(IF(H633=0,0,E633/H633),2)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>(((L633/60)/60)/24)+DATE(1970,1,1)</f>
        <v>43550.208333333328</v>
      </c>
      <c r="O633" s="9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>
        <f>ROUND(IF(H634=0,0,E634/H634),2)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>(((L634/60)/60)/24)+DATE(1970,1,1)</f>
        <v>41945.208333333336</v>
      </c>
      <c r="O634" s="9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>
        <f>ROUND(IF(H635=0,0,E635/H635),2)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>(((L635/60)/60)/24)+DATE(1970,1,1)</f>
        <v>42315.25</v>
      </c>
      <c r="O635" s="9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>
        <f>ROUND(IF(H636=0,0,E636/H636),2)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>(((L636/60)/60)/24)+DATE(1970,1,1)</f>
        <v>42819.208333333328</v>
      </c>
      <c r="O636" s="9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>
        <f>ROUND(IF(H637=0,0,E637/H637),2)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>(((L637/60)/60)/24)+DATE(1970,1,1)</f>
        <v>41314.25</v>
      </c>
      <c r="O637" s="9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>
        <f>ROUND(IF(H638=0,0,E638/H638),2)</f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>(((L638/60)/60)/24)+DATE(1970,1,1)</f>
        <v>40926.25</v>
      </c>
      <c r="O638" s="9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>
        <f>ROUND(IF(H639=0,0,E639/H639),2)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>(((L639/60)/60)/24)+DATE(1970,1,1)</f>
        <v>42688.25</v>
      </c>
      <c r="O639" s="9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>
        <f>ROUND(IF(H640=0,0,E640/H640),2)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>(((L640/60)/60)/24)+DATE(1970,1,1)</f>
        <v>40386.208333333336</v>
      </c>
      <c r="O640" s="9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>
        <f>ROUND(IF(H641=0,0,E641/H641),2)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>(((L641/60)/60)/24)+DATE(1970,1,1)</f>
        <v>43309.208333333328</v>
      </c>
      <c r="O641" s="9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>
        <f>ROUND(IF(H642=0,0,E642/H642),2)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>(((L642/60)/60)/24)+DATE(1970,1,1)</f>
        <v>42387.25</v>
      </c>
      <c r="O642" s="9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>
        <f>ROUND(IF(H643=0,0,E643/H643),2)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>(((L643/60)/60)/24)+DATE(1970,1,1)</f>
        <v>42786.25</v>
      </c>
      <c r="O643" s="9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>
        <f>ROUND(IF(H644=0,0,E644/H644),2)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>(((L644/60)/60)/24)+DATE(1970,1,1)</f>
        <v>43451.25</v>
      </c>
      <c r="O644" s="9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>
        <f>ROUND(IF(H645=0,0,E645/H645),2)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>(((L645/60)/60)/24)+DATE(1970,1,1)</f>
        <v>42795.25</v>
      </c>
      <c r="O645" s="9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>
        <f>ROUND(IF(H646=0,0,E646/H646),2)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(((L646/60)/60)/24)+DATE(1970,1,1)</f>
        <v>43452.25</v>
      </c>
      <c r="O646" s="9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>
        <f>ROUND(IF(H647=0,0,E647/H647),2)</f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>(((L647/60)/60)/24)+DATE(1970,1,1)</f>
        <v>43369.208333333328</v>
      </c>
      <c r="O647" s="9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>
        <f>ROUND(IF(H648=0,0,E648/H648),2)</f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>(((L648/60)/60)/24)+DATE(1970,1,1)</f>
        <v>41346.208333333336</v>
      </c>
      <c r="O648" s="9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>
        <f>ROUND(IF(H649=0,0,E649/H649),2)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(((L649/60)/60)/24)+DATE(1970,1,1)</f>
        <v>43199.208333333328</v>
      </c>
      <c r="O649" s="9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>
        <f>ROUND(IF(H650=0,0,E650/H650),2)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>(((L650/60)/60)/24)+DATE(1970,1,1)</f>
        <v>42922.208333333328</v>
      </c>
      <c r="O650" s="9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>
        <f>ROUND(IF(H651=0,0,E651/H651),2)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>(((L651/60)/60)/24)+DATE(1970,1,1)</f>
        <v>40471.208333333336</v>
      </c>
      <c r="O651" s="9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>
        <f>ROUND(IF(H652=0,0,E652/H652),2)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(((L652/60)/60)/24)+DATE(1970,1,1)</f>
        <v>41828.208333333336</v>
      </c>
      <c r="O652" s="9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>
        <f>ROUND(IF(H653=0,0,E653/H653),2)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>(((L653/60)/60)/24)+DATE(1970,1,1)</f>
        <v>41692.25</v>
      </c>
      <c r="O653" s="9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>
        <f>ROUND(IF(H654=0,0,E654/H654),2)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>(((L654/60)/60)/24)+DATE(1970,1,1)</f>
        <v>42587.208333333328</v>
      </c>
      <c r="O654" s="9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>
        <f>ROUND(IF(H655=0,0,E655/H655),2)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>(((L655/60)/60)/24)+DATE(1970,1,1)</f>
        <v>42468.208333333328</v>
      </c>
      <c r="O655" s="9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>
        <f>ROUND(IF(H656=0,0,E656/H656),2)</f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>(((L656/60)/60)/24)+DATE(1970,1,1)</f>
        <v>42240.208333333328</v>
      </c>
      <c r="O656" s="9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>
        <f>ROUND(IF(H657=0,0,E657/H657),2)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>(((L657/60)/60)/24)+DATE(1970,1,1)</f>
        <v>42796.25</v>
      </c>
      <c r="O657" s="9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>
        <f>ROUND(IF(H658=0,0,E658/H658),2)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>(((L658/60)/60)/24)+DATE(1970,1,1)</f>
        <v>43097.25</v>
      </c>
      <c r="O658" s="9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>
        <f>ROUND(IF(H659=0,0,E659/H659),2)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>(((L659/60)/60)/24)+DATE(1970,1,1)</f>
        <v>43096.25</v>
      </c>
      <c r="O659" s="9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>
        <f>ROUND(IF(H660=0,0,E660/H660),2)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>(((L660/60)/60)/24)+DATE(1970,1,1)</f>
        <v>42246.208333333328</v>
      </c>
      <c r="O660" s="9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>
        <f>ROUND(IF(H661=0,0,E661/H661),2)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>(((L661/60)/60)/24)+DATE(1970,1,1)</f>
        <v>40570.25</v>
      </c>
      <c r="O661" s="9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>
        <f>ROUND(IF(H662=0,0,E662/H662),2)</f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>(((L662/60)/60)/24)+DATE(1970,1,1)</f>
        <v>42237.208333333328</v>
      </c>
      <c r="O662" s="9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>
        <f>ROUND(IF(H663=0,0,E663/H663),2)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>(((L663/60)/60)/24)+DATE(1970,1,1)</f>
        <v>40996.208333333336</v>
      </c>
      <c r="O663" s="9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>
        <f>ROUND(IF(H664=0,0,E664/H664),2)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>(((L664/60)/60)/24)+DATE(1970,1,1)</f>
        <v>43443.25</v>
      </c>
      <c r="O664" s="9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>
        <f>ROUND(IF(H665=0,0,E665/H665),2)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>(((L665/60)/60)/24)+DATE(1970,1,1)</f>
        <v>40458.208333333336</v>
      </c>
      <c r="O665" s="9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>
        <f>ROUND(IF(H666=0,0,E666/H666),2)</f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>(((L666/60)/60)/24)+DATE(1970,1,1)</f>
        <v>40959.25</v>
      </c>
      <c r="O666" s="9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>
        <f>ROUND(IF(H667=0,0,E667/H667),2)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>(((L667/60)/60)/24)+DATE(1970,1,1)</f>
        <v>40733.208333333336</v>
      </c>
      <c r="O667" s="9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>
        <f>ROUND(IF(H668=0,0,E668/H668),2)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(((L668/60)/60)/24)+DATE(1970,1,1)</f>
        <v>41516.208333333336</v>
      </c>
      <c r="O668" s="9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>
        <f>ROUND(IF(H669=0,0,E669/H669),2)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>(((L669/60)/60)/24)+DATE(1970,1,1)</f>
        <v>41892.208333333336</v>
      </c>
      <c r="O669" s="9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>
        <f>ROUND(IF(H670=0,0,E670/H670),2)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>(((L670/60)/60)/24)+DATE(1970,1,1)</f>
        <v>41122.208333333336</v>
      </c>
      <c r="O670" s="9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>
        <f>ROUND(IF(H671=0,0,E671/H671),2)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>(((L671/60)/60)/24)+DATE(1970,1,1)</f>
        <v>42912.208333333328</v>
      </c>
      <c r="O671" s="9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>
        <f>ROUND(IF(H672=0,0,E672/H672),2)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>(((L672/60)/60)/24)+DATE(1970,1,1)</f>
        <v>42425.25</v>
      </c>
      <c r="O672" s="9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>
        <f>ROUND(IF(H673=0,0,E673/H673),2)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>(((L673/60)/60)/24)+DATE(1970,1,1)</f>
        <v>40390.208333333336</v>
      </c>
      <c r="O673" s="9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>
        <f>ROUND(IF(H674=0,0,E674/H674),2)</f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>(((L674/60)/60)/24)+DATE(1970,1,1)</f>
        <v>43180.208333333328</v>
      </c>
      <c r="O674" s="9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>
        <f>ROUND(IF(H675=0,0,E675/H675),2)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>(((L675/60)/60)/24)+DATE(1970,1,1)</f>
        <v>42475.208333333328</v>
      </c>
      <c r="O675" s="9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>
        <f>ROUND(IF(H676=0,0,E676/H676),2)</f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>(((L676/60)/60)/24)+DATE(1970,1,1)</f>
        <v>40774.208333333336</v>
      </c>
      <c r="O676" s="9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>
        <f>ROUND(IF(H677=0,0,E677/H677),2)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>(((L677/60)/60)/24)+DATE(1970,1,1)</f>
        <v>43719.208333333328</v>
      </c>
      <c r="O677" s="9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>
        <f>ROUND(IF(H678=0,0,E678/H678),2)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>(((L678/60)/60)/24)+DATE(1970,1,1)</f>
        <v>41178.208333333336</v>
      </c>
      <c r="O678" s="9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>
        <f>ROUND(IF(H679=0,0,E679/H679),2)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>(((L679/60)/60)/24)+DATE(1970,1,1)</f>
        <v>42561.208333333328</v>
      </c>
      <c r="O679" s="9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>
        <f>ROUND(IF(H680=0,0,E680/H680),2)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>(((L680/60)/60)/24)+DATE(1970,1,1)</f>
        <v>43484.25</v>
      </c>
      <c r="O680" s="9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>
        <f>ROUND(IF(H681=0,0,E681/H681),2)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>(((L681/60)/60)/24)+DATE(1970,1,1)</f>
        <v>43756.208333333328</v>
      </c>
      <c r="O681" s="9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>
        <f>ROUND(IF(H682=0,0,E682/H682),2)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>(((L682/60)/60)/24)+DATE(1970,1,1)</f>
        <v>43813.25</v>
      </c>
      <c r="O682" s="9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>
        <f>ROUND(IF(H683=0,0,E683/H683),2)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>(((L683/60)/60)/24)+DATE(1970,1,1)</f>
        <v>40898.25</v>
      </c>
      <c r="O683" s="9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>
        <f>ROUND(IF(H684=0,0,E684/H684),2)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>(((L684/60)/60)/24)+DATE(1970,1,1)</f>
        <v>41619.25</v>
      </c>
      <c r="O684" s="9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>
        <f>ROUND(IF(H685=0,0,E685/H685),2)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>(((L685/60)/60)/24)+DATE(1970,1,1)</f>
        <v>43359.208333333328</v>
      </c>
      <c r="O685" s="9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>
        <f>ROUND(IF(H686=0,0,E686/H686),2)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>(((L686/60)/60)/24)+DATE(1970,1,1)</f>
        <v>40358.208333333336</v>
      </c>
      <c r="O686" s="9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>
        <f>ROUND(IF(H687=0,0,E687/H687),2)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>(((L687/60)/60)/24)+DATE(1970,1,1)</f>
        <v>42239.208333333328</v>
      </c>
      <c r="O687" s="9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>
        <f>ROUND(IF(H688=0,0,E688/H688),2)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>(((L688/60)/60)/24)+DATE(1970,1,1)</f>
        <v>43186.208333333328</v>
      </c>
      <c r="O688" s="9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>
        <f>ROUND(IF(H689=0,0,E689/H689),2)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>(((L689/60)/60)/24)+DATE(1970,1,1)</f>
        <v>42806.25</v>
      </c>
      <c r="O689" s="9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>
        <f>ROUND(IF(H690=0,0,E690/H690),2)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>(((L690/60)/60)/24)+DATE(1970,1,1)</f>
        <v>43475.25</v>
      </c>
      <c r="O690" s="9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>
        <f>ROUND(IF(H691=0,0,E691/H691),2)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>(((L691/60)/60)/24)+DATE(1970,1,1)</f>
        <v>41576.208333333336</v>
      </c>
      <c r="O691" s="9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>
        <f>ROUND(IF(H692=0,0,E692/H692),2)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>(((L692/60)/60)/24)+DATE(1970,1,1)</f>
        <v>40874.25</v>
      </c>
      <c r="O692" s="9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>
        <f>ROUND(IF(H693=0,0,E693/H693),2)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>(((L693/60)/60)/24)+DATE(1970,1,1)</f>
        <v>41185.208333333336</v>
      </c>
      <c r="O693" s="9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>
        <f>ROUND(IF(H694=0,0,E694/H694),2)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>(((L694/60)/60)/24)+DATE(1970,1,1)</f>
        <v>43655.208333333328</v>
      </c>
      <c r="O694" s="9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>
        <f>ROUND(IF(H695=0,0,E695/H695),2)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>(((L695/60)/60)/24)+DATE(1970,1,1)</f>
        <v>43025.208333333328</v>
      </c>
      <c r="O695" s="9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>
        <f>ROUND(IF(H696=0,0,E696/H696),2)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>(((L696/60)/60)/24)+DATE(1970,1,1)</f>
        <v>43066.25</v>
      </c>
      <c r="O696" s="9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>
        <f>ROUND(IF(H697=0,0,E697/H697),2)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>(((L697/60)/60)/24)+DATE(1970,1,1)</f>
        <v>42322.25</v>
      </c>
      <c r="O697" s="9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>
        <f>ROUND(IF(H698=0,0,E698/H698),2)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>(((L698/60)/60)/24)+DATE(1970,1,1)</f>
        <v>42114.208333333328</v>
      </c>
      <c r="O698" s="9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>
        <f>ROUND(IF(H699=0,0,E699/H699),2)</f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>(((L699/60)/60)/24)+DATE(1970,1,1)</f>
        <v>43190.208333333328</v>
      </c>
      <c r="O699" s="9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>
        <f>ROUND(IF(H700=0,0,E700/H700),2)</f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>(((L700/60)/60)/24)+DATE(1970,1,1)</f>
        <v>40871.25</v>
      </c>
      <c r="O700" s="9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>
        <f>ROUND(IF(H701=0,0,E701/H701),2)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>(((L701/60)/60)/24)+DATE(1970,1,1)</f>
        <v>43641.208333333328</v>
      </c>
      <c r="O701" s="9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>
        <f>ROUND(IF(H702=0,0,E702/H702),2)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(((L702/60)/60)/24)+DATE(1970,1,1)</f>
        <v>40203.25</v>
      </c>
      <c r="O702" s="9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>
        <f>ROUND(IF(H703=0,0,E703/H703),2)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>(((L703/60)/60)/24)+DATE(1970,1,1)</f>
        <v>40629.208333333336</v>
      </c>
      <c r="O703" s="9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>
        <f>ROUND(IF(H704=0,0,E704/H704),2)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>(((L704/60)/60)/24)+DATE(1970,1,1)</f>
        <v>41477.208333333336</v>
      </c>
      <c r="O704" s="9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>
        <f>ROUND(IF(H705=0,0,E705/H705),2)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>(((L705/60)/60)/24)+DATE(1970,1,1)</f>
        <v>41020.208333333336</v>
      </c>
      <c r="O705" s="9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>
        <f>ROUND(IF(H706=0,0,E706/H706),2)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>(((L706/60)/60)/24)+DATE(1970,1,1)</f>
        <v>42555.208333333328</v>
      </c>
      <c r="O706" s="9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>
        <f>ROUND(IF(H707=0,0,E707/H707),2)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>(((L707/60)/60)/24)+DATE(1970,1,1)</f>
        <v>41619.25</v>
      </c>
      <c r="O707" s="9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>
        <f>ROUND(IF(H708=0,0,E708/H708),2)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>(((L708/60)/60)/24)+DATE(1970,1,1)</f>
        <v>43471.25</v>
      </c>
      <c r="O708" s="9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>
        <f>ROUND(IF(H709=0,0,E709/H709),2)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>(((L709/60)/60)/24)+DATE(1970,1,1)</f>
        <v>43442.25</v>
      </c>
      <c r="O709" s="9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>
        <f>ROUND(IF(H710=0,0,E710/H710),2)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>(((L710/60)/60)/24)+DATE(1970,1,1)</f>
        <v>42877.208333333328</v>
      </c>
      <c r="O710" s="9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>
        <f>ROUND(IF(H711=0,0,E711/H711),2)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>(((L711/60)/60)/24)+DATE(1970,1,1)</f>
        <v>41018.208333333336</v>
      </c>
      <c r="O711" s="9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>
        <f>ROUND(IF(H712=0,0,E712/H712),2)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>(((L712/60)/60)/24)+DATE(1970,1,1)</f>
        <v>43295.208333333328</v>
      </c>
      <c r="O712" s="9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>
        <f>ROUND(IF(H713=0,0,E713/H713),2)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(((L713/60)/60)/24)+DATE(1970,1,1)</f>
        <v>42393.25</v>
      </c>
      <c r="O713" s="9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>
        <f>ROUND(IF(H714=0,0,E714/H714),2)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>(((L714/60)/60)/24)+DATE(1970,1,1)</f>
        <v>42559.208333333328</v>
      </c>
      <c r="O714" s="9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>
        <f>ROUND(IF(H715=0,0,E715/H715),2)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>(((L715/60)/60)/24)+DATE(1970,1,1)</f>
        <v>42604.208333333328</v>
      </c>
      <c r="O715" s="9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>
        <f>ROUND(IF(H716=0,0,E716/H716),2)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>(((L716/60)/60)/24)+DATE(1970,1,1)</f>
        <v>41870.208333333336</v>
      </c>
      <c r="O716" s="9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>
        <f>ROUND(IF(H717=0,0,E717/H717),2)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>(((L717/60)/60)/24)+DATE(1970,1,1)</f>
        <v>40397.208333333336</v>
      </c>
      <c r="O717" s="9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>
        <f>ROUND(IF(H718=0,0,E718/H718),2)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>(((L718/60)/60)/24)+DATE(1970,1,1)</f>
        <v>41465.208333333336</v>
      </c>
      <c r="O718" s="9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>
        <f>ROUND(IF(H719=0,0,E719/H719),2)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>(((L719/60)/60)/24)+DATE(1970,1,1)</f>
        <v>40777.208333333336</v>
      </c>
      <c r="O719" s="9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>
        <f>ROUND(IF(H720=0,0,E720/H720),2)</f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>(((L720/60)/60)/24)+DATE(1970,1,1)</f>
        <v>41442.208333333336</v>
      </c>
      <c r="O720" s="9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>
        <f>ROUND(IF(H721=0,0,E721/H721),2)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>(((L721/60)/60)/24)+DATE(1970,1,1)</f>
        <v>41058.208333333336</v>
      </c>
      <c r="O721" s="9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>
        <f>ROUND(IF(H722=0,0,E722/H722),2)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>(((L722/60)/60)/24)+DATE(1970,1,1)</f>
        <v>43152.25</v>
      </c>
      <c r="O722" s="9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>
        <f>ROUND(IF(H723=0,0,E723/H723),2)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>(((L723/60)/60)/24)+DATE(1970,1,1)</f>
        <v>43194.208333333328</v>
      </c>
      <c r="O723" s="9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>
        <f>ROUND(IF(H724=0,0,E724/H724),2)</f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>(((L724/60)/60)/24)+DATE(1970,1,1)</f>
        <v>43045.25</v>
      </c>
      <c r="O724" s="9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>
        <f>ROUND(IF(H725=0,0,E725/H725),2)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>(((L725/60)/60)/24)+DATE(1970,1,1)</f>
        <v>42431.25</v>
      </c>
      <c r="O725" s="9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>
        <f>ROUND(IF(H726=0,0,E726/H726),2)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>(((L726/60)/60)/24)+DATE(1970,1,1)</f>
        <v>41934.208333333336</v>
      </c>
      <c r="O726" s="9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>
        <f>ROUND(IF(H727=0,0,E727/H727),2)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>(((L727/60)/60)/24)+DATE(1970,1,1)</f>
        <v>41958.25</v>
      </c>
      <c r="O727" s="9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>
        <f>ROUND(IF(H728=0,0,E728/H728),2)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>(((L728/60)/60)/24)+DATE(1970,1,1)</f>
        <v>40476.208333333336</v>
      </c>
      <c r="O728" s="9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>
        <f>ROUND(IF(H729=0,0,E729/H729),2)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>(((L729/60)/60)/24)+DATE(1970,1,1)</f>
        <v>43485.25</v>
      </c>
      <c r="O729" s="9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>
        <f>ROUND(IF(H730=0,0,E730/H730),2)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(((L730/60)/60)/24)+DATE(1970,1,1)</f>
        <v>42515.208333333328</v>
      </c>
      <c r="O730" s="9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>
        <f>ROUND(IF(H731=0,0,E731/H731),2)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>(((L731/60)/60)/24)+DATE(1970,1,1)</f>
        <v>41309.25</v>
      </c>
      <c r="O731" s="9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>
        <f>ROUND(IF(H732=0,0,E732/H732),2)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>(((L732/60)/60)/24)+DATE(1970,1,1)</f>
        <v>42147.208333333328</v>
      </c>
      <c r="O732" s="9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>
        <f>ROUND(IF(H733=0,0,E733/H733),2)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>(((L733/60)/60)/24)+DATE(1970,1,1)</f>
        <v>42939.208333333328</v>
      </c>
      <c r="O733" s="9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>
        <f>ROUND(IF(H734=0,0,E734/H734),2)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>(((L734/60)/60)/24)+DATE(1970,1,1)</f>
        <v>42816.208333333328</v>
      </c>
      <c r="O734" s="9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>
        <f>ROUND(IF(H735=0,0,E735/H735),2)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>(((L735/60)/60)/24)+DATE(1970,1,1)</f>
        <v>41844.208333333336</v>
      </c>
      <c r="O735" s="9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>
        <f>ROUND(IF(H736=0,0,E736/H736),2)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>(((L736/60)/60)/24)+DATE(1970,1,1)</f>
        <v>42763.25</v>
      </c>
      <c r="O736" s="9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>
        <f>ROUND(IF(H737=0,0,E737/H737),2)</f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>(((L737/60)/60)/24)+DATE(1970,1,1)</f>
        <v>42459.208333333328</v>
      </c>
      <c r="O737" s="9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>
        <f>ROUND(IF(H738=0,0,E738/H738),2)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>(((L738/60)/60)/24)+DATE(1970,1,1)</f>
        <v>42055.25</v>
      </c>
      <c r="O738" s="9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>
        <f>ROUND(IF(H739=0,0,E739/H739),2)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>(((L739/60)/60)/24)+DATE(1970,1,1)</f>
        <v>42685.25</v>
      </c>
      <c r="O739" s="9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>
        <f>ROUND(IF(H740=0,0,E740/H740),2)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(((L740/60)/60)/24)+DATE(1970,1,1)</f>
        <v>41959.25</v>
      </c>
      <c r="O740" s="9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>
        <f>ROUND(IF(H741=0,0,E741/H741),2)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>(((L741/60)/60)/24)+DATE(1970,1,1)</f>
        <v>41089.208333333336</v>
      </c>
      <c r="O741" s="9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>
        <f>ROUND(IF(H742=0,0,E742/H742),2)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(((L742/60)/60)/24)+DATE(1970,1,1)</f>
        <v>42769.25</v>
      </c>
      <c r="O742" s="9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>
        <f>ROUND(IF(H743=0,0,E743/H743),2)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>(((L743/60)/60)/24)+DATE(1970,1,1)</f>
        <v>40321.208333333336</v>
      </c>
      <c r="O743" s="9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>
        <f>ROUND(IF(H744=0,0,E744/H744),2)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>(((L744/60)/60)/24)+DATE(1970,1,1)</f>
        <v>40197.25</v>
      </c>
      <c r="O744" s="9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>
        <f>ROUND(IF(H745=0,0,E745/H745),2)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>(((L745/60)/60)/24)+DATE(1970,1,1)</f>
        <v>42298.208333333328</v>
      </c>
      <c r="O745" s="9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>
        <f>ROUND(IF(H746=0,0,E746/H746),2)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>(((L746/60)/60)/24)+DATE(1970,1,1)</f>
        <v>43322.208333333328</v>
      </c>
      <c r="O746" s="9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>
        <f>ROUND(IF(H747=0,0,E747/H747),2)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>
        <f>ROUND(IF(H748=0,0,E748/H748),2)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(((L748/60)/60)/24)+DATE(1970,1,1)</f>
        <v>40825.208333333336</v>
      </c>
      <c r="O748" s="9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>
        <f>ROUND(IF(H749=0,0,E749/H749),2)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(((L749/60)/60)/24)+DATE(1970,1,1)</f>
        <v>40423.208333333336</v>
      </c>
      <c r="O749" s="9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>
        <f>ROUND(IF(H750=0,0,E750/H750),2)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>(((L750/60)/60)/24)+DATE(1970,1,1)</f>
        <v>40238.25</v>
      </c>
      <c r="O750" s="9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>
        <f>ROUND(IF(H751=0,0,E751/H751),2)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>(((L751/60)/60)/24)+DATE(1970,1,1)</f>
        <v>41920.208333333336</v>
      </c>
      <c r="O751" s="9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>
        <f>ROUND(IF(H752=0,0,E752/H752),2)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(((L752/60)/60)/24)+DATE(1970,1,1)</f>
        <v>40360.208333333336</v>
      </c>
      <c r="O752" s="9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>
        <f>ROUND(IF(H753=0,0,E753/H753),2)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>(((L753/60)/60)/24)+DATE(1970,1,1)</f>
        <v>42446.208333333328</v>
      </c>
      <c r="O753" s="9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>
        <f>ROUND(IF(H754=0,0,E754/H754),2)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>(((L754/60)/60)/24)+DATE(1970,1,1)</f>
        <v>40395.208333333336</v>
      </c>
      <c r="O754" s="9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>
        <f>ROUND(IF(H755=0,0,E755/H755),2)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>(((L755/60)/60)/24)+DATE(1970,1,1)</f>
        <v>40321.208333333336</v>
      </c>
      <c r="O755" s="9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>
        <f>ROUND(IF(H756=0,0,E756/H756),2)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>(((L756/60)/60)/24)+DATE(1970,1,1)</f>
        <v>41210.208333333336</v>
      </c>
      <c r="O756" s="9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>
        <f>ROUND(IF(H757=0,0,E757/H757),2)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>(((L757/60)/60)/24)+DATE(1970,1,1)</f>
        <v>43096.25</v>
      </c>
      <c r="O757" s="9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>
        <f>ROUND(IF(H758=0,0,E758/H758),2)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>(((L758/60)/60)/24)+DATE(1970,1,1)</f>
        <v>42024.25</v>
      </c>
      <c r="O758" s="9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>
        <f>ROUND(IF(H759=0,0,E759/H759),2)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>(((L759/60)/60)/24)+DATE(1970,1,1)</f>
        <v>40675.208333333336</v>
      </c>
      <c r="O759" s="9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>
        <f>ROUND(IF(H760=0,0,E760/H760),2)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>(((L760/60)/60)/24)+DATE(1970,1,1)</f>
        <v>41936.208333333336</v>
      </c>
      <c r="O760" s="9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>
        <f>ROUND(IF(H761=0,0,E761/H761),2)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>(((L761/60)/60)/24)+DATE(1970,1,1)</f>
        <v>43136.25</v>
      </c>
      <c r="O761" s="9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>
        <f>ROUND(IF(H762=0,0,E762/H762),2)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>(((L762/60)/60)/24)+DATE(1970,1,1)</f>
        <v>43678.208333333328</v>
      </c>
      <c r="O762" s="9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>
        <f>ROUND(IF(H763=0,0,E763/H763),2)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>(((L763/60)/60)/24)+DATE(1970,1,1)</f>
        <v>42938.208333333328</v>
      </c>
      <c r="O763" s="9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>
        <f>ROUND(IF(H764=0,0,E764/H764),2)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(((L764/60)/60)/24)+DATE(1970,1,1)</f>
        <v>41241.25</v>
      </c>
      <c r="O764" s="9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>
        <f>ROUND(IF(H765=0,0,E765/H765),2)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>(((L765/60)/60)/24)+DATE(1970,1,1)</f>
        <v>41037.208333333336</v>
      </c>
      <c r="O765" s="9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>
        <f>ROUND(IF(H766=0,0,E766/H766),2)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>(((L766/60)/60)/24)+DATE(1970,1,1)</f>
        <v>40676.208333333336</v>
      </c>
      <c r="O766" s="9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>
        <f>ROUND(IF(H767=0,0,E767/H767),2)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>(((L767/60)/60)/24)+DATE(1970,1,1)</f>
        <v>42840.208333333328</v>
      </c>
      <c r="O767" s="9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>
        <f>ROUND(IF(H768=0,0,E768/H768),2)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>(((L768/60)/60)/24)+DATE(1970,1,1)</f>
        <v>43362.208333333328</v>
      </c>
      <c r="O768" s="9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>
        <f>ROUND(IF(H769=0,0,E769/H769),2)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>(((L769/60)/60)/24)+DATE(1970,1,1)</f>
        <v>42283.208333333328</v>
      </c>
      <c r="O769" s="9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>
        <f>ROUND(IF(H770=0,0,E770/H770),2)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(((L770/60)/60)/24)+DATE(1970,1,1)</f>
        <v>41619.25</v>
      </c>
      <c r="O770" s="9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>
        <f>ROUND(IF(H771=0,0,E771/H771),2)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>(((L771/60)/60)/24)+DATE(1970,1,1)</f>
        <v>41501.208333333336</v>
      </c>
      <c r="O771" s="9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>
        <f>ROUND(IF(H772=0,0,E772/H772),2)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>(((L772/60)/60)/24)+DATE(1970,1,1)</f>
        <v>41743.208333333336</v>
      </c>
      <c r="O772" s="9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>
        <f>ROUND(IF(H773=0,0,E773/H773),2)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(((L773/60)/60)/24)+DATE(1970,1,1)</f>
        <v>43491.25</v>
      </c>
      <c r="O773" s="9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>
        <f>ROUND(IF(H774=0,0,E774/H774),2)</f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>(((L774/60)/60)/24)+DATE(1970,1,1)</f>
        <v>43505.25</v>
      </c>
      <c r="O774" s="9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>
        <f>ROUND(IF(H775=0,0,E775/H775),2)</f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>(((L775/60)/60)/24)+DATE(1970,1,1)</f>
        <v>42838.208333333328</v>
      </c>
      <c r="O775" s="9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>
        <f>ROUND(IF(H776=0,0,E776/H776),2)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>(((L776/60)/60)/24)+DATE(1970,1,1)</f>
        <v>42513.208333333328</v>
      </c>
      <c r="O776" s="9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>
        <f>ROUND(IF(H777=0,0,E777/H777),2)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(((L777/60)/60)/24)+DATE(1970,1,1)</f>
        <v>41949.25</v>
      </c>
      <c r="O777" s="9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>
        <f>ROUND(IF(H778=0,0,E778/H778),2)</f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>(((L778/60)/60)/24)+DATE(1970,1,1)</f>
        <v>43650.208333333328</v>
      </c>
      <c r="O778" s="9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>
        <f>ROUND(IF(H779=0,0,E779/H779),2)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>(((L779/60)/60)/24)+DATE(1970,1,1)</f>
        <v>40809.208333333336</v>
      </c>
      <c r="O779" s="9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>
        <f>ROUND(IF(H780=0,0,E780/H780),2)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>(((L780/60)/60)/24)+DATE(1970,1,1)</f>
        <v>40768.208333333336</v>
      </c>
      <c r="O780" s="9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>
        <f>ROUND(IF(H781=0,0,E781/H781),2)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>(((L781/60)/60)/24)+DATE(1970,1,1)</f>
        <v>42230.208333333328</v>
      </c>
      <c r="O781" s="9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>
        <f>ROUND(IF(H782=0,0,E782/H782),2)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>(((L782/60)/60)/24)+DATE(1970,1,1)</f>
        <v>42573.208333333328</v>
      </c>
      <c r="O782" s="9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>
        <f>ROUND(IF(H783=0,0,E783/H783),2)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>(((L783/60)/60)/24)+DATE(1970,1,1)</f>
        <v>40482.208333333336</v>
      </c>
      <c r="O783" s="9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>
        <f>ROUND(IF(H784=0,0,E784/H784),2)</f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>(((L784/60)/60)/24)+DATE(1970,1,1)</f>
        <v>40603.25</v>
      </c>
      <c r="O784" s="9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>
        <f>ROUND(IF(H785=0,0,E785/H785),2)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>(((L785/60)/60)/24)+DATE(1970,1,1)</f>
        <v>41625.25</v>
      </c>
      <c r="O785" s="9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>
        <f>ROUND(IF(H786=0,0,E786/H786),2)</f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>(((L786/60)/60)/24)+DATE(1970,1,1)</f>
        <v>42435.25</v>
      </c>
      <c r="O786" s="9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>
        <f>ROUND(IF(H787=0,0,E787/H787),2)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>(((L787/60)/60)/24)+DATE(1970,1,1)</f>
        <v>43582.208333333328</v>
      </c>
      <c r="O787" s="9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>
        <f>ROUND(IF(H788=0,0,E788/H788),2)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>(((L788/60)/60)/24)+DATE(1970,1,1)</f>
        <v>43186.208333333328</v>
      </c>
      <c r="O788" s="9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>
        <f>ROUND(IF(H789=0,0,E789/H789),2)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>(((L789/60)/60)/24)+DATE(1970,1,1)</f>
        <v>40684.208333333336</v>
      </c>
      <c r="O789" s="9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>
        <f>ROUND(IF(H790=0,0,E790/H790),2)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>(((L790/60)/60)/24)+DATE(1970,1,1)</f>
        <v>41202.208333333336</v>
      </c>
      <c r="O790" s="9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>
        <f>ROUND(IF(H791=0,0,E791/H791),2)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>(((L791/60)/60)/24)+DATE(1970,1,1)</f>
        <v>41786.208333333336</v>
      </c>
      <c r="O791" s="9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>
        <f>ROUND(IF(H792=0,0,E792/H792),2)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>(((L792/60)/60)/24)+DATE(1970,1,1)</f>
        <v>40223.25</v>
      </c>
      <c r="O792" s="9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>
        <f>ROUND(IF(H793=0,0,E793/H793),2)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(((L793/60)/60)/24)+DATE(1970,1,1)</f>
        <v>42715.25</v>
      </c>
      <c r="O793" s="9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>
        <f>ROUND(IF(H794=0,0,E794/H794),2)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>(((L794/60)/60)/24)+DATE(1970,1,1)</f>
        <v>41451.208333333336</v>
      </c>
      <c r="O794" s="9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>
        <f>ROUND(IF(H795=0,0,E795/H795),2)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>(((L795/60)/60)/24)+DATE(1970,1,1)</f>
        <v>41450.208333333336</v>
      </c>
      <c r="O795" s="9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>
        <f>ROUND(IF(H796=0,0,E796/H796),2)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>(((L796/60)/60)/24)+DATE(1970,1,1)</f>
        <v>43091.25</v>
      </c>
      <c r="O796" s="9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>
        <f>ROUND(IF(H797=0,0,E797/H797),2)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>(((L797/60)/60)/24)+DATE(1970,1,1)</f>
        <v>42675.208333333328</v>
      </c>
      <c r="O797" s="9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>
        <f>ROUND(IF(H798=0,0,E798/H798),2)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>(((L798/60)/60)/24)+DATE(1970,1,1)</f>
        <v>41859.208333333336</v>
      </c>
      <c r="O798" s="9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>
        <f>ROUND(IF(H799=0,0,E799/H799),2)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>(((L799/60)/60)/24)+DATE(1970,1,1)</f>
        <v>43464.25</v>
      </c>
      <c r="O799" s="9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>
        <f>ROUND(IF(H800=0,0,E800/H800),2)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>(((L800/60)/60)/24)+DATE(1970,1,1)</f>
        <v>41060.208333333336</v>
      </c>
      <c r="O800" s="9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>
        <f>ROUND(IF(H801=0,0,E801/H801),2)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>(((L801/60)/60)/24)+DATE(1970,1,1)</f>
        <v>42399.25</v>
      </c>
      <c r="O801" s="9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>
        <f>ROUND(IF(H802=0,0,E802/H802),2)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(((L802/60)/60)/24)+DATE(1970,1,1)</f>
        <v>42167.208333333328</v>
      </c>
      <c r="O802" s="9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>
        <f>ROUND(IF(H803=0,0,E803/H803),2)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>(((L803/60)/60)/24)+DATE(1970,1,1)</f>
        <v>43830.25</v>
      </c>
      <c r="O803" s="9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>
        <f>ROUND(IF(H804=0,0,E804/H804),2)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>(((L804/60)/60)/24)+DATE(1970,1,1)</f>
        <v>43650.208333333328</v>
      </c>
      <c r="O804" s="9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>
        <f>ROUND(IF(H805=0,0,E805/H805),2)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>(((L805/60)/60)/24)+DATE(1970,1,1)</f>
        <v>43492.25</v>
      </c>
      <c r="O805" s="9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>
        <f>ROUND(IF(H806=0,0,E806/H806),2)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>(((L806/60)/60)/24)+DATE(1970,1,1)</f>
        <v>43102.25</v>
      </c>
      <c r="O806" s="9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>
        <f>ROUND(IF(H807=0,0,E807/H807),2)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>(((L807/60)/60)/24)+DATE(1970,1,1)</f>
        <v>41958.25</v>
      </c>
      <c r="O807" s="9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>
        <f>ROUND(IF(H808=0,0,E808/H808),2)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>(((L808/60)/60)/24)+DATE(1970,1,1)</f>
        <v>40973.25</v>
      </c>
      <c r="O808" s="9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>
        <f>ROUND(IF(H809=0,0,E809/H809),2)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>(((L809/60)/60)/24)+DATE(1970,1,1)</f>
        <v>43753.208333333328</v>
      </c>
      <c r="O809" s="9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>
        <f>ROUND(IF(H810=0,0,E810/H810),2)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>(((L810/60)/60)/24)+DATE(1970,1,1)</f>
        <v>42507.208333333328</v>
      </c>
      <c r="O810" s="9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>
        <f>ROUND(IF(H811=0,0,E811/H811),2)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(((L811/60)/60)/24)+DATE(1970,1,1)</f>
        <v>41135.208333333336</v>
      </c>
      <c r="O811" s="9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>
        <f>ROUND(IF(H812=0,0,E812/H812),2)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>(((L812/60)/60)/24)+DATE(1970,1,1)</f>
        <v>43067.25</v>
      </c>
      <c r="O812" s="9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>
        <f>ROUND(IF(H813=0,0,E813/H813),2)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>(((L813/60)/60)/24)+DATE(1970,1,1)</f>
        <v>42378.25</v>
      </c>
      <c r="O813" s="9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>
        <f>ROUND(IF(H814=0,0,E814/H814),2)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(((L814/60)/60)/24)+DATE(1970,1,1)</f>
        <v>43206.208333333328</v>
      </c>
      <c r="O814" s="9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>
        <f>ROUND(IF(H815=0,0,E815/H815),2)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>(((L815/60)/60)/24)+DATE(1970,1,1)</f>
        <v>41148.208333333336</v>
      </c>
      <c r="O815" s="9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>
        <f>ROUND(IF(H816=0,0,E816/H816),2)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>(((L816/60)/60)/24)+DATE(1970,1,1)</f>
        <v>42517.208333333328</v>
      </c>
      <c r="O816" s="9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>
        <f>ROUND(IF(H817=0,0,E817/H817),2)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>(((L817/60)/60)/24)+DATE(1970,1,1)</f>
        <v>43068.25</v>
      </c>
      <c r="O817" s="9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>
        <f>ROUND(IF(H818=0,0,E818/H818),2)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>(((L818/60)/60)/24)+DATE(1970,1,1)</f>
        <v>41680.25</v>
      </c>
      <c r="O818" s="9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>
        <f>ROUND(IF(H819=0,0,E819/H819),2)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>(((L819/60)/60)/24)+DATE(1970,1,1)</f>
        <v>43589.208333333328</v>
      </c>
      <c r="O819" s="9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>
        <f>ROUND(IF(H820=0,0,E820/H820),2)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>(((L820/60)/60)/24)+DATE(1970,1,1)</f>
        <v>43486.25</v>
      </c>
      <c r="O820" s="9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>
        <f>ROUND(IF(H821=0,0,E821/H821),2)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>(((L821/60)/60)/24)+DATE(1970,1,1)</f>
        <v>41237.25</v>
      </c>
      <c r="O821" s="9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>
        <f>ROUND(IF(H822=0,0,E822/H822),2)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>(((L822/60)/60)/24)+DATE(1970,1,1)</f>
        <v>43310.208333333328</v>
      </c>
      <c r="O822" s="9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>
        <f>ROUND(IF(H823=0,0,E823/H823),2)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>(((L823/60)/60)/24)+DATE(1970,1,1)</f>
        <v>42794.25</v>
      </c>
      <c r="O823" s="9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>
        <f>ROUND(IF(H824=0,0,E824/H824),2)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>(((L824/60)/60)/24)+DATE(1970,1,1)</f>
        <v>41698.25</v>
      </c>
      <c r="O824" s="9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>
        <f>ROUND(IF(H825=0,0,E825/H825),2)</f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>(((L825/60)/60)/24)+DATE(1970,1,1)</f>
        <v>41892.208333333336</v>
      </c>
      <c r="O825" s="9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>
        <f>ROUND(IF(H826=0,0,E826/H826),2)</f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>(((L826/60)/60)/24)+DATE(1970,1,1)</f>
        <v>40348.208333333336</v>
      </c>
      <c r="O826" s="9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>
        <f>ROUND(IF(H827=0,0,E827/H827),2)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>(((L827/60)/60)/24)+DATE(1970,1,1)</f>
        <v>42941.208333333328</v>
      </c>
      <c r="O827" s="9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>
        <f>ROUND(IF(H828=0,0,E828/H828),2)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>(((L828/60)/60)/24)+DATE(1970,1,1)</f>
        <v>40525.25</v>
      </c>
      <c r="O828" s="9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>
        <f>ROUND(IF(H829=0,0,E829/H829),2)</f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>(((L829/60)/60)/24)+DATE(1970,1,1)</f>
        <v>40666.208333333336</v>
      </c>
      <c r="O829" s="9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>
        <f>ROUND(IF(H830=0,0,E830/H830),2)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>(((L830/60)/60)/24)+DATE(1970,1,1)</f>
        <v>43340.208333333328</v>
      </c>
      <c r="O830" s="9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>
        <f>ROUND(IF(H831=0,0,E831/H831),2)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>(((L831/60)/60)/24)+DATE(1970,1,1)</f>
        <v>42164.208333333328</v>
      </c>
      <c r="O831" s="9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>
        <f>ROUND(IF(H832=0,0,E832/H832),2)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>(((L832/60)/60)/24)+DATE(1970,1,1)</f>
        <v>43103.25</v>
      </c>
      <c r="O832" s="9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>
        <f>ROUND(IF(H833=0,0,E833/H833),2)</f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>(((L833/60)/60)/24)+DATE(1970,1,1)</f>
        <v>40994.208333333336</v>
      </c>
      <c r="O833" s="9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>
        <f>ROUND(IF(H834=0,0,E834/H834),2)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>(((L834/60)/60)/24)+DATE(1970,1,1)</f>
        <v>42299.208333333328</v>
      </c>
      <c r="O834" s="9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>
        <f>ROUND(IF(H835=0,0,E835/H835),2)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>(((L835/60)/60)/24)+DATE(1970,1,1)</f>
        <v>40588.25</v>
      </c>
      <c r="O835" s="9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>
        <f>ROUND(IF(H836=0,0,E836/H836),2)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>(((L836/60)/60)/24)+DATE(1970,1,1)</f>
        <v>41448.208333333336</v>
      </c>
      <c r="O836" s="9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>
        <f>ROUND(IF(H837=0,0,E837/H837),2)</f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>(((L837/60)/60)/24)+DATE(1970,1,1)</f>
        <v>42063.25</v>
      </c>
      <c r="O837" s="9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>
        <f>ROUND(IF(H838=0,0,E838/H838),2)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>(((L838/60)/60)/24)+DATE(1970,1,1)</f>
        <v>40214.25</v>
      </c>
      <c r="O838" s="9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>
        <f>ROUND(IF(H839=0,0,E839/H839),2)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>(((L839/60)/60)/24)+DATE(1970,1,1)</f>
        <v>40629.208333333336</v>
      </c>
      <c r="O839" s="9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>
        <f>ROUND(IF(H840=0,0,E840/H840),2)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>(((L840/60)/60)/24)+DATE(1970,1,1)</f>
        <v>43370.208333333328</v>
      </c>
      <c r="O840" s="9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>
        <f>ROUND(IF(H841=0,0,E841/H841),2)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>(((L841/60)/60)/24)+DATE(1970,1,1)</f>
        <v>41715.208333333336</v>
      </c>
      <c r="O841" s="9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>
        <f>ROUND(IF(H842=0,0,E842/H842),2)</f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>(((L842/60)/60)/24)+DATE(1970,1,1)</f>
        <v>41836.208333333336</v>
      </c>
      <c r="O842" s="9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>
        <f>ROUND(IF(H843=0,0,E843/H843),2)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>(((L843/60)/60)/24)+DATE(1970,1,1)</f>
        <v>42419.25</v>
      </c>
      <c r="O843" s="9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>
        <f>ROUND(IF(H844=0,0,E844/H844),2)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>(((L844/60)/60)/24)+DATE(1970,1,1)</f>
        <v>43266.208333333328</v>
      </c>
      <c r="O844" s="9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>
        <f>ROUND(IF(H845=0,0,E845/H845),2)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>(((L845/60)/60)/24)+DATE(1970,1,1)</f>
        <v>43338.208333333328</v>
      </c>
      <c r="O845" s="9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>
        <f>ROUND(IF(H846=0,0,E846/H846),2)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>(((L846/60)/60)/24)+DATE(1970,1,1)</f>
        <v>40930.25</v>
      </c>
      <c r="O846" s="9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>
        <f>ROUND(IF(H847=0,0,E847/H847),2)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>(((L847/60)/60)/24)+DATE(1970,1,1)</f>
        <v>43235.208333333328</v>
      </c>
      <c r="O847" s="9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>
        <f>ROUND(IF(H848=0,0,E848/H848),2)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>(((L848/60)/60)/24)+DATE(1970,1,1)</f>
        <v>43302.208333333328</v>
      </c>
      <c r="O848" s="9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>
        <f>ROUND(IF(H849=0,0,E849/H849),2)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>(((L849/60)/60)/24)+DATE(1970,1,1)</f>
        <v>43107.25</v>
      </c>
      <c r="O849" s="9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>
        <f>ROUND(IF(H850=0,0,E850/H850),2)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>(((L850/60)/60)/24)+DATE(1970,1,1)</f>
        <v>40341.208333333336</v>
      </c>
      <c r="O850" s="9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>
        <f>ROUND(IF(H851=0,0,E851/H851),2)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>(((L851/60)/60)/24)+DATE(1970,1,1)</f>
        <v>40948.25</v>
      </c>
      <c r="O851" s="9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>
        <f>ROUND(IF(H852=0,0,E852/H852),2)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(((L852/60)/60)/24)+DATE(1970,1,1)</f>
        <v>40866.25</v>
      </c>
      <c r="O852" s="9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>
        <f>ROUND(IF(H853=0,0,E853/H853),2)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>(((L853/60)/60)/24)+DATE(1970,1,1)</f>
        <v>41031.208333333336</v>
      </c>
      <c r="O853" s="9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>
        <f>ROUND(IF(H854=0,0,E854/H854),2)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>(((L854/60)/60)/24)+DATE(1970,1,1)</f>
        <v>40740.208333333336</v>
      </c>
      <c r="O854" s="9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>
        <f>ROUND(IF(H855=0,0,E855/H855),2)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>(((L855/60)/60)/24)+DATE(1970,1,1)</f>
        <v>40714.208333333336</v>
      </c>
      <c r="O855" s="9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>
        <f>ROUND(IF(H856=0,0,E856/H856),2)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>(((L856/60)/60)/24)+DATE(1970,1,1)</f>
        <v>43787.25</v>
      </c>
      <c r="O856" s="9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>
        <f>ROUND(IF(H857=0,0,E857/H857),2)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(((L857/60)/60)/24)+DATE(1970,1,1)</f>
        <v>40712.208333333336</v>
      </c>
      <c r="O857" s="9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>
        <f>ROUND(IF(H858=0,0,E858/H858),2)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>(((L858/60)/60)/24)+DATE(1970,1,1)</f>
        <v>41023.208333333336</v>
      </c>
      <c r="O858" s="9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>
        <f>ROUND(IF(H859=0,0,E859/H859),2)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>(((L859/60)/60)/24)+DATE(1970,1,1)</f>
        <v>40944.25</v>
      </c>
      <c r="O859" s="9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>
        <f>ROUND(IF(H860=0,0,E860/H860),2)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>(((L860/60)/60)/24)+DATE(1970,1,1)</f>
        <v>43211.208333333328</v>
      </c>
      <c r="O860" s="9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>
        <f>ROUND(IF(H861=0,0,E861/H861),2)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>(((L861/60)/60)/24)+DATE(1970,1,1)</f>
        <v>41334.25</v>
      </c>
      <c r="O861" s="9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>
        <f>ROUND(IF(H862=0,0,E862/H862),2)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>(((L862/60)/60)/24)+DATE(1970,1,1)</f>
        <v>43515.25</v>
      </c>
      <c r="O862" s="9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>
        <f>ROUND(IF(H863=0,0,E863/H863),2)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>(((L863/60)/60)/24)+DATE(1970,1,1)</f>
        <v>40258.208333333336</v>
      </c>
      <c r="O863" s="9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>
        <f>ROUND(IF(H864=0,0,E864/H864),2)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>(((L864/60)/60)/24)+DATE(1970,1,1)</f>
        <v>40756.208333333336</v>
      </c>
      <c r="O864" s="9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>
        <f>ROUND(IF(H865=0,0,E865/H865),2)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>(((L865/60)/60)/24)+DATE(1970,1,1)</f>
        <v>42172.208333333328</v>
      </c>
      <c r="O865" s="9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>
        <f>ROUND(IF(H866=0,0,E866/H866),2)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(((L866/60)/60)/24)+DATE(1970,1,1)</f>
        <v>42601.208333333328</v>
      </c>
      <c r="O866" s="9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>
        <f>ROUND(IF(H867=0,0,E867/H867),2)</f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>(((L867/60)/60)/24)+DATE(1970,1,1)</f>
        <v>41897.208333333336</v>
      </c>
      <c r="O867" s="9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>
        <f>ROUND(IF(H868=0,0,E868/H868),2)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>(((L868/60)/60)/24)+DATE(1970,1,1)</f>
        <v>40671.208333333336</v>
      </c>
      <c r="O868" s="9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>
        <f>ROUND(IF(H869=0,0,E869/H869),2)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(((L869/60)/60)/24)+DATE(1970,1,1)</f>
        <v>43382.208333333328</v>
      </c>
      <c r="O869" s="9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>
        <f>ROUND(IF(H870=0,0,E870/H870),2)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>(((L870/60)/60)/24)+DATE(1970,1,1)</f>
        <v>41559.208333333336</v>
      </c>
      <c r="O870" s="9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>
        <f>ROUND(IF(H871=0,0,E871/H871),2)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>(((L871/60)/60)/24)+DATE(1970,1,1)</f>
        <v>40350.208333333336</v>
      </c>
      <c r="O871" s="9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>
        <f>ROUND(IF(H872=0,0,E872/H872),2)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>(((L872/60)/60)/24)+DATE(1970,1,1)</f>
        <v>42240.208333333328</v>
      </c>
      <c r="O872" s="9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>
        <f>ROUND(IF(H873=0,0,E873/H873),2)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>(((L873/60)/60)/24)+DATE(1970,1,1)</f>
        <v>43040.208333333328</v>
      </c>
      <c r="O873" s="9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>
        <f>ROUND(IF(H874=0,0,E874/H874),2)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>(((L874/60)/60)/24)+DATE(1970,1,1)</f>
        <v>43346.208333333328</v>
      </c>
      <c r="O874" s="9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>
        <f>ROUND(IF(H875=0,0,E875/H875),2)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>(((L875/60)/60)/24)+DATE(1970,1,1)</f>
        <v>41647.25</v>
      </c>
      <c r="O875" s="9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>
        <f>ROUND(IF(H876=0,0,E876/H876),2)</f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>(((L876/60)/60)/24)+DATE(1970,1,1)</f>
        <v>40291.208333333336</v>
      </c>
      <c r="O876" s="9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>
        <f>ROUND(IF(H877=0,0,E877/H877),2)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>
        <f>ROUND(IF(H878=0,0,E878/H878),2)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>(((L878/60)/60)/24)+DATE(1970,1,1)</f>
        <v>43624.208333333328</v>
      </c>
      <c r="O878" s="9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>
        <f>ROUND(IF(H879=0,0,E879/H879),2)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>(((L879/60)/60)/24)+DATE(1970,1,1)</f>
        <v>42577.208333333328</v>
      </c>
      <c r="O879" s="9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>
        <f>ROUND(IF(H880=0,0,E880/H880),2)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>(((L880/60)/60)/24)+DATE(1970,1,1)</f>
        <v>43845.25</v>
      </c>
      <c r="O880" s="9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>
        <f>ROUND(IF(H881=0,0,E881/H881),2)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>(((L881/60)/60)/24)+DATE(1970,1,1)</f>
        <v>42788.25</v>
      </c>
      <c r="O881" s="9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>
        <f>ROUND(IF(H882=0,0,E882/H882),2)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>(((L882/60)/60)/24)+DATE(1970,1,1)</f>
        <v>43667.208333333328</v>
      </c>
      <c r="O882" s="9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>
        <f>ROUND(IF(H883=0,0,E883/H883),2)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>(((L883/60)/60)/24)+DATE(1970,1,1)</f>
        <v>42194.208333333328</v>
      </c>
      <c r="O883" s="9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>
        <f>ROUND(IF(H884=0,0,E884/H884),2)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(((L884/60)/60)/24)+DATE(1970,1,1)</f>
        <v>42025.25</v>
      </c>
      <c r="O884" s="9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>
        <f>ROUND(IF(H885=0,0,E885/H885),2)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>(((L885/60)/60)/24)+DATE(1970,1,1)</f>
        <v>40323.208333333336</v>
      </c>
      <c r="O885" s="9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>
        <f>ROUND(IF(H886=0,0,E886/H886),2)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>(((L886/60)/60)/24)+DATE(1970,1,1)</f>
        <v>41763.208333333336</v>
      </c>
      <c r="O886" s="9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>
        <f>ROUND(IF(H887=0,0,E887/H887),2)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>(((L887/60)/60)/24)+DATE(1970,1,1)</f>
        <v>40335.208333333336</v>
      </c>
      <c r="O887" s="9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>
        <f>ROUND(IF(H888=0,0,E888/H888),2)</f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>
        <f>ROUND(IF(H889=0,0,E889/H889),2)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>
        <f>ROUND(IF(H890=0,0,E890/H890),2)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>(((L890/60)/60)/24)+DATE(1970,1,1)</f>
        <v>42836.208333333328</v>
      </c>
      <c r="O890" s="9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>
        <f>ROUND(IF(H891=0,0,E891/H891),2)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>(((L891/60)/60)/24)+DATE(1970,1,1)</f>
        <v>41710.208333333336</v>
      </c>
      <c r="O891" s="9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>
        <f>ROUND(IF(H892=0,0,E892/H892),2)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>(((L892/60)/60)/24)+DATE(1970,1,1)</f>
        <v>43640.208333333328</v>
      </c>
      <c r="O892" s="9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>
        <f>ROUND(IF(H893=0,0,E893/H893),2)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>(((L893/60)/60)/24)+DATE(1970,1,1)</f>
        <v>40880.25</v>
      </c>
      <c r="O893" s="9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>
        <f>ROUND(IF(H894=0,0,E894/H894),2)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>(((L894/60)/60)/24)+DATE(1970,1,1)</f>
        <v>40319.208333333336</v>
      </c>
      <c r="O894" s="9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>
        <f>ROUND(IF(H895=0,0,E895/H895),2)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>(((L895/60)/60)/24)+DATE(1970,1,1)</f>
        <v>42170.208333333328</v>
      </c>
      <c r="O895" s="9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>
        <f>ROUND(IF(H896=0,0,E896/H896),2)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>(((L896/60)/60)/24)+DATE(1970,1,1)</f>
        <v>41466.208333333336</v>
      </c>
      <c r="O896" s="9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>
        <f>ROUND(IF(H897=0,0,E897/H897),2)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>(((L897/60)/60)/24)+DATE(1970,1,1)</f>
        <v>43134.25</v>
      </c>
      <c r="O897" s="9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>
        <f>ROUND(IF(H898=0,0,E898/H898),2)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>(((L898/60)/60)/24)+DATE(1970,1,1)</f>
        <v>40738.208333333336</v>
      </c>
      <c r="O898" s="9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>
        <f>ROUND(IF(H899=0,0,E899/H899),2)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>(((L899/60)/60)/24)+DATE(1970,1,1)</f>
        <v>43583.208333333328</v>
      </c>
      <c r="O899" s="9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>
        <f>ROUND(IF(H900=0,0,E900/H900),2)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>(((L900/60)/60)/24)+DATE(1970,1,1)</f>
        <v>43815.25</v>
      </c>
      <c r="O900" s="9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>
        <f>ROUND(IF(H901=0,0,E901/H901),2)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>(((L901/60)/60)/24)+DATE(1970,1,1)</f>
        <v>41554.208333333336</v>
      </c>
      <c r="O901" s="9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>
        <f>ROUND(IF(H902=0,0,E902/H902),2)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(((L902/60)/60)/24)+DATE(1970,1,1)</f>
        <v>41901.208333333336</v>
      </c>
      <c r="O902" s="9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>
        <f>ROUND(IF(H903=0,0,E903/H903),2)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>(((L903/60)/60)/24)+DATE(1970,1,1)</f>
        <v>43298.208333333328</v>
      </c>
      <c r="O903" s="9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>
        <f>ROUND(IF(H904=0,0,E904/H904),2)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>(((L904/60)/60)/24)+DATE(1970,1,1)</f>
        <v>42399.25</v>
      </c>
      <c r="O904" s="9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>
        <f>ROUND(IF(H905=0,0,E905/H905),2)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>(((L905/60)/60)/24)+DATE(1970,1,1)</f>
        <v>41034.208333333336</v>
      </c>
      <c r="O905" s="9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>
        <f>ROUND(IF(H906=0,0,E906/H906),2)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>(((L906/60)/60)/24)+DATE(1970,1,1)</f>
        <v>41186.208333333336</v>
      </c>
      <c r="O906" s="9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>
        <f>ROUND(IF(H907=0,0,E907/H907),2)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>(((L907/60)/60)/24)+DATE(1970,1,1)</f>
        <v>41536.208333333336</v>
      </c>
      <c r="O907" s="9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>
        <f>ROUND(IF(H908=0,0,E908/H908),2)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>(((L908/60)/60)/24)+DATE(1970,1,1)</f>
        <v>42868.208333333328</v>
      </c>
      <c r="O908" s="9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>
        <f>ROUND(IF(H909=0,0,E909/H909),2)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>(((L909/60)/60)/24)+DATE(1970,1,1)</f>
        <v>40660.208333333336</v>
      </c>
      <c r="O909" s="9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>
        <f>ROUND(IF(H910=0,0,E910/H910),2)</f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>(((L910/60)/60)/24)+DATE(1970,1,1)</f>
        <v>41031.208333333336</v>
      </c>
      <c r="O910" s="9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>
        <f>ROUND(IF(H911=0,0,E911/H911),2)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>(((L911/60)/60)/24)+DATE(1970,1,1)</f>
        <v>43255.208333333328</v>
      </c>
      <c r="O911" s="9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>
        <f>ROUND(IF(H912=0,0,E912/H912),2)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>(((L912/60)/60)/24)+DATE(1970,1,1)</f>
        <v>42026.25</v>
      </c>
      <c r="O912" s="9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>
        <f>ROUND(IF(H913=0,0,E913/H913),2)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>(((L913/60)/60)/24)+DATE(1970,1,1)</f>
        <v>43717.208333333328</v>
      </c>
      <c r="O913" s="9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>
        <f>ROUND(IF(H914=0,0,E914/H914),2)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>(((L914/60)/60)/24)+DATE(1970,1,1)</f>
        <v>41157.208333333336</v>
      </c>
      <c r="O914" s="9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>
        <f>ROUND(IF(H915=0,0,E915/H915),2)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>(((L915/60)/60)/24)+DATE(1970,1,1)</f>
        <v>43597.208333333328</v>
      </c>
      <c r="O915" s="9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>
        <f>ROUND(IF(H916=0,0,E916/H916),2)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>(((L916/60)/60)/24)+DATE(1970,1,1)</f>
        <v>41490.208333333336</v>
      </c>
      <c r="O916" s="9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>
        <f>ROUND(IF(H917=0,0,E917/H917),2)</f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>(((L917/60)/60)/24)+DATE(1970,1,1)</f>
        <v>42976.208333333328</v>
      </c>
      <c r="O917" s="9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>
        <f>ROUND(IF(H918=0,0,E918/H918),2)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>(((L918/60)/60)/24)+DATE(1970,1,1)</f>
        <v>41991.25</v>
      </c>
      <c r="O918" s="9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>
        <f>ROUND(IF(H919=0,0,E919/H919),2)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>(((L919/60)/60)/24)+DATE(1970,1,1)</f>
        <v>40722.208333333336</v>
      </c>
      <c r="O919" s="9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>
        <f>ROUND(IF(H920=0,0,E920/H920),2)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>(((L920/60)/60)/24)+DATE(1970,1,1)</f>
        <v>41117.208333333336</v>
      </c>
      <c r="O920" s="9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>
        <f>ROUND(IF(H921=0,0,E921/H921),2)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>(((L921/60)/60)/24)+DATE(1970,1,1)</f>
        <v>43022.208333333328</v>
      </c>
      <c r="O921" s="9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>
        <f>ROUND(IF(H922=0,0,E922/H922),2)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>(((L922/60)/60)/24)+DATE(1970,1,1)</f>
        <v>43503.25</v>
      </c>
      <c r="O922" s="9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>
        <f>ROUND(IF(H923=0,0,E923/H923),2)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>(((L923/60)/60)/24)+DATE(1970,1,1)</f>
        <v>40951.25</v>
      </c>
      <c r="O923" s="9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>
        <f>ROUND(IF(H924=0,0,E924/H924),2)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>
        <f>ROUND(IF(H925=0,0,E925/H925),2)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(((L925/60)/60)/24)+DATE(1970,1,1)</f>
        <v>40373.208333333336</v>
      </c>
      <c r="O925" s="9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>
        <f>ROUND(IF(H926=0,0,E926/H926),2)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>(((L926/60)/60)/24)+DATE(1970,1,1)</f>
        <v>43769.208333333328</v>
      </c>
      <c r="O926" s="9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>
        <f>ROUND(IF(H927=0,0,E927/H927),2)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>(((L927/60)/60)/24)+DATE(1970,1,1)</f>
        <v>43000.208333333328</v>
      </c>
      <c r="O927" s="9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>
        <f>ROUND(IF(H928=0,0,E928/H928),2)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>(((L928/60)/60)/24)+DATE(1970,1,1)</f>
        <v>42502.208333333328</v>
      </c>
      <c r="O928" s="9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>
        <f>ROUND(IF(H929=0,0,E929/H929),2)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>(((L929/60)/60)/24)+DATE(1970,1,1)</f>
        <v>41102.208333333336</v>
      </c>
      <c r="O929" s="9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>
        <f>ROUND(IF(H930=0,0,E930/H930),2)</f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>(((L930/60)/60)/24)+DATE(1970,1,1)</f>
        <v>41637.25</v>
      </c>
      <c r="O930" s="9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>
        <f>ROUND(IF(H931=0,0,E931/H931),2)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>(((L931/60)/60)/24)+DATE(1970,1,1)</f>
        <v>42858.208333333328</v>
      </c>
      <c r="O931" s="9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>
        <f>ROUND(IF(H932=0,0,E932/H932),2)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>(((L932/60)/60)/24)+DATE(1970,1,1)</f>
        <v>42060.25</v>
      </c>
      <c r="O932" s="9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>
        <f>ROUND(IF(H933=0,0,E933/H933),2)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>
        <f>ROUND(IF(H934=0,0,E934/H934),2)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>(((L934/60)/60)/24)+DATE(1970,1,1)</f>
        <v>41709.208333333336</v>
      </c>
      <c r="O934" s="9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>
        <f>ROUND(IF(H935=0,0,E935/H935),2)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>(((L935/60)/60)/24)+DATE(1970,1,1)</f>
        <v>41372.208333333336</v>
      </c>
      <c r="O935" s="9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>
        <f>ROUND(IF(H936=0,0,E936/H936),2)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>(((L936/60)/60)/24)+DATE(1970,1,1)</f>
        <v>42422.25</v>
      </c>
      <c r="O936" s="9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>
        <f>ROUND(IF(H937=0,0,E937/H937),2)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>(((L937/60)/60)/24)+DATE(1970,1,1)</f>
        <v>42209.208333333328</v>
      </c>
      <c r="O937" s="9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>
        <f>ROUND(IF(H938=0,0,E938/H938),2)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>(((L938/60)/60)/24)+DATE(1970,1,1)</f>
        <v>43668.208333333328</v>
      </c>
      <c r="O938" s="9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>
        <f>ROUND(IF(H939=0,0,E939/H939),2)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>(((L939/60)/60)/24)+DATE(1970,1,1)</f>
        <v>42334.25</v>
      </c>
      <c r="O939" s="9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>
        <f>ROUND(IF(H940=0,0,E940/H940),2)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>(((L940/60)/60)/24)+DATE(1970,1,1)</f>
        <v>43263.208333333328</v>
      </c>
      <c r="O940" s="9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>
        <f>ROUND(IF(H941=0,0,E941/H941),2)</f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>(((L941/60)/60)/24)+DATE(1970,1,1)</f>
        <v>40670.208333333336</v>
      </c>
      <c r="O941" s="9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>
        <f>ROUND(IF(H942=0,0,E942/H942),2)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>(((L942/60)/60)/24)+DATE(1970,1,1)</f>
        <v>41244.25</v>
      </c>
      <c r="O942" s="9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>
        <f>ROUND(IF(H943=0,0,E943/H943),2)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>(((L943/60)/60)/24)+DATE(1970,1,1)</f>
        <v>40552.25</v>
      </c>
      <c r="O943" s="9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>
        <f>ROUND(IF(H944=0,0,E944/H944),2)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>(((L944/60)/60)/24)+DATE(1970,1,1)</f>
        <v>40568.25</v>
      </c>
      <c r="O944" s="9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>
        <f>ROUND(IF(H945=0,0,E945/H945),2)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>(((L945/60)/60)/24)+DATE(1970,1,1)</f>
        <v>41906.208333333336</v>
      </c>
      <c r="O945" s="9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>
        <f>ROUND(IF(H946=0,0,E946/H946),2)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>(((L946/60)/60)/24)+DATE(1970,1,1)</f>
        <v>42776.25</v>
      </c>
      <c r="O946" s="9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>
        <f>ROUND(IF(H947=0,0,E947/H947),2)</f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>(((L947/60)/60)/24)+DATE(1970,1,1)</f>
        <v>41004.208333333336</v>
      </c>
      <c r="O947" s="9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>
        <f>ROUND(IF(H948=0,0,E948/H948),2)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>(((L948/60)/60)/24)+DATE(1970,1,1)</f>
        <v>40710.208333333336</v>
      </c>
      <c r="O948" s="9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>
        <f>ROUND(IF(H949=0,0,E949/H949),2)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>(((L949/60)/60)/24)+DATE(1970,1,1)</f>
        <v>41908.208333333336</v>
      </c>
      <c r="O949" s="9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>
        <f>ROUND(IF(H950=0,0,E950/H950),2)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>(((L950/60)/60)/24)+DATE(1970,1,1)</f>
        <v>41985.25</v>
      </c>
      <c r="O950" s="9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>
        <f>ROUND(IF(H951=0,0,E951/H951),2)</f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>(((L951/60)/60)/24)+DATE(1970,1,1)</f>
        <v>42112.208333333328</v>
      </c>
      <c r="O951" s="9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>
        <f>ROUND(IF(H952=0,0,E952/H952),2)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(((L952/60)/60)/24)+DATE(1970,1,1)</f>
        <v>43571.208333333328</v>
      </c>
      <c r="O952" s="9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>
        <f>ROUND(IF(H953=0,0,E953/H953),2)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>(((L953/60)/60)/24)+DATE(1970,1,1)</f>
        <v>42730.25</v>
      </c>
      <c r="O953" s="9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>
        <f>ROUND(IF(H954=0,0,E954/H954),2)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>(((L954/60)/60)/24)+DATE(1970,1,1)</f>
        <v>42591.208333333328</v>
      </c>
      <c r="O954" s="9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>
        <f>ROUND(IF(H955=0,0,E955/H955),2)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>(((L955/60)/60)/24)+DATE(1970,1,1)</f>
        <v>42358.25</v>
      </c>
      <c r="O955" s="9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>
        <f>ROUND(IF(H956=0,0,E956/H956),2)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>(((L956/60)/60)/24)+DATE(1970,1,1)</f>
        <v>41174.208333333336</v>
      </c>
      <c r="O956" s="9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>
        <f>ROUND(IF(H957=0,0,E957/H957),2)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>(((L957/60)/60)/24)+DATE(1970,1,1)</f>
        <v>41238.25</v>
      </c>
      <c r="O957" s="9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>
        <f>ROUND(IF(H958=0,0,E958/H958),2)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>(((L958/60)/60)/24)+DATE(1970,1,1)</f>
        <v>42360.25</v>
      </c>
      <c r="O958" s="9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>
        <f>ROUND(IF(H959=0,0,E959/H959),2)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>(((L959/60)/60)/24)+DATE(1970,1,1)</f>
        <v>40955.25</v>
      </c>
      <c r="O959" s="9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>
        <f>ROUND(IF(H960=0,0,E960/H960),2)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>(((L960/60)/60)/24)+DATE(1970,1,1)</f>
        <v>40350.208333333336</v>
      </c>
      <c r="O960" s="9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>
        <f>ROUND(IF(H961=0,0,E961/H961),2)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>(((L961/60)/60)/24)+DATE(1970,1,1)</f>
        <v>40357.208333333336</v>
      </c>
      <c r="O961" s="9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>
        <f>ROUND(IF(H962=0,0,E962/H962),2)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>(((L962/60)/60)/24)+DATE(1970,1,1)</f>
        <v>42408.25</v>
      </c>
      <c r="O962" s="9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>
        <f>ROUND(IF(H963=0,0,E963/H963),2)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>(((L963/60)/60)/24)+DATE(1970,1,1)</f>
        <v>40591.25</v>
      </c>
      <c r="O963" s="9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>
        <f>ROUND(IF(H964=0,0,E964/H964),2)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>
        <f>ROUND(IF(H965=0,0,E965/H965),2)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>(((L965/60)/60)/24)+DATE(1970,1,1)</f>
        <v>40607.25</v>
      </c>
      <c r="O965" s="9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>
        <f>ROUND(IF(H966=0,0,E966/H966),2)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>(((L966/60)/60)/24)+DATE(1970,1,1)</f>
        <v>42135.208333333328</v>
      </c>
      <c r="O966" s="9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>
        <f>ROUND(IF(H967=0,0,E967/H967),2)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>(((L967/60)/60)/24)+DATE(1970,1,1)</f>
        <v>40203.25</v>
      </c>
      <c r="O967" s="9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>
        <f>ROUND(IF(H968=0,0,E968/H968),2)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>(((L968/60)/60)/24)+DATE(1970,1,1)</f>
        <v>42901.208333333328</v>
      </c>
      <c r="O968" s="9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>
        <f>ROUND(IF(H969=0,0,E969/H969),2)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>(((L969/60)/60)/24)+DATE(1970,1,1)</f>
        <v>41005.208333333336</v>
      </c>
      <c r="O969" s="9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>
        <f>ROUND(IF(H970=0,0,E970/H970),2)</f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>(((L970/60)/60)/24)+DATE(1970,1,1)</f>
        <v>40544.25</v>
      </c>
      <c r="O970" s="9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>
        <f>ROUND(IF(H971=0,0,E971/H971),2)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>(((L971/60)/60)/24)+DATE(1970,1,1)</f>
        <v>43821.25</v>
      </c>
      <c r="O971" s="9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>
        <f>ROUND(IF(H972=0,0,E972/H972),2)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>(((L972/60)/60)/24)+DATE(1970,1,1)</f>
        <v>40672.208333333336</v>
      </c>
      <c r="O972" s="9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>
        <f>ROUND(IF(H973=0,0,E973/H973),2)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>(((L973/60)/60)/24)+DATE(1970,1,1)</f>
        <v>41555.208333333336</v>
      </c>
      <c r="O973" s="9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>
        <f>ROUND(IF(H974=0,0,E974/H974),2)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>(((L974/60)/60)/24)+DATE(1970,1,1)</f>
        <v>41792.208333333336</v>
      </c>
      <c r="O974" s="9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>
        <f>ROUND(IF(H975=0,0,E975/H975),2)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>(((L975/60)/60)/24)+DATE(1970,1,1)</f>
        <v>40522.25</v>
      </c>
      <c r="O975" s="9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>
        <f>ROUND(IF(H976=0,0,E976/H976),2)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>(((L976/60)/60)/24)+DATE(1970,1,1)</f>
        <v>41412.208333333336</v>
      </c>
      <c r="O976" s="9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>
        <f>ROUND(IF(H977=0,0,E977/H977),2)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>(((L977/60)/60)/24)+DATE(1970,1,1)</f>
        <v>42337.25</v>
      </c>
      <c r="O977" s="9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>
        <f>ROUND(IF(H978=0,0,E978/H978),2)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>(((L978/60)/60)/24)+DATE(1970,1,1)</f>
        <v>40571.25</v>
      </c>
      <c r="O978" s="9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>
        <f>ROUND(IF(H979=0,0,E979/H979),2)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>(((L979/60)/60)/24)+DATE(1970,1,1)</f>
        <v>43138.25</v>
      </c>
      <c r="O979" s="9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>
        <f>ROUND(IF(H980=0,0,E980/H980),2)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>(((L980/60)/60)/24)+DATE(1970,1,1)</f>
        <v>42686.25</v>
      </c>
      <c r="O980" s="9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>
        <f>ROUND(IF(H981=0,0,E981/H981),2)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>(((L981/60)/60)/24)+DATE(1970,1,1)</f>
        <v>42078.208333333328</v>
      </c>
      <c r="O981" s="9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>
        <f>ROUND(IF(H982=0,0,E982/H982),2)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>(((L982/60)/60)/24)+DATE(1970,1,1)</f>
        <v>42307.208333333328</v>
      </c>
      <c r="O982" s="9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>
        <f>ROUND(IF(H983=0,0,E983/H983),2)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>(((L983/60)/60)/24)+DATE(1970,1,1)</f>
        <v>43094.25</v>
      </c>
      <c r="O983" s="9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>
        <f>ROUND(IF(H984=0,0,E984/H984),2)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>(((L984/60)/60)/24)+DATE(1970,1,1)</f>
        <v>40743.208333333336</v>
      </c>
      <c r="O984" s="9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>
        <f>ROUND(IF(H985=0,0,E985/H985),2)</f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>(((L985/60)/60)/24)+DATE(1970,1,1)</f>
        <v>43681.208333333328</v>
      </c>
      <c r="O985" s="9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>
        <f>ROUND(IF(H986=0,0,E986/H986),2)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>(((L986/60)/60)/24)+DATE(1970,1,1)</f>
        <v>43716.208333333328</v>
      </c>
      <c r="O986" s="9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>
        <f>ROUND(IF(H987=0,0,E987/H987),2)</f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>(((L987/60)/60)/24)+DATE(1970,1,1)</f>
        <v>41614.25</v>
      </c>
      <c r="O987" s="9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>
        <f>ROUND(IF(H988=0,0,E988/H988),2)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>(((L988/60)/60)/24)+DATE(1970,1,1)</f>
        <v>40638.208333333336</v>
      </c>
      <c r="O988" s="9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>
        <f>ROUND(IF(H989=0,0,E989/H989),2)</f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>(((L989/60)/60)/24)+DATE(1970,1,1)</f>
        <v>42852.208333333328</v>
      </c>
      <c r="O989" s="9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>
        <f>ROUND(IF(H990=0,0,E990/H990),2)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>(((L990/60)/60)/24)+DATE(1970,1,1)</f>
        <v>42686.25</v>
      </c>
      <c r="O990" s="9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>
        <f>ROUND(IF(H991=0,0,E991/H991),2)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>(((L991/60)/60)/24)+DATE(1970,1,1)</f>
        <v>43571.208333333328</v>
      </c>
      <c r="O991" s="9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>
        <f>ROUND(IF(H992=0,0,E992/H992),2)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>(((L992/60)/60)/24)+DATE(1970,1,1)</f>
        <v>42432.25</v>
      </c>
      <c r="O992" s="9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>
        <f>ROUND(IF(H993=0,0,E993/H993),2)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>(((L993/60)/60)/24)+DATE(1970,1,1)</f>
        <v>41907.208333333336</v>
      </c>
      <c r="O993" s="9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>
        <f>ROUND(IF(H994=0,0,E994/H994),2)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>(((L994/60)/60)/24)+DATE(1970,1,1)</f>
        <v>43227.208333333328</v>
      </c>
      <c r="O994" s="9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>
        <f>ROUND(IF(H995=0,0,E995/H995),2)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(((L995/60)/60)/24)+DATE(1970,1,1)</f>
        <v>42362.25</v>
      </c>
      <c r="O995" s="9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>
        <f>ROUND(IF(H996=0,0,E996/H996),2)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>(((L996/60)/60)/24)+DATE(1970,1,1)</f>
        <v>41929.208333333336</v>
      </c>
      <c r="O996" s="9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>
        <f>ROUND(IF(H997=0,0,E997/H997),2)</f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>(((L997/60)/60)/24)+DATE(1970,1,1)</f>
        <v>43408.208333333328</v>
      </c>
      <c r="O997" s="9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>
        <f>ROUND(IF(H998=0,0,E998/H998),2)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>(((L998/60)/60)/24)+DATE(1970,1,1)</f>
        <v>41276.25</v>
      </c>
      <c r="O998" s="9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>
        <f>ROUND(IF(H999=0,0,E999/H999),2)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>(((L999/60)/60)/24)+DATE(1970,1,1)</f>
        <v>41659.25</v>
      </c>
      <c r="O999" s="9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>
        <f>ROUND(IF(H1000=0,0,E1000/H1000),2)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(((L1000/60)/60)/24)+DATE(1970,1,1)</f>
        <v>40220.25</v>
      </c>
      <c r="O1000" s="9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>
        <f>ROUND(IF(H1001=0,0,E1001/H1001),2)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(((L1001/60)/60)/24)+DATE(1970,1,1)</f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96A6C"/>
        <color rgb="FF81C55D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M28" sqref="M28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" sqref="K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2066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2049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7" t="s">
        <v>2065</v>
      </c>
      <c r="B6" s="8"/>
      <c r="C6" s="8"/>
      <c r="D6" s="8"/>
      <c r="E6" s="8">
        <v>4</v>
      </c>
      <c r="F6" s="8">
        <v>4</v>
      </c>
    </row>
    <row r="7" spans="1:6" x14ac:dyDescent="0.25">
      <c r="A7" s="7" t="s">
        <v>2042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5">
      <c r="A8" s="7" t="s">
        <v>2044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5">
      <c r="A9" s="7" t="s">
        <v>2043</v>
      </c>
      <c r="B9" s="8"/>
      <c r="C9" s="8">
        <v>8</v>
      </c>
      <c r="D9" s="8"/>
      <c r="E9" s="8">
        <v>10</v>
      </c>
      <c r="F9" s="8">
        <v>18</v>
      </c>
    </row>
    <row r="10" spans="1:6" x14ac:dyDescent="0.25">
      <c r="A10" s="7" t="s">
        <v>2053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5">
      <c r="A11" s="7" t="s">
        <v>2034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7" t="s">
        <v>2045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5">
      <c r="A13" s="7" t="s">
        <v>2058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5">
      <c r="A14" s="7" t="s">
        <v>2057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5">
      <c r="A15" s="7" t="s">
        <v>2061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5">
      <c r="A16" s="7" t="s">
        <v>2048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5">
      <c r="A17" s="7" t="s">
        <v>2055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5">
      <c r="A18" s="7" t="s">
        <v>2040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5">
      <c r="A19" s="7" t="s">
        <v>2056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5">
      <c r="A20" s="7" t="s">
        <v>2036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5">
      <c r="A21" s="7" t="s">
        <v>2063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5">
      <c r="A22" s="7" t="s">
        <v>2052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5">
      <c r="A23" s="7" t="s">
        <v>2060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5">
      <c r="A24" s="7" t="s">
        <v>2059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5">
      <c r="A25" s="7" t="s">
        <v>2051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5">
      <c r="A26" s="7" t="s">
        <v>2046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7" t="s">
        <v>2038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7" t="s">
        <v>2062</v>
      </c>
      <c r="B28" s="8"/>
      <c r="C28" s="8"/>
      <c r="D28" s="8"/>
      <c r="E28" s="8">
        <v>3</v>
      </c>
      <c r="F28" s="8">
        <v>3</v>
      </c>
    </row>
    <row r="29" spans="1:6" x14ac:dyDescent="0.25">
      <c r="A29" s="7" t="s">
        <v>2068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P23" sqref="P23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9.25" customWidth="1"/>
    <col min="5" max="5" width="11" customWidth="1"/>
    <col min="6" max="6" width="11" bestFit="1" customWidth="1"/>
  </cols>
  <sheetData>
    <row r="1" spans="1:5" x14ac:dyDescent="0.25">
      <c r="A1" s="6" t="s">
        <v>2031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L25" sqref="L25"/>
    </sheetView>
  </sheetViews>
  <sheetFormatPr defaultRowHeight="15.75" x14ac:dyDescent="0.25"/>
  <cols>
    <col min="1" max="1" width="15.125" customWidth="1"/>
    <col min="2" max="2" width="17.125" customWidth="1"/>
    <col min="3" max="3" width="13" customWidth="1"/>
    <col min="4" max="4" width="15.625" customWidth="1"/>
    <col min="5" max="5" width="12.875" customWidth="1"/>
    <col min="6" max="6" width="19.875" customWidth="1"/>
    <col min="7" max="7" width="16.375" customWidth="1"/>
    <col min="8" max="8" width="17.875" customWidth="1"/>
  </cols>
  <sheetData>
    <row r="1" spans="1:8" x14ac:dyDescent="0.25">
      <c r="A1" s="1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1" t="s">
        <v>2094</v>
      </c>
      <c r="B2">
        <f>COUNTIFS(Crowdfunding!$D$2:$D$1001,"&lt;999",Crowdfunding!$G$2:$G$1001,"successful")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s="11" t="s">
        <v>2095</v>
      </c>
      <c r="B3">
        <f>COUNTIFS(Crowdfunding!$D$2:$D$1001,"&gt;=1000",Crowdfunding!$G$2:$G$1001,"successful")-COUNTIFS(Crowdfunding!$D$2:$D$1001,"&gt;=4999",Crowdfunding!$G$2:$G$1001,"successful")</f>
        <v>191</v>
      </c>
      <c r="C3">
        <f>COUNTIFS(Crowdfunding!$D$2:$D$1001,"&gt;=1000",Crowdfunding!$G$2:$G$1001,"failed")-COUNTIFS(Crowdfunding!$D$2:$D$1001,"&gt;=4999",Crowdfunding!$G$2:$G$1001,"failed")</f>
        <v>38</v>
      </c>
      <c r="D3">
        <f>COUNTIFS(Crowdfunding!$D$2:$D$1001,"&gt;=1000",Crowdfunding!$G$2:$G$1001,"canceled")-COUNTIFS(Crowdfunding!$D$2:$D$1001,"&gt;=4999",Crowdfunding!$G$2:$G$1001,"canceled")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s="12" t="s">
        <v>2096</v>
      </c>
      <c r="B4">
        <f>COUNTIFS(Crowdfunding!$D$2:$D$1001,"&gt;=5000",Crowdfunding!$G$2:$G$1001,"successful")-COUNTIFS(Crowdfunding!$D$2:$D$1001,"&gt;=9999",Crowdfunding!$G$2:$G$1001,"successful")</f>
        <v>164</v>
      </c>
      <c r="C4">
        <f>COUNTIFS(Crowdfunding!$D$2:$D$1001,"&gt;=5000",Crowdfunding!$G$2:$G$1001,"failed")-COUNTIFS(Crowdfunding!$D$2:$D$1001,"&gt;=9999",Crowdfunding!$G$2:$G$1001,"failed")</f>
        <v>126</v>
      </c>
      <c r="D4">
        <f>COUNTIFS(Crowdfunding!$D$2:$D$1001,"&gt;=5000",Crowdfunding!$G$2:$G$1001,"canceled")-COUNTIFS(Crowdfunding!$D$2:$D$1001,"&gt;=9999",Crowdfunding!$G$2:$G$1001,"canceled")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s="12" t="s">
        <v>2097</v>
      </c>
      <c r="B5">
        <f>COUNTIFS(Crowdfunding!$D$2:$D$1001,"&gt;=10000",Crowdfunding!$G$2:$G$1001,"successful")-COUNTIFS(Crowdfunding!$D$2:$D$1001,"&gt;=14999",Crowdfunding!$G$2:$G$1001,"successful")</f>
        <v>4</v>
      </c>
      <c r="C5">
        <f>COUNTIFS(Crowdfunding!$D$2:$D$1001,"&gt;=10000",Crowdfunding!$G$2:$G$1001,"failed")-COUNTIFS(Crowdfunding!$D$2:$D$1001,"&gt;=14999",Crowdfunding!$G$2:$G$1001,"failed")</f>
        <v>5</v>
      </c>
      <c r="D5">
        <f>COUNTIFS(Crowdfunding!$D$2:$D$1001,"&gt;=10000",Crowdfunding!$G$2:$G$1001,"canceled")-COUNTIFS(Crowdfunding!$D$2:$D$1001,"&gt;=14999",Crowdfunding!$G$2:$G$1001,"canceled")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s="12" t="s">
        <v>2098</v>
      </c>
      <c r="B6">
        <f>COUNTIFS(Crowdfunding!$D$2:$D$1001,"&gt;=15000",Crowdfunding!$G$2:$G$1001,"successful")-COUNTIFS(Crowdfunding!$D$2:$D$1001,"&gt;=19999",Crowdfunding!$G$2:$G$1001,"successful")</f>
        <v>10</v>
      </c>
      <c r="C6">
        <f>COUNTIFS(Crowdfunding!$D$2:$D$1001,"&gt;=15000",Crowdfunding!$G$2:$G$1001,"failed")-COUNTIFS(Crowdfunding!$D$2:$D$1001,"&gt;=19999",Crowdfunding!$G$2:$G$1001,"failed")</f>
        <v>0</v>
      </c>
      <c r="D6">
        <f>COUNTIFS(Crowdfunding!$D$2:$D$1001,"&gt;=15000",Crowdfunding!$G$2:$G$1001,"canceled")-COUNTIFS(Crowdfunding!$D$2:$D$1001,"&gt;=19999",Crowdfunding!$G$2:$G$1001,"canceled")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s="12" t="s">
        <v>2099</v>
      </c>
      <c r="B7">
        <f>COUNTIFS(Crowdfunding!$D$2:$D$1001,"&gt;=20000",Crowdfunding!$G$2:$G$1001,"successful")-COUNTIFS(Crowdfunding!$D$2:$D$1001,"&gt;=24999",Crowdfunding!$G$2:$G$1001,"successful")</f>
        <v>7</v>
      </c>
      <c r="C7">
        <f>COUNTIFS(Crowdfunding!$D$2:$D$1001,"&gt;=20000",Crowdfunding!$G$2:$G$1001,"failed")-COUNTIFS(Crowdfunding!$D$2:$D$1001,"&gt;=24999",Crowdfunding!$G$2:$G$1001,"failed")</f>
        <v>0</v>
      </c>
      <c r="D7">
        <f>COUNTIFS(Crowdfunding!$D$2:$D$1001,"&gt;=20000",Crowdfunding!$G$2:$G$1001,"canceled")-COUNTIFS(Crowdfunding!$D$2:$D$1001,"&gt;=24999",Crowdfunding!$G$2:$G$1001,"canceled")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s="12" t="s">
        <v>2100</v>
      </c>
      <c r="B8">
        <f>COUNTIFS(Crowdfunding!$D$2:$D$1001,"&gt;=25000",Crowdfunding!$G$2:$G$1001,"successful")-COUNTIFS(Crowdfunding!$D$2:$D$1001,"&gt;=29999",Crowdfunding!$G$2:$G$1001,"successful")</f>
        <v>11</v>
      </c>
      <c r="C8">
        <f>COUNTIFS(Crowdfunding!$D$2:$D$1001,"&gt;=25000",Crowdfunding!$G$2:$G$1001,"failed")-COUNTIFS(Crowdfunding!$D$2:$D$1001,"&gt;=29999",Crowdfunding!$G$2:$G$1001,"failed")</f>
        <v>3</v>
      </c>
      <c r="D8">
        <f>COUNTIFS(Crowdfunding!$D$2:$D$1001,"&gt;=25000",Crowdfunding!$G$2:$G$1001,"canceled")-COUNTIFS(Crowdfunding!$D$2:$D$1001,"&gt;=29999",Crowdfunding!$G$2:$G$1001,"canceled")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s="12" t="s">
        <v>2101</v>
      </c>
      <c r="B9">
        <f>COUNTIFS(Crowdfunding!$D$2:$D$1001,"&gt;=30000",Crowdfunding!$G$2:$G$1001,"successful")-COUNTIFS(Crowdfunding!$D$2:$D$1001,"&gt;=34999",Crowdfunding!$G$2:$G$1001,"successful")</f>
        <v>7</v>
      </c>
      <c r="C9">
        <f>COUNTIFS(Crowdfunding!$D$2:$D$1001,"&gt;=30000",Crowdfunding!$G$2:$G$1001,"failed")-COUNTIFS(Crowdfunding!$D$2:$D$1001,"&gt;=34999",Crowdfunding!$G$2:$G$1001,"failed")</f>
        <v>0</v>
      </c>
      <c r="D9">
        <f>COUNTIFS(Crowdfunding!$D$2:$D$1001,"&gt;=30000",Crowdfunding!$G$2:$G$1001,"canceled")-COUNTIFS(Crowdfunding!$D$2:$D$1001,"&gt;=34999",Crowdfunding!$G$2:$G$1001,"canceled")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s="12" t="s">
        <v>2102</v>
      </c>
      <c r="B10">
        <f>COUNTIFS(Crowdfunding!$D$2:$D$1001,"&gt;=35000",Crowdfunding!$G$2:$G$1001,"successful")-COUNTIFS(Crowdfunding!$D$2:$D$1001,"&gt;=39999",Crowdfunding!$G$2:$G$1001,"successful")</f>
        <v>8</v>
      </c>
      <c r="C10">
        <f>COUNTIFS(Crowdfunding!$D$2:$D$1001,"&gt;=35000",Crowdfunding!$G$2:$G$1001,"failed")-COUNTIFS(Crowdfunding!$D$2:$D$1001,"&gt;=39999",Crowdfunding!$G$2:$G$1001,"failed")</f>
        <v>3</v>
      </c>
      <c r="D10">
        <f>COUNTIFS(Crowdfunding!$D$2:$D$1001,"&gt;=35000",Crowdfunding!$G$2:$G$1001,"canceled")-COUNTIFS(Crowdfunding!$D$2:$D$1001,"&gt;=39999",Crowdfunding!$G$2:$G$1001,"canceled")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s="12" t="s">
        <v>2103</v>
      </c>
      <c r="B11">
        <f>COUNTIFS(Crowdfunding!$D$2:$D$1001,"&gt;=40000",Crowdfunding!$G$2:$G$1001,"successful")-COUNTIFS(Crowdfunding!$D$2:$D$1001,"&gt;=44999",Crowdfunding!$G$2:$G$1001,"successful")</f>
        <v>11</v>
      </c>
      <c r="C11">
        <f>COUNTIFS(Crowdfunding!$D$2:$D$1001,"&gt;=40000",Crowdfunding!$G$2:$G$1001,"failed")-COUNTIFS(Crowdfunding!$D$2:$D$1001,"&gt;=44999",Crowdfunding!$G$2:$G$1001,"failed")</f>
        <v>3</v>
      </c>
      <c r="D11">
        <f>COUNTIFS(Crowdfunding!$D$2:$D$1001,"&gt;=40000",Crowdfunding!$G$2:$G$1001,"canceled")-COUNTIFS(Crowdfunding!$D$2:$D$1001,"&gt;=44999",Crowdfunding!$G$2:$G$1001,"canceled")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s="12" t="s">
        <v>2104</v>
      </c>
      <c r="B12">
        <f>COUNTIFS(Crowdfunding!$D$2:$D$1001,"&gt;=45000",Crowdfunding!$G$2:$G$1001,"successful")-COUNTIFS(Crowdfunding!$D$2:$D$1001,"&gt;=49999",Crowdfunding!$G$2:$G$1001,"successful")</f>
        <v>8</v>
      </c>
      <c r="C12">
        <f>COUNTIFS(Crowdfunding!$D$2:$D$1001,"&gt;=45000",Crowdfunding!$G$2:$G$1001,"failed")-COUNTIFS(Crowdfunding!$D$2:$D$1001,"&gt;=49999",Crowdfunding!$G$2:$G$1001,"failed")</f>
        <v>3</v>
      </c>
      <c r="D12">
        <f>COUNTIFS(Crowdfunding!$D$2:$D$1001,"&gt;=45000",Crowdfunding!$G$2:$G$1001,"canceled")-COUNTIFS(Crowdfunding!$D$2:$D$1001,"&gt;=49999",Crowdfunding!$G$2:$G$1001,"canceled")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1.5" x14ac:dyDescent="0.25">
      <c r="A13" s="12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11"/>
  <sheetViews>
    <sheetView tabSelected="1" workbookViewId="0">
      <selection activeCell="J11" sqref="J11"/>
    </sheetView>
  </sheetViews>
  <sheetFormatPr defaultRowHeight="15.75" x14ac:dyDescent="0.25"/>
  <cols>
    <col min="1" max="1" width="12.75" customWidth="1"/>
    <col min="2" max="2" width="10.625" customWidth="1"/>
    <col min="4" max="4" width="12.375" customWidth="1"/>
    <col min="5" max="5" width="9.875" customWidth="1"/>
    <col min="7" max="7" width="12.625" customWidth="1"/>
    <col min="10" max="10" width="16.5" customWidth="1"/>
    <col min="11" max="11" width="9.625" customWidth="1"/>
  </cols>
  <sheetData>
    <row r="1" spans="1:12" x14ac:dyDescent="0.25">
      <c r="A1" t="s">
        <v>2106</v>
      </c>
      <c r="B1" t="s">
        <v>2107</v>
      </c>
      <c r="D1" t="s">
        <v>2106</v>
      </c>
      <c r="E1" t="s">
        <v>2107</v>
      </c>
      <c r="G1" t="s">
        <v>2108</v>
      </c>
      <c r="H1" t="s">
        <v>2109</v>
      </c>
      <c r="K1" t="s">
        <v>2116</v>
      </c>
      <c r="L1" t="s">
        <v>2117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>
        <f>SUM(B2:B389)</f>
        <v>343884</v>
      </c>
      <c r="H2">
        <f>SUM(E2:E389)</f>
        <v>222544</v>
      </c>
      <c r="J2" t="s">
        <v>2110</v>
      </c>
      <c r="K2">
        <f>AVERAGE(B2:B389)</f>
        <v>886.29896907216494</v>
      </c>
      <c r="L2">
        <f>AVERAGE(E2:E389)</f>
        <v>573.56701030927832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J3" t="s">
        <v>2111</v>
      </c>
      <c r="K3">
        <f>MEDIAN(B2:B389)</f>
        <v>207.5</v>
      </c>
      <c r="L3">
        <f>MEDIAN(E2:E389)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J4" t="s">
        <v>2112</v>
      </c>
      <c r="K4">
        <f>MIN(B2:B389)</f>
        <v>1</v>
      </c>
      <c r="L4">
        <f>MIN(E2:E389)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J5" t="s">
        <v>2113</v>
      </c>
      <c r="K5">
        <f>MAX(B2:B389)</f>
        <v>6465</v>
      </c>
      <c r="L5">
        <f>MAX(E2:E389)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J6" t="s">
        <v>2114</v>
      </c>
      <c r="K6">
        <f>_xlfn.VAR.P(B2:B389)</f>
        <v>1711518.8487618237</v>
      </c>
      <c r="L6">
        <f>_xlfn.VAR.P(E2:E389)</f>
        <v>882411.58056116488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J7" t="s">
        <v>2115</v>
      </c>
      <c r="K7">
        <f>_xlfn.STDEV.P(B2:B389)</f>
        <v>1308.2503005013314</v>
      </c>
      <c r="L7">
        <f>_xlfn.STDEV.P(E2:E389)</f>
        <v>939.36764930519348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hidden="1" x14ac:dyDescent="0.25">
      <c r="A10" t="s">
        <v>20</v>
      </c>
      <c r="B10">
        <v>1396</v>
      </c>
      <c r="D10" t="s">
        <v>47</v>
      </c>
      <c r="E10">
        <v>708</v>
      </c>
    </row>
    <row r="11" spans="1:12" x14ac:dyDescent="0.25">
      <c r="A11" t="s">
        <v>20</v>
      </c>
      <c r="B11">
        <v>890</v>
      </c>
      <c r="D11" t="s">
        <v>14</v>
      </c>
      <c r="E11">
        <v>452</v>
      </c>
    </row>
    <row r="12" spans="1:12" x14ac:dyDescent="0.25">
      <c r="A12" t="s">
        <v>20</v>
      </c>
      <c r="B12">
        <v>142</v>
      </c>
      <c r="D12" t="s">
        <v>14</v>
      </c>
      <c r="E12">
        <v>674</v>
      </c>
    </row>
    <row r="13" spans="1:12" x14ac:dyDescent="0.25">
      <c r="A13" t="s">
        <v>20</v>
      </c>
      <c r="B13">
        <v>2673</v>
      </c>
      <c r="D13" t="s">
        <v>14</v>
      </c>
      <c r="E13">
        <v>558</v>
      </c>
    </row>
    <row r="14" spans="1:12" x14ac:dyDescent="0.25">
      <c r="A14" t="s">
        <v>20</v>
      </c>
      <c r="B14">
        <v>163</v>
      </c>
      <c r="D14" t="s">
        <v>14</v>
      </c>
      <c r="E14">
        <v>15</v>
      </c>
    </row>
    <row r="15" spans="1:12" x14ac:dyDescent="0.25">
      <c r="A15" t="s">
        <v>20</v>
      </c>
      <c r="B15">
        <v>2220</v>
      </c>
      <c r="D15" t="s">
        <v>14</v>
      </c>
      <c r="E15">
        <v>2307</v>
      </c>
    </row>
    <row r="16" spans="1:12" x14ac:dyDescent="0.25">
      <c r="A16" t="s">
        <v>20</v>
      </c>
      <c r="B16">
        <v>1606</v>
      </c>
      <c r="D16" t="s">
        <v>14</v>
      </c>
      <c r="E16">
        <v>88</v>
      </c>
    </row>
    <row r="17" spans="1:5" x14ac:dyDescent="0.25">
      <c r="A17" t="s">
        <v>20</v>
      </c>
      <c r="B17">
        <v>129</v>
      </c>
      <c r="D17" t="s">
        <v>14</v>
      </c>
      <c r="E17">
        <v>48</v>
      </c>
    </row>
    <row r="18" spans="1:5" x14ac:dyDescent="0.25">
      <c r="A18" t="s">
        <v>20</v>
      </c>
      <c r="B18">
        <v>226</v>
      </c>
      <c r="D18" t="s">
        <v>14</v>
      </c>
      <c r="E18">
        <v>1</v>
      </c>
    </row>
    <row r="19" spans="1:5" x14ac:dyDescent="0.25">
      <c r="A19" t="s">
        <v>20</v>
      </c>
      <c r="B19">
        <v>5419</v>
      </c>
      <c r="D19" t="s">
        <v>14</v>
      </c>
      <c r="E19">
        <v>1467</v>
      </c>
    </row>
    <row r="20" spans="1:5" hidden="1" x14ac:dyDescent="0.25">
      <c r="A20" t="s">
        <v>20</v>
      </c>
      <c r="B20">
        <v>165</v>
      </c>
      <c r="D20" t="s">
        <v>74</v>
      </c>
      <c r="E20">
        <v>135</v>
      </c>
    </row>
    <row r="21" spans="1:5" x14ac:dyDescent="0.25">
      <c r="A21" t="s">
        <v>20</v>
      </c>
      <c r="B21">
        <v>1965</v>
      </c>
      <c r="D21" t="s">
        <v>14</v>
      </c>
      <c r="E21">
        <v>75</v>
      </c>
    </row>
    <row r="22" spans="1:5" x14ac:dyDescent="0.25">
      <c r="A22" t="s">
        <v>20</v>
      </c>
      <c r="B22">
        <v>16</v>
      </c>
      <c r="D22" t="s">
        <v>14</v>
      </c>
      <c r="E22">
        <v>120</v>
      </c>
    </row>
    <row r="23" spans="1:5" hidden="1" x14ac:dyDescent="0.25">
      <c r="A23" t="s">
        <v>47</v>
      </c>
      <c r="B23">
        <v>1111</v>
      </c>
      <c r="D23" t="s">
        <v>14</v>
      </c>
      <c r="E23">
        <v>2253</v>
      </c>
    </row>
    <row r="24" spans="1:5" x14ac:dyDescent="0.25">
      <c r="A24" t="s">
        <v>20</v>
      </c>
      <c r="B24">
        <v>107</v>
      </c>
      <c r="D24" t="s">
        <v>14</v>
      </c>
      <c r="E24">
        <v>5</v>
      </c>
    </row>
    <row r="25" spans="1:5" x14ac:dyDescent="0.25">
      <c r="A25" t="s">
        <v>20</v>
      </c>
      <c r="B25">
        <v>134</v>
      </c>
      <c r="D25" t="s">
        <v>14</v>
      </c>
      <c r="E25">
        <v>38</v>
      </c>
    </row>
    <row r="26" spans="1:5" hidden="1" x14ac:dyDescent="0.25">
      <c r="A26" t="s">
        <v>47</v>
      </c>
      <c r="B26">
        <v>1089</v>
      </c>
      <c r="D26" t="s">
        <v>14</v>
      </c>
      <c r="E26">
        <v>12</v>
      </c>
    </row>
    <row r="27" spans="1:5" x14ac:dyDescent="0.25">
      <c r="A27" t="s">
        <v>20</v>
      </c>
      <c r="B27">
        <v>198</v>
      </c>
      <c r="D27" t="s">
        <v>14</v>
      </c>
      <c r="E27">
        <v>1684</v>
      </c>
    </row>
    <row r="28" spans="1:5" hidden="1" x14ac:dyDescent="0.25">
      <c r="A28" t="s">
        <v>20</v>
      </c>
      <c r="B28">
        <v>111</v>
      </c>
      <c r="D28" t="s">
        <v>74</v>
      </c>
      <c r="E28">
        <v>1480</v>
      </c>
    </row>
    <row r="29" spans="1:5" x14ac:dyDescent="0.25">
      <c r="A29" t="s">
        <v>20</v>
      </c>
      <c r="B29">
        <v>222</v>
      </c>
      <c r="D29" t="s">
        <v>14</v>
      </c>
      <c r="E29">
        <v>56</v>
      </c>
    </row>
    <row r="30" spans="1:5" x14ac:dyDescent="0.25">
      <c r="A30" t="s">
        <v>20</v>
      </c>
      <c r="B30">
        <v>6212</v>
      </c>
      <c r="D30" t="s">
        <v>14</v>
      </c>
      <c r="E30">
        <v>838</v>
      </c>
    </row>
    <row r="31" spans="1:5" x14ac:dyDescent="0.25">
      <c r="A31" t="s">
        <v>20</v>
      </c>
      <c r="B31">
        <v>98</v>
      </c>
      <c r="D31" t="s">
        <v>14</v>
      </c>
      <c r="E31">
        <v>1000</v>
      </c>
    </row>
    <row r="32" spans="1:5" x14ac:dyDescent="0.25">
      <c r="A32" t="s">
        <v>20</v>
      </c>
      <c r="B32">
        <v>92</v>
      </c>
      <c r="D32" t="s">
        <v>14</v>
      </c>
      <c r="E32">
        <v>1482</v>
      </c>
    </row>
    <row r="33" spans="1:5" x14ac:dyDescent="0.25">
      <c r="A33" t="s">
        <v>20</v>
      </c>
      <c r="B33">
        <v>149</v>
      </c>
      <c r="D33" t="s">
        <v>14</v>
      </c>
      <c r="E33">
        <v>106</v>
      </c>
    </row>
    <row r="34" spans="1:5" x14ac:dyDescent="0.25">
      <c r="A34" t="s">
        <v>20</v>
      </c>
      <c r="B34">
        <v>2431</v>
      </c>
      <c r="D34" t="s">
        <v>14</v>
      </c>
      <c r="E34">
        <v>679</v>
      </c>
    </row>
    <row r="35" spans="1:5" x14ac:dyDescent="0.25">
      <c r="A35" t="s">
        <v>20</v>
      </c>
      <c r="B35">
        <v>303</v>
      </c>
      <c r="D35" t="s">
        <v>14</v>
      </c>
      <c r="E35">
        <v>1220</v>
      </c>
    </row>
    <row r="36" spans="1:5" x14ac:dyDescent="0.25">
      <c r="A36" t="s">
        <v>20</v>
      </c>
      <c r="B36">
        <v>209</v>
      </c>
      <c r="D36" t="s">
        <v>14</v>
      </c>
      <c r="E36">
        <v>1</v>
      </c>
    </row>
    <row r="37" spans="1:5" x14ac:dyDescent="0.25">
      <c r="A37" t="s">
        <v>20</v>
      </c>
      <c r="B37">
        <v>131</v>
      </c>
      <c r="D37" t="s">
        <v>14</v>
      </c>
      <c r="E37">
        <v>37</v>
      </c>
    </row>
    <row r="38" spans="1:5" x14ac:dyDescent="0.25">
      <c r="A38" t="s">
        <v>20</v>
      </c>
      <c r="B38">
        <v>164</v>
      </c>
      <c r="D38" t="s">
        <v>14</v>
      </c>
      <c r="E38">
        <v>60</v>
      </c>
    </row>
    <row r="39" spans="1:5" x14ac:dyDescent="0.25">
      <c r="A39" t="s">
        <v>20</v>
      </c>
      <c r="B39">
        <v>201</v>
      </c>
      <c r="D39" t="s">
        <v>14</v>
      </c>
      <c r="E39">
        <v>296</v>
      </c>
    </row>
    <row r="40" spans="1:5" x14ac:dyDescent="0.25">
      <c r="A40" t="s">
        <v>20</v>
      </c>
      <c r="B40">
        <v>211</v>
      </c>
      <c r="D40" t="s">
        <v>14</v>
      </c>
      <c r="E40">
        <v>3304</v>
      </c>
    </row>
    <row r="41" spans="1:5" x14ac:dyDescent="0.25">
      <c r="A41" t="s">
        <v>20</v>
      </c>
      <c r="B41">
        <v>128</v>
      </c>
      <c r="D41" t="s">
        <v>14</v>
      </c>
      <c r="E41">
        <v>73</v>
      </c>
    </row>
    <row r="42" spans="1:5" hidden="1" x14ac:dyDescent="0.25">
      <c r="A42" t="s">
        <v>74</v>
      </c>
      <c r="B42">
        <v>2138</v>
      </c>
      <c r="D42" t="s">
        <v>14</v>
      </c>
      <c r="E42">
        <v>3387</v>
      </c>
    </row>
    <row r="43" spans="1:5" x14ac:dyDescent="0.25">
      <c r="A43" t="s">
        <v>20</v>
      </c>
      <c r="B43">
        <v>1600</v>
      </c>
      <c r="D43" t="s">
        <v>14</v>
      </c>
      <c r="E43">
        <v>662</v>
      </c>
    </row>
    <row r="44" spans="1:5" x14ac:dyDescent="0.25">
      <c r="A44" t="s">
        <v>20</v>
      </c>
      <c r="B44">
        <v>249</v>
      </c>
      <c r="D44" t="s">
        <v>14</v>
      </c>
      <c r="E44">
        <v>774</v>
      </c>
    </row>
    <row r="45" spans="1:5" x14ac:dyDescent="0.25">
      <c r="A45" t="s">
        <v>20</v>
      </c>
      <c r="B45">
        <v>236</v>
      </c>
      <c r="D45" t="s">
        <v>14</v>
      </c>
      <c r="E45">
        <v>672</v>
      </c>
    </row>
    <row r="46" spans="1:5" x14ac:dyDescent="0.25">
      <c r="A46" t="s">
        <v>20</v>
      </c>
      <c r="B46">
        <v>4065</v>
      </c>
      <c r="D46" t="s">
        <v>14</v>
      </c>
      <c r="E46">
        <v>940</v>
      </c>
    </row>
    <row r="47" spans="1:5" hidden="1" x14ac:dyDescent="0.25">
      <c r="A47" t="s">
        <v>74</v>
      </c>
      <c r="B47">
        <v>10</v>
      </c>
      <c r="D47" t="s">
        <v>14</v>
      </c>
      <c r="E47">
        <v>117</v>
      </c>
    </row>
    <row r="48" spans="1:5" x14ac:dyDescent="0.25">
      <c r="A48" t="s">
        <v>20</v>
      </c>
      <c r="B48">
        <v>246</v>
      </c>
      <c r="D48" t="s">
        <v>14</v>
      </c>
      <c r="E48">
        <v>115</v>
      </c>
    </row>
    <row r="49" spans="1:5" x14ac:dyDescent="0.25">
      <c r="A49" t="s">
        <v>20</v>
      </c>
      <c r="B49">
        <v>2475</v>
      </c>
      <c r="D49" t="s">
        <v>14</v>
      </c>
      <c r="E49">
        <v>326</v>
      </c>
    </row>
    <row r="50" spans="1:5" x14ac:dyDescent="0.25">
      <c r="A50" t="s">
        <v>20</v>
      </c>
      <c r="B50">
        <v>76</v>
      </c>
      <c r="D50" t="s">
        <v>14</v>
      </c>
      <c r="E50">
        <v>1</v>
      </c>
    </row>
    <row r="51" spans="1:5" x14ac:dyDescent="0.25">
      <c r="A51" t="s">
        <v>20</v>
      </c>
      <c r="B51">
        <v>54</v>
      </c>
      <c r="D51" t="s">
        <v>14</v>
      </c>
      <c r="E51">
        <v>1467</v>
      </c>
    </row>
    <row r="52" spans="1:5" x14ac:dyDescent="0.25">
      <c r="A52" t="s">
        <v>20</v>
      </c>
      <c r="B52">
        <v>88</v>
      </c>
      <c r="D52" t="s">
        <v>14</v>
      </c>
      <c r="E52">
        <v>5681</v>
      </c>
    </row>
    <row r="53" spans="1:5" x14ac:dyDescent="0.25">
      <c r="A53" t="s">
        <v>20</v>
      </c>
      <c r="B53">
        <v>85</v>
      </c>
      <c r="D53" t="s">
        <v>14</v>
      </c>
      <c r="E53">
        <v>1059</v>
      </c>
    </row>
    <row r="54" spans="1:5" x14ac:dyDescent="0.25">
      <c r="A54" t="s">
        <v>20</v>
      </c>
      <c r="B54">
        <v>170</v>
      </c>
      <c r="D54" t="s">
        <v>14</v>
      </c>
      <c r="E54">
        <v>1194</v>
      </c>
    </row>
    <row r="55" spans="1:5" x14ac:dyDescent="0.25">
      <c r="A55" t="s">
        <v>20</v>
      </c>
      <c r="B55">
        <v>330</v>
      </c>
      <c r="D55" t="s">
        <v>14</v>
      </c>
      <c r="E55">
        <v>30</v>
      </c>
    </row>
    <row r="56" spans="1:5" hidden="1" x14ac:dyDescent="0.25">
      <c r="A56" t="s">
        <v>74</v>
      </c>
      <c r="B56">
        <v>90</v>
      </c>
      <c r="D56" t="s">
        <v>14</v>
      </c>
      <c r="E56">
        <v>75</v>
      </c>
    </row>
    <row r="57" spans="1:5" x14ac:dyDescent="0.25">
      <c r="A57" t="s">
        <v>20</v>
      </c>
      <c r="B57">
        <v>127</v>
      </c>
      <c r="D57" t="s">
        <v>14</v>
      </c>
      <c r="E57">
        <v>955</v>
      </c>
    </row>
    <row r="58" spans="1:5" x14ac:dyDescent="0.25">
      <c r="A58" t="s">
        <v>20</v>
      </c>
      <c r="B58">
        <v>411</v>
      </c>
      <c r="D58" t="s">
        <v>14</v>
      </c>
      <c r="E58">
        <v>67</v>
      </c>
    </row>
    <row r="59" spans="1:5" x14ac:dyDescent="0.25">
      <c r="A59" t="s">
        <v>20</v>
      </c>
      <c r="B59">
        <v>180</v>
      </c>
      <c r="D59" t="s">
        <v>14</v>
      </c>
      <c r="E59">
        <v>5</v>
      </c>
    </row>
    <row r="60" spans="1:5" hidden="1" x14ac:dyDescent="0.25">
      <c r="A60" t="s">
        <v>74</v>
      </c>
      <c r="B60">
        <v>439</v>
      </c>
      <c r="D60" t="s">
        <v>14</v>
      </c>
      <c r="E60">
        <v>26</v>
      </c>
    </row>
    <row r="61" spans="1:5" x14ac:dyDescent="0.25">
      <c r="A61" t="s">
        <v>20</v>
      </c>
      <c r="B61">
        <v>374</v>
      </c>
      <c r="D61" t="s">
        <v>14</v>
      </c>
      <c r="E61">
        <v>1130</v>
      </c>
    </row>
    <row r="62" spans="1:5" x14ac:dyDescent="0.25">
      <c r="A62" t="s">
        <v>20</v>
      </c>
      <c r="B62">
        <v>71</v>
      </c>
      <c r="D62" t="s">
        <v>14</v>
      </c>
      <c r="E62">
        <v>782</v>
      </c>
    </row>
    <row r="63" spans="1:5" x14ac:dyDescent="0.25">
      <c r="A63" t="s">
        <v>20</v>
      </c>
      <c r="B63">
        <v>203</v>
      </c>
      <c r="D63" t="s">
        <v>14</v>
      </c>
      <c r="E63">
        <v>210</v>
      </c>
    </row>
    <row r="64" spans="1:5" x14ac:dyDescent="0.25">
      <c r="A64" t="s">
        <v>20</v>
      </c>
      <c r="B64">
        <v>113</v>
      </c>
      <c r="D64" t="s">
        <v>14</v>
      </c>
      <c r="E64">
        <v>136</v>
      </c>
    </row>
    <row r="65" spans="1:5" x14ac:dyDescent="0.25">
      <c r="A65" t="s">
        <v>20</v>
      </c>
      <c r="B65">
        <v>96</v>
      </c>
      <c r="D65" t="s">
        <v>14</v>
      </c>
      <c r="E65">
        <v>86</v>
      </c>
    </row>
    <row r="66" spans="1:5" x14ac:dyDescent="0.25">
      <c r="A66" t="s">
        <v>20</v>
      </c>
      <c r="B66">
        <v>498</v>
      </c>
      <c r="D66" t="s">
        <v>14</v>
      </c>
      <c r="E66">
        <v>19</v>
      </c>
    </row>
    <row r="67" spans="1:5" x14ac:dyDescent="0.25">
      <c r="A67" t="s">
        <v>20</v>
      </c>
      <c r="B67">
        <v>180</v>
      </c>
      <c r="D67" t="s">
        <v>14</v>
      </c>
      <c r="E67">
        <v>886</v>
      </c>
    </row>
    <row r="68" spans="1:5" x14ac:dyDescent="0.25">
      <c r="A68" t="s">
        <v>20</v>
      </c>
      <c r="B68">
        <v>27</v>
      </c>
      <c r="D68" t="s">
        <v>14</v>
      </c>
      <c r="E68">
        <v>35</v>
      </c>
    </row>
    <row r="69" spans="1:5" x14ac:dyDescent="0.25">
      <c r="A69" t="s">
        <v>20</v>
      </c>
      <c r="B69">
        <v>2331</v>
      </c>
      <c r="D69" t="s">
        <v>14</v>
      </c>
      <c r="E69">
        <v>24</v>
      </c>
    </row>
    <row r="70" spans="1:5" x14ac:dyDescent="0.25">
      <c r="A70" t="s">
        <v>20</v>
      </c>
      <c r="B70">
        <v>113</v>
      </c>
      <c r="D70" t="s">
        <v>14</v>
      </c>
      <c r="E70">
        <v>86</v>
      </c>
    </row>
    <row r="71" spans="1:5" hidden="1" x14ac:dyDescent="0.25">
      <c r="A71" t="s">
        <v>20</v>
      </c>
      <c r="B71">
        <v>164</v>
      </c>
      <c r="D71" t="s">
        <v>74</v>
      </c>
      <c r="E71">
        <v>17</v>
      </c>
    </row>
    <row r="72" spans="1:5" x14ac:dyDescent="0.25">
      <c r="A72" t="s">
        <v>20</v>
      </c>
      <c r="B72">
        <v>164</v>
      </c>
      <c r="D72" t="s">
        <v>14</v>
      </c>
      <c r="E72">
        <v>243</v>
      </c>
    </row>
    <row r="73" spans="1:5" x14ac:dyDescent="0.25">
      <c r="A73" t="s">
        <v>20</v>
      </c>
      <c r="B73">
        <v>336</v>
      </c>
      <c r="D73" t="s">
        <v>14</v>
      </c>
      <c r="E73">
        <v>65</v>
      </c>
    </row>
    <row r="74" spans="1:5" x14ac:dyDescent="0.25">
      <c r="A74" t="s">
        <v>20</v>
      </c>
      <c r="B74">
        <v>1917</v>
      </c>
      <c r="D74" t="s">
        <v>14</v>
      </c>
      <c r="E74">
        <v>100</v>
      </c>
    </row>
    <row r="75" spans="1:5" x14ac:dyDescent="0.25">
      <c r="A75" t="s">
        <v>20</v>
      </c>
      <c r="B75">
        <v>95</v>
      </c>
      <c r="D75" t="s">
        <v>14</v>
      </c>
      <c r="E75">
        <v>168</v>
      </c>
    </row>
    <row r="76" spans="1:5" x14ac:dyDescent="0.25">
      <c r="A76" t="s">
        <v>20</v>
      </c>
      <c r="B76">
        <v>147</v>
      </c>
      <c r="D76" t="s">
        <v>14</v>
      </c>
      <c r="E76">
        <v>13</v>
      </c>
    </row>
    <row r="77" spans="1:5" x14ac:dyDescent="0.25">
      <c r="A77" t="s">
        <v>20</v>
      </c>
      <c r="B77">
        <v>86</v>
      </c>
      <c r="D77" t="s">
        <v>14</v>
      </c>
      <c r="E77">
        <v>1</v>
      </c>
    </row>
    <row r="78" spans="1:5" x14ac:dyDescent="0.25">
      <c r="A78" t="s">
        <v>20</v>
      </c>
      <c r="B78">
        <v>83</v>
      </c>
      <c r="D78" t="s">
        <v>14</v>
      </c>
      <c r="E78">
        <v>40</v>
      </c>
    </row>
    <row r="79" spans="1:5" x14ac:dyDescent="0.25">
      <c r="A79" t="s">
        <v>20</v>
      </c>
      <c r="B79">
        <v>676</v>
      </c>
      <c r="D79" t="s">
        <v>14</v>
      </c>
      <c r="E79">
        <v>226</v>
      </c>
    </row>
    <row r="80" spans="1:5" x14ac:dyDescent="0.25">
      <c r="A80" t="s">
        <v>20</v>
      </c>
      <c r="B80">
        <v>361</v>
      </c>
      <c r="D80" t="s">
        <v>14</v>
      </c>
      <c r="E80">
        <v>1625</v>
      </c>
    </row>
    <row r="81" spans="1:5" x14ac:dyDescent="0.25">
      <c r="A81" t="s">
        <v>20</v>
      </c>
      <c r="B81">
        <v>131</v>
      </c>
      <c r="D81" t="s">
        <v>14</v>
      </c>
      <c r="E81">
        <v>143</v>
      </c>
    </row>
    <row r="82" spans="1:5" x14ac:dyDescent="0.25">
      <c r="A82" t="s">
        <v>20</v>
      </c>
      <c r="B82">
        <v>126</v>
      </c>
      <c r="D82" t="s">
        <v>14</v>
      </c>
      <c r="E82">
        <v>934</v>
      </c>
    </row>
    <row r="83" spans="1:5" x14ac:dyDescent="0.25">
      <c r="A83" t="s">
        <v>20</v>
      </c>
      <c r="B83">
        <v>275</v>
      </c>
      <c r="D83" t="s">
        <v>14</v>
      </c>
      <c r="E83">
        <v>17</v>
      </c>
    </row>
    <row r="84" spans="1:5" x14ac:dyDescent="0.25">
      <c r="A84" t="s">
        <v>20</v>
      </c>
      <c r="B84">
        <v>67</v>
      </c>
      <c r="D84" t="s">
        <v>14</v>
      </c>
      <c r="E84">
        <v>2179</v>
      </c>
    </row>
    <row r="85" spans="1:5" x14ac:dyDescent="0.25">
      <c r="A85" t="s">
        <v>20</v>
      </c>
      <c r="B85">
        <v>154</v>
      </c>
      <c r="D85" t="s">
        <v>14</v>
      </c>
      <c r="E85">
        <v>931</v>
      </c>
    </row>
    <row r="86" spans="1:5" x14ac:dyDescent="0.25">
      <c r="A86" t="s">
        <v>20</v>
      </c>
      <c r="B86">
        <v>1782</v>
      </c>
      <c r="D86" t="s">
        <v>14</v>
      </c>
      <c r="E86">
        <v>92</v>
      </c>
    </row>
    <row r="87" spans="1:5" x14ac:dyDescent="0.25">
      <c r="A87" t="s">
        <v>20</v>
      </c>
      <c r="B87">
        <v>903</v>
      </c>
      <c r="D87" t="s">
        <v>14</v>
      </c>
      <c r="E87">
        <v>57</v>
      </c>
    </row>
    <row r="88" spans="1:5" x14ac:dyDescent="0.25">
      <c r="A88" t="s">
        <v>20</v>
      </c>
      <c r="B88">
        <v>94</v>
      </c>
      <c r="D88" t="s">
        <v>14</v>
      </c>
      <c r="E88">
        <v>41</v>
      </c>
    </row>
    <row r="89" spans="1:5" x14ac:dyDescent="0.25">
      <c r="A89" t="s">
        <v>20</v>
      </c>
      <c r="B89">
        <v>180</v>
      </c>
      <c r="D89" t="s">
        <v>14</v>
      </c>
      <c r="E89">
        <v>1</v>
      </c>
    </row>
    <row r="90" spans="1:5" x14ac:dyDescent="0.25">
      <c r="A90" t="s">
        <v>20</v>
      </c>
      <c r="B90">
        <v>533</v>
      </c>
      <c r="D90" t="s">
        <v>14</v>
      </c>
      <c r="E90">
        <v>101</v>
      </c>
    </row>
    <row r="91" spans="1:5" x14ac:dyDescent="0.25">
      <c r="A91" t="s">
        <v>20</v>
      </c>
      <c r="B91">
        <v>2443</v>
      </c>
      <c r="D91" t="s">
        <v>14</v>
      </c>
      <c r="E91">
        <v>1335</v>
      </c>
    </row>
    <row r="92" spans="1:5" x14ac:dyDescent="0.25">
      <c r="A92" t="s">
        <v>20</v>
      </c>
      <c r="B92">
        <v>89</v>
      </c>
      <c r="D92" t="s">
        <v>14</v>
      </c>
      <c r="E92">
        <v>15</v>
      </c>
    </row>
    <row r="93" spans="1:5" x14ac:dyDescent="0.25">
      <c r="A93" t="s">
        <v>20</v>
      </c>
      <c r="B93">
        <v>159</v>
      </c>
      <c r="D93" t="s">
        <v>14</v>
      </c>
      <c r="E93">
        <v>454</v>
      </c>
    </row>
    <row r="94" spans="1:5" x14ac:dyDescent="0.25">
      <c r="A94" t="s">
        <v>20</v>
      </c>
      <c r="B94">
        <v>50</v>
      </c>
      <c r="D94" t="s">
        <v>14</v>
      </c>
      <c r="E94">
        <v>3182</v>
      </c>
    </row>
    <row r="95" spans="1:5" hidden="1" x14ac:dyDescent="0.25">
      <c r="A95" t="s">
        <v>20</v>
      </c>
      <c r="B95">
        <v>186</v>
      </c>
      <c r="D95" t="s">
        <v>74</v>
      </c>
      <c r="E95">
        <v>610</v>
      </c>
    </row>
    <row r="96" spans="1:5" x14ac:dyDescent="0.25">
      <c r="A96" t="s">
        <v>20</v>
      </c>
      <c r="B96">
        <v>1071</v>
      </c>
      <c r="D96" t="s">
        <v>14</v>
      </c>
      <c r="E96">
        <v>15</v>
      </c>
    </row>
    <row r="97" spans="1:5" x14ac:dyDescent="0.25">
      <c r="A97" t="s">
        <v>20</v>
      </c>
      <c r="B97">
        <v>117</v>
      </c>
      <c r="D97" t="s">
        <v>14</v>
      </c>
      <c r="E97">
        <v>133</v>
      </c>
    </row>
    <row r="98" spans="1:5" x14ac:dyDescent="0.25">
      <c r="A98" t="s">
        <v>20</v>
      </c>
      <c r="B98">
        <v>70</v>
      </c>
      <c r="D98" t="s">
        <v>14</v>
      </c>
      <c r="E98">
        <v>2062</v>
      </c>
    </row>
    <row r="99" spans="1:5" x14ac:dyDescent="0.25">
      <c r="A99" t="s">
        <v>20</v>
      </c>
      <c r="B99">
        <v>135</v>
      </c>
      <c r="D99" t="s">
        <v>14</v>
      </c>
      <c r="E99">
        <v>29</v>
      </c>
    </row>
    <row r="100" spans="1:5" x14ac:dyDescent="0.25">
      <c r="A100" t="s">
        <v>20</v>
      </c>
      <c r="B100">
        <v>768</v>
      </c>
      <c r="D100" t="s">
        <v>14</v>
      </c>
      <c r="E100">
        <v>132</v>
      </c>
    </row>
    <row r="101" spans="1:5" x14ac:dyDescent="0.25">
      <c r="A101" t="s">
        <v>20</v>
      </c>
      <c r="B101">
        <v>199</v>
      </c>
      <c r="D101" t="s">
        <v>14</v>
      </c>
      <c r="E101">
        <v>137</v>
      </c>
    </row>
    <row r="102" spans="1:5" x14ac:dyDescent="0.25">
      <c r="A102" t="s">
        <v>20</v>
      </c>
      <c r="B102">
        <v>107</v>
      </c>
      <c r="D102" t="s">
        <v>14</v>
      </c>
      <c r="E102">
        <v>908</v>
      </c>
    </row>
    <row r="103" spans="1:5" x14ac:dyDescent="0.25">
      <c r="A103" t="s">
        <v>20</v>
      </c>
      <c r="B103">
        <v>195</v>
      </c>
      <c r="D103" t="s">
        <v>14</v>
      </c>
      <c r="E103">
        <v>10</v>
      </c>
    </row>
    <row r="104" spans="1:5" x14ac:dyDescent="0.25">
      <c r="A104" t="s">
        <v>20</v>
      </c>
      <c r="B104">
        <v>3376</v>
      </c>
      <c r="D104" t="s">
        <v>14</v>
      </c>
      <c r="E104">
        <v>1910</v>
      </c>
    </row>
    <row r="105" spans="1:5" hidden="1" x14ac:dyDescent="0.25">
      <c r="A105" t="s">
        <v>74</v>
      </c>
      <c r="B105">
        <v>595</v>
      </c>
      <c r="D105" t="s">
        <v>14</v>
      </c>
      <c r="E105">
        <v>38</v>
      </c>
    </row>
    <row r="106" spans="1:5" x14ac:dyDescent="0.25">
      <c r="A106" t="s">
        <v>20</v>
      </c>
      <c r="B106">
        <v>41</v>
      </c>
      <c r="D106" t="s">
        <v>14</v>
      </c>
      <c r="E106">
        <v>104</v>
      </c>
    </row>
    <row r="107" spans="1:5" x14ac:dyDescent="0.25">
      <c r="A107" t="s">
        <v>20</v>
      </c>
      <c r="B107">
        <v>1821</v>
      </c>
      <c r="D107" t="s">
        <v>14</v>
      </c>
      <c r="E107">
        <v>49</v>
      </c>
    </row>
    <row r="108" spans="1:5" x14ac:dyDescent="0.25">
      <c r="A108" t="s">
        <v>20</v>
      </c>
      <c r="B108">
        <v>164</v>
      </c>
      <c r="D108" t="s">
        <v>14</v>
      </c>
      <c r="E108">
        <v>1</v>
      </c>
    </row>
    <row r="109" spans="1:5" x14ac:dyDescent="0.25">
      <c r="A109" t="s">
        <v>20</v>
      </c>
      <c r="B109">
        <v>157</v>
      </c>
      <c r="D109" t="s">
        <v>14</v>
      </c>
      <c r="E109">
        <v>245</v>
      </c>
    </row>
    <row r="110" spans="1:5" x14ac:dyDescent="0.25">
      <c r="A110" t="s">
        <v>20</v>
      </c>
      <c r="B110">
        <v>246</v>
      </c>
      <c r="D110" t="s">
        <v>14</v>
      </c>
      <c r="E110">
        <v>32</v>
      </c>
    </row>
    <row r="111" spans="1:5" x14ac:dyDescent="0.25">
      <c r="A111" t="s">
        <v>20</v>
      </c>
      <c r="B111">
        <v>1396</v>
      </c>
      <c r="D111" t="s">
        <v>14</v>
      </c>
      <c r="E111">
        <v>7</v>
      </c>
    </row>
    <row r="112" spans="1:5" x14ac:dyDescent="0.25">
      <c r="A112" t="s">
        <v>20</v>
      </c>
      <c r="B112">
        <v>2506</v>
      </c>
      <c r="D112" t="s">
        <v>14</v>
      </c>
      <c r="E112">
        <v>803</v>
      </c>
    </row>
    <row r="113" spans="1:5" x14ac:dyDescent="0.25">
      <c r="A113" t="s">
        <v>20</v>
      </c>
      <c r="B113">
        <v>244</v>
      </c>
      <c r="D113" t="s">
        <v>14</v>
      </c>
      <c r="E113">
        <v>16</v>
      </c>
    </row>
    <row r="114" spans="1:5" x14ac:dyDescent="0.25">
      <c r="A114" t="s">
        <v>20</v>
      </c>
      <c r="B114">
        <v>146</v>
      </c>
      <c r="D114" t="s">
        <v>14</v>
      </c>
      <c r="E114">
        <v>31</v>
      </c>
    </row>
    <row r="115" spans="1:5" x14ac:dyDescent="0.25">
      <c r="A115" t="s">
        <v>20</v>
      </c>
      <c r="B115">
        <v>1267</v>
      </c>
      <c r="D115" t="s">
        <v>14</v>
      </c>
      <c r="E115">
        <v>108</v>
      </c>
    </row>
    <row r="116" spans="1:5" x14ac:dyDescent="0.25">
      <c r="A116" t="s">
        <v>20</v>
      </c>
      <c r="B116">
        <v>1561</v>
      </c>
      <c r="D116" t="s">
        <v>14</v>
      </c>
      <c r="E116">
        <v>30</v>
      </c>
    </row>
    <row r="117" spans="1:5" x14ac:dyDescent="0.25">
      <c r="A117" t="s">
        <v>20</v>
      </c>
      <c r="B117">
        <v>48</v>
      </c>
      <c r="D117" t="s">
        <v>14</v>
      </c>
      <c r="E117">
        <v>17</v>
      </c>
    </row>
    <row r="118" spans="1:5" x14ac:dyDescent="0.25">
      <c r="A118" t="s">
        <v>20</v>
      </c>
      <c r="B118">
        <v>2739</v>
      </c>
      <c r="D118" t="s">
        <v>14</v>
      </c>
      <c r="E118">
        <v>80</v>
      </c>
    </row>
    <row r="119" spans="1:5" x14ac:dyDescent="0.25">
      <c r="A119" t="s">
        <v>20</v>
      </c>
      <c r="B119">
        <v>3537</v>
      </c>
      <c r="D119" t="s">
        <v>14</v>
      </c>
      <c r="E119">
        <v>2468</v>
      </c>
    </row>
    <row r="120" spans="1:5" x14ac:dyDescent="0.25">
      <c r="A120" t="s">
        <v>20</v>
      </c>
      <c r="B120">
        <v>2107</v>
      </c>
      <c r="D120" t="s">
        <v>14</v>
      </c>
      <c r="E120">
        <v>26</v>
      </c>
    </row>
    <row r="121" spans="1:5" x14ac:dyDescent="0.25">
      <c r="A121" t="s">
        <v>20</v>
      </c>
      <c r="B121">
        <v>3318</v>
      </c>
      <c r="D121" t="s">
        <v>14</v>
      </c>
      <c r="E121">
        <v>73</v>
      </c>
    </row>
    <row r="122" spans="1:5" x14ac:dyDescent="0.25">
      <c r="A122" t="s">
        <v>20</v>
      </c>
      <c r="B122">
        <v>340</v>
      </c>
      <c r="D122" t="s">
        <v>14</v>
      </c>
      <c r="E122">
        <v>128</v>
      </c>
    </row>
    <row r="123" spans="1:5" x14ac:dyDescent="0.25">
      <c r="A123" t="s">
        <v>20</v>
      </c>
      <c r="B123">
        <v>1442</v>
      </c>
      <c r="D123" t="s">
        <v>14</v>
      </c>
      <c r="E123">
        <v>33</v>
      </c>
    </row>
    <row r="124" spans="1:5" x14ac:dyDescent="0.25">
      <c r="A124" t="s">
        <v>20</v>
      </c>
      <c r="B124">
        <v>126</v>
      </c>
      <c r="D124" t="s">
        <v>14</v>
      </c>
      <c r="E124">
        <v>1072</v>
      </c>
    </row>
    <row r="125" spans="1:5" x14ac:dyDescent="0.25">
      <c r="A125" t="s">
        <v>20</v>
      </c>
      <c r="B125">
        <v>524</v>
      </c>
      <c r="D125" t="s">
        <v>14</v>
      </c>
      <c r="E125">
        <v>393</v>
      </c>
    </row>
    <row r="126" spans="1:5" hidden="1" x14ac:dyDescent="0.25">
      <c r="A126" t="s">
        <v>74</v>
      </c>
      <c r="B126">
        <v>35</v>
      </c>
      <c r="D126" t="s">
        <v>14</v>
      </c>
      <c r="E126">
        <v>1257</v>
      </c>
    </row>
    <row r="127" spans="1:5" hidden="1" x14ac:dyDescent="0.25">
      <c r="A127" t="s">
        <v>74</v>
      </c>
      <c r="B127">
        <v>528</v>
      </c>
      <c r="D127" t="s">
        <v>14</v>
      </c>
      <c r="E127">
        <v>328</v>
      </c>
    </row>
    <row r="128" spans="1:5" x14ac:dyDescent="0.25">
      <c r="A128" t="s">
        <v>20</v>
      </c>
      <c r="B128">
        <v>1989</v>
      </c>
      <c r="D128" t="s">
        <v>14</v>
      </c>
      <c r="E128">
        <v>147</v>
      </c>
    </row>
    <row r="129" spans="1:5" x14ac:dyDescent="0.25">
      <c r="A129" t="s">
        <v>20</v>
      </c>
      <c r="B129">
        <v>157</v>
      </c>
      <c r="D129" t="s">
        <v>14</v>
      </c>
      <c r="E129">
        <v>830</v>
      </c>
    </row>
    <row r="130" spans="1:5" hidden="1" x14ac:dyDescent="0.25">
      <c r="A130" t="s">
        <v>20</v>
      </c>
      <c r="B130">
        <v>4498</v>
      </c>
      <c r="D130" t="s">
        <v>74</v>
      </c>
      <c r="E130">
        <v>532</v>
      </c>
    </row>
    <row r="131" spans="1:5" hidden="1" x14ac:dyDescent="0.25">
      <c r="A131" t="s">
        <v>20</v>
      </c>
      <c r="B131">
        <v>80</v>
      </c>
      <c r="D131" t="s">
        <v>74</v>
      </c>
      <c r="E131">
        <v>55</v>
      </c>
    </row>
    <row r="132" spans="1:5" x14ac:dyDescent="0.25">
      <c r="A132" t="s">
        <v>20</v>
      </c>
      <c r="B132">
        <v>43</v>
      </c>
      <c r="D132" t="s">
        <v>14</v>
      </c>
      <c r="E132">
        <v>331</v>
      </c>
    </row>
    <row r="133" spans="1:5" x14ac:dyDescent="0.25">
      <c r="A133" t="s">
        <v>20</v>
      </c>
      <c r="B133">
        <v>2053</v>
      </c>
      <c r="D133" t="s">
        <v>14</v>
      </c>
      <c r="E133">
        <v>25</v>
      </c>
    </row>
    <row r="134" spans="1:5" x14ac:dyDescent="0.25">
      <c r="A134" t="s">
        <v>20</v>
      </c>
      <c r="B134">
        <v>168</v>
      </c>
      <c r="D134" t="s">
        <v>14</v>
      </c>
      <c r="E134">
        <v>3483</v>
      </c>
    </row>
    <row r="135" spans="1:5" x14ac:dyDescent="0.25">
      <c r="A135" t="s">
        <v>20</v>
      </c>
      <c r="B135">
        <v>4289</v>
      </c>
      <c r="D135" t="s">
        <v>14</v>
      </c>
      <c r="E135">
        <v>923</v>
      </c>
    </row>
    <row r="136" spans="1:5" x14ac:dyDescent="0.25">
      <c r="A136" t="s">
        <v>20</v>
      </c>
      <c r="B136">
        <v>165</v>
      </c>
      <c r="D136" t="s">
        <v>14</v>
      </c>
      <c r="E136">
        <v>1</v>
      </c>
    </row>
    <row r="137" spans="1:5" x14ac:dyDescent="0.25">
      <c r="A137" t="s">
        <v>20</v>
      </c>
      <c r="B137">
        <v>1815</v>
      </c>
      <c r="D137" t="s">
        <v>14</v>
      </c>
      <c r="E137">
        <v>33</v>
      </c>
    </row>
    <row r="138" spans="1:5" hidden="1" x14ac:dyDescent="0.25">
      <c r="A138" t="s">
        <v>20</v>
      </c>
      <c r="B138">
        <v>397</v>
      </c>
      <c r="D138" t="s">
        <v>74</v>
      </c>
      <c r="E138">
        <v>58</v>
      </c>
    </row>
    <row r="139" spans="1:5" x14ac:dyDescent="0.25">
      <c r="A139" t="s">
        <v>20</v>
      </c>
      <c r="B139">
        <v>1539</v>
      </c>
      <c r="D139" t="s">
        <v>14</v>
      </c>
      <c r="E139">
        <v>40</v>
      </c>
    </row>
    <row r="140" spans="1:5" x14ac:dyDescent="0.25">
      <c r="A140" t="s">
        <v>20</v>
      </c>
      <c r="B140">
        <v>138</v>
      </c>
      <c r="D140" t="s">
        <v>14</v>
      </c>
      <c r="E140">
        <v>23</v>
      </c>
    </row>
    <row r="141" spans="1:5" x14ac:dyDescent="0.25">
      <c r="A141" t="s">
        <v>20</v>
      </c>
      <c r="B141">
        <v>3594</v>
      </c>
      <c r="D141" t="s">
        <v>14</v>
      </c>
      <c r="E141">
        <v>75</v>
      </c>
    </row>
    <row r="142" spans="1:5" x14ac:dyDescent="0.25">
      <c r="A142" t="s">
        <v>20</v>
      </c>
      <c r="B142">
        <v>5880</v>
      </c>
      <c r="D142" t="s">
        <v>14</v>
      </c>
      <c r="E142">
        <v>2176</v>
      </c>
    </row>
    <row r="143" spans="1:5" x14ac:dyDescent="0.25">
      <c r="A143" t="s">
        <v>20</v>
      </c>
      <c r="B143">
        <v>112</v>
      </c>
      <c r="D143" t="s">
        <v>14</v>
      </c>
      <c r="E143">
        <v>441</v>
      </c>
    </row>
    <row r="144" spans="1:5" hidden="1" x14ac:dyDescent="0.25">
      <c r="A144" t="s">
        <v>47</v>
      </c>
      <c r="B144">
        <v>3640</v>
      </c>
      <c r="D144" t="s">
        <v>14</v>
      </c>
      <c r="E144">
        <v>25</v>
      </c>
    </row>
    <row r="145" spans="1:5" x14ac:dyDescent="0.25">
      <c r="A145" t="s">
        <v>20</v>
      </c>
      <c r="B145">
        <v>943</v>
      </c>
      <c r="D145" t="s">
        <v>14</v>
      </c>
      <c r="E145">
        <v>127</v>
      </c>
    </row>
    <row r="146" spans="1:5" x14ac:dyDescent="0.25">
      <c r="A146" t="s">
        <v>20</v>
      </c>
      <c r="B146">
        <v>2468</v>
      </c>
      <c r="D146" t="s">
        <v>14</v>
      </c>
      <c r="E146">
        <v>355</v>
      </c>
    </row>
    <row r="147" spans="1:5" x14ac:dyDescent="0.25">
      <c r="A147" t="s">
        <v>20</v>
      </c>
      <c r="B147">
        <v>2551</v>
      </c>
      <c r="D147" t="s">
        <v>14</v>
      </c>
      <c r="E147">
        <v>44</v>
      </c>
    </row>
    <row r="148" spans="1:5" hidden="1" x14ac:dyDescent="0.25">
      <c r="A148" t="s">
        <v>20</v>
      </c>
      <c r="B148">
        <v>101</v>
      </c>
      <c r="D148" t="s">
        <v>74</v>
      </c>
      <c r="E148">
        <v>51</v>
      </c>
    </row>
    <row r="149" spans="1:5" x14ac:dyDescent="0.25">
      <c r="A149" t="s">
        <v>20</v>
      </c>
      <c r="B149">
        <v>92</v>
      </c>
      <c r="D149" t="s">
        <v>14</v>
      </c>
      <c r="E149">
        <v>67</v>
      </c>
    </row>
    <row r="150" spans="1:5" x14ac:dyDescent="0.25">
      <c r="A150" t="s">
        <v>20</v>
      </c>
      <c r="B150">
        <v>62</v>
      </c>
      <c r="D150" t="s">
        <v>14</v>
      </c>
      <c r="E150">
        <v>1068</v>
      </c>
    </row>
    <row r="151" spans="1:5" x14ac:dyDescent="0.25">
      <c r="A151" t="s">
        <v>20</v>
      </c>
      <c r="B151">
        <v>149</v>
      </c>
      <c r="D151" t="s">
        <v>14</v>
      </c>
      <c r="E151">
        <v>424</v>
      </c>
    </row>
    <row r="152" spans="1:5" x14ac:dyDescent="0.25">
      <c r="A152" t="s">
        <v>20</v>
      </c>
      <c r="B152">
        <v>329</v>
      </c>
      <c r="D152" t="s">
        <v>14</v>
      </c>
      <c r="E152">
        <v>151</v>
      </c>
    </row>
    <row r="153" spans="1:5" x14ac:dyDescent="0.25">
      <c r="A153" t="s">
        <v>20</v>
      </c>
      <c r="B153">
        <v>97</v>
      </c>
      <c r="D153" t="s">
        <v>14</v>
      </c>
      <c r="E153">
        <v>1608</v>
      </c>
    </row>
    <row r="154" spans="1:5" x14ac:dyDescent="0.25">
      <c r="A154" t="s">
        <v>20</v>
      </c>
      <c r="B154">
        <v>1784</v>
      </c>
      <c r="D154" t="s">
        <v>14</v>
      </c>
      <c r="E154">
        <v>941</v>
      </c>
    </row>
    <row r="155" spans="1:5" x14ac:dyDescent="0.25">
      <c r="A155" t="s">
        <v>20</v>
      </c>
      <c r="B155">
        <v>1684</v>
      </c>
      <c r="D155" t="s">
        <v>14</v>
      </c>
      <c r="E155">
        <v>1</v>
      </c>
    </row>
    <row r="156" spans="1:5" x14ac:dyDescent="0.25">
      <c r="A156" t="s">
        <v>20</v>
      </c>
      <c r="B156">
        <v>250</v>
      </c>
      <c r="D156" t="s">
        <v>14</v>
      </c>
      <c r="E156">
        <v>40</v>
      </c>
    </row>
    <row r="157" spans="1:5" x14ac:dyDescent="0.25">
      <c r="A157" t="s">
        <v>20</v>
      </c>
      <c r="B157">
        <v>238</v>
      </c>
      <c r="D157" t="s">
        <v>14</v>
      </c>
      <c r="E157">
        <v>3015</v>
      </c>
    </row>
    <row r="158" spans="1:5" hidden="1" x14ac:dyDescent="0.25">
      <c r="A158" t="s">
        <v>20</v>
      </c>
      <c r="B158">
        <v>53</v>
      </c>
      <c r="D158" t="s">
        <v>74</v>
      </c>
      <c r="E158">
        <v>379</v>
      </c>
    </row>
    <row r="159" spans="1:5" x14ac:dyDescent="0.25">
      <c r="A159" t="s">
        <v>20</v>
      </c>
      <c r="B159">
        <v>214</v>
      </c>
      <c r="D159" t="s">
        <v>14</v>
      </c>
      <c r="E159">
        <v>435</v>
      </c>
    </row>
    <row r="160" spans="1:5" x14ac:dyDescent="0.25">
      <c r="A160" t="s">
        <v>20</v>
      </c>
      <c r="B160">
        <v>222</v>
      </c>
      <c r="D160" t="s">
        <v>14</v>
      </c>
      <c r="E160">
        <v>714</v>
      </c>
    </row>
    <row r="161" spans="1:5" x14ac:dyDescent="0.25">
      <c r="A161" t="s">
        <v>20</v>
      </c>
      <c r="B161">
        <v>1884</v>
      </c>
      <c r="D161" t="s">
        <v>14</v>
      </c>
      <c r="E161">
        <v>5497</v>
      </c>
    </row>
    <row r="162" spans="1:5" x14ac:dyDescent="0.25">
      <c r="A162" t="s">
        <v>20</v>
      </c>
      <c r="B162">
        <v>218</v>
      </c>
      <c r="D162" t="s">
        <v>14</v>
      </c>
      <c r="E162">
        <v>418</v>
      </c>
    </row>
    <row r="163" spans="1:5" hidden="1" x14ac:dyDescent="0.25">
      <c r="A163" t="s">
        <v>74</v>
      </c>
      <c r="B163">
        <v>1</v>
      </c>
      <c r="D163" t="s">
        <v>14</v>
      </c>
      <c r="E163">
        <v>1439</v>
      </c>
    </row>
    <row r="164" spans="1:5" x14ac:dyDescent="0.25">
      <c r="A164" t="s">
        <v>20</v>
      </c>
      <c r="B164">
        <v>6465</v>
      </c>
      <c r="D164" t="s">
        <v>14</v>
      </c>
      <c r="E164">
        <v>15</v>
      </c>
    </row>
    <row r="165" spans="1:5" x14ac:dyDescent="0.25">
      <c r="A165" t="s">
        <v>20</v>
      </c>
      <c r="B165">
        <v>59</v>
      </c>
      <c r="D165" t="s">
        <v>14</v>
      </c>
      <c r="E165">
        <v>1999</v>
      </c>
    </row>
    <row r="166" spans="1:5" x14ac:dyDescent="0.25">
      <c r="A166" t="s">
        <v>20</v>
      </c>
      <c r="B166">
        <v>88</v>
      </c>
      <c r="D166" t="s">
        <v>14</v>
      </c>
      <c r="E166">
        <v>118</v>
      </c>
    </row>
    <row r="167" spans="1:5" x14ac:dyDescent="0.25">
      <c r="A167" t="s">
        <v>20</v>
      </c>
      <c r="B167">
        <v>1697</v>
      </c>
      <c r="D167" t="s">
        <v>14</v>
      </c>
      <c r="E167">
        <v>162</v>
      </c>
    </row>
    <row r="168" spans="1:5" x14ac:dyDescent="0.25">
      <c r="A168" t="s">
        <v>20</v>
      </c>
      <c r="B168">
        <v>92</v>
      </c>
      <c r="D168" t="s">
        <v>14</v>
      </c>
      <c r="E168">
        <v>83</v>
      </c>
    </row>
    <row r="169" spans="1:5" x14ac:dyDescent="0.25">
      <c r="A169" t="s">
        <v>20</v>
      </c>
      <c r="B169">
        <v>186</v>
      </c>
      <c r="D169" t="s">
        <v>14</v>
      </c>
      <c r="E169">
        <v>747</v>
      </c>
    </row>
    <row r="170" spans="1:5" x14ac:dyDescent="0.25">
      <c r="A170" t="s">
        <v>20</v>
      </c>
      <c r="B170">
        <v>138</v>
      </c>
      <c r="D170" t="s">
        <v>14</v>
      </c>
      <c r="E170">
        <v>84</v>
      </c>
    </row>
    <row r="171" spans="1:5" x14ac:dyDescent="0.25">
      <c r="A171" t="s">
        <v>20</v>
      </c>
      <c r="B171">
        <v>261</v>
      </c>
      <c r="D171" t="s">
        <v>14</v>
      </c>
      <c r="E171">
        <v>91</v>
      </c>
    </row>
    <row r="172" spans="1:5" x14ac:dyDescent="0.25">
      <c r="A172" t="s">
        <v>20</v>
      </c>
      <c r="B172">
        <v>107</v>
      </c>
      <c r="D172" t="s">
        <v>14</v>
      </c>
      <c r="E172">
        <v>792</v>
      </c>
    </row>
    <row r="173" spans="1:5" x14ac:dyDescent="0.25">
      <c r="A173" t="s">
        <v>20</v>
      </c>
      <c r="B173">
        <v>199</v>
      </c>
      <c r="D173" t="s">
        <v>14</v>
      </c>
      <c r="E173">
        <v>32</v>
      </c>
    </row>
    <row r="174" spans="1:5" x14ac:dyDescent="0.25">
      <c r="A174" t="s">
        <v>20</v>
      </c>
      <c r="B174">
        <v>5512</v>
      </c>
      <c r="D174" t="s">
        <v>14</v>
      </c>
      <c r="E174">
        <v>186</v>
      </c>
    </row>
    <row r="175" spans="1:5" x14ac:dyDescent="0.25">
      <c r="A175" t="s">
        <v>20</v>
      </c>
      <c r="B175">
        <v>86</v>
      </c>
      <c r="D175" t="s">
        <v>14</v>
      </c>
      <c r="E175">
        <v>605</v>
      </c>
    </row>
    <row r="176" spans="1:5" x14ac:dyDescent="0.25">
      <c r="A176" t="s">
        <v>20</v>
      </c>
      <c r="B176">
        <v>2768</v>
      </c>
      <c r="D176" t="s">
        <v>14</v>
      </c>
      <c r="E176">
        <v>1</v>
      </c>
    </row>
    <row r="177" spans="1:5" x14ac:dyDescent="0.25">
      <c r="A177" t="s">
        <v>20</v>
      </c>
      <c r="B177">
        <v>48</v>
      </c>
      <c r="D177" t="s">
        <v>14</v>
      </c>
      <c r="E177">
        <v>31</v>
      </c>
    </row>
    <row r="178" spans="1:5" x14ac:dyDescent="0.25">
      <c r="A178" t="s">
        <v>20</v>
      </c>
      <c r="B178">
        <v>87</v>
      </c>
      <c r="D178" t="s">
        <v>14</v>
      </c>
      <c r="E178">
        <v>1181</v>
      </c>
    </row>
    <row r="179" spans="1:5" x14ac:dyDescent="0.25">
      <c r="A179" t="s">
        <v>20</v>
      </c>
      <c r="B179">
        <v>1894</v>
      </c>
      <c r="D179" t="s">
        <v>14</v>
      </c>
      <c r="E179">
        <v>39</v>
      </c>
    </row>
    <row r="180" spans="1:5" x14ac:dyDescent="0.25">
      <c r="A180" t="s">
        <v>20</v>
      </c>
      <c r="B180">
        <v>282</v>
      </c>
      <c r="D180" t="s">
        <v>14</v>
      </c>
      <c r="E180">
        <v>46</v>
      </c>
    </row>
    <row r="181" spans="1:5" x14ac:dyDescent="0.25">
      <c r="A181" t="s">
        <v>20</v>
      </c>
      <c r="B181">
        <v>116</v>
      </c>
      <c r="D181" t="s">
        <v>14</v>
      </c>
      <c r="E181">
        <v>105</v>
      </c>
    </row>
    <row r="182" spans="1:5" x14ac:dyDescent="0.25">
      <c r="A182" t="s">
        <v>20</v>
      </c>
      <c r="B182">
        <v>83</v>
      </c>
      <c r="D182" t="s">
        <v>14</v>
      </c>
      <c r="E182">
        <v>535</v>
      </c>
    </row>
    <row r="183" spans="1:5" x14ac:dyDescent="0.25">
      <c r="A183" t="s">
        <v>20</v>
      </c>
      <c r="B183">
        <v>91</v>
      </c>
      <c r="D183" t="s">
        <v>14</v>
      </c>
      <c r="E183">
        <v>16</v>
      </c>
    </row>
    <row r="184" spans="1:5" x14ac:dyDescent="0.25">
      <c r="A184" t="s">
        <v>20</v>
      </c>
      <c r="B184">
        <v>546</v>
      </c>
      <c r="D184" t="s">
        <v>14</v>
      </c>
      <c r="E184">
        <v>575</v>
      </c>
    </row>
    <row r="185" spans="1:5" hidden="1" x14ac:dyDescent="0.25">
      <c r="A185" t="s">
        <v>74</v>
      </c>
      <c r="B185">
        <v>94</v>
      </c>
      <c r="D185" t="s">
        <v>14</v>
      </c>
      <c r="E185">
        <v>1120</v>
      </c>
    </row>
    <row r="186" spans="1:5" x14ac:dyDescent="0.25">
      <c r="A186" t="s">
        <v>20</v>
      </c>
      <c r="B186">
        <v>393</v>
      </c>
      <c r="D186" t="s">
        <v>14</v>
      </c>
      <c r="E186">
        <v>113</v>
      </c>
    </row>
    <row r="187" spans="1:5" x14ac:dyDescent="0.25">
      <c r="A187" t="s">
        <v>20</v>
      </c>
      <c r="B187">
        <v>133</v>
      </c>
      <c r="D187" t="s">
        <v>14</v>
      </c>
      <c r="E187">
        <v>1538</v>
      </c>
    </row>
    <row r="188" spans="1:5" x14ac:dyDescent="0.25">
      <c r="A188" t="s">
        <v>20</v>
      </c>
      <c r="B188">
        <v>254</v>
      </c>
      <c r="D188" t="s">
        <v>14</v>
      </c>
      <c r="E188">
        <v>9</v>
      </c>
    </row>
    <row r="189" spans="1:5" x14ac:dyDescent="0.25">
      <c r="A189" t="s">
        <v>20</v>
      </c>
      <c r="B189">
        <v>176</v>
      </c>
      <c r="D189" t="s">
        <v>14</v>
      </c>
      <c r="E189">
        <v>554</v>
      </c>
    </row>
    <row r="190" spans="1:5" hidden="1" x14ac:dyDescent="0.25">
      <c r="A190" t="s">
        <v>74</v>
      </c>
      <c r="B190">
        <v>37</v>
      </c>
      <c r="D190" t="s">
        <v>14</v>
      </c>
      <c r="E190">
        <v>648</v>
      </c>
    </row>
    <row r="191" spans="1:5" hidden="1" x14ac:dyDescent="0.25">
      <c r="A191" t="s">
        <v>20</v>
      </c>
      <c r="B191">
        <v>337</v>
      </c>
      <c r="D191" t="s">
        <v>74</v>
      </c>
      <c r="E191">
        <v>441</v>
      </c>
    </row>
    <row r="192" spans="1:5" x14ac:dyDescent="0.25">
      <c r="A192" t="s">
        <v>20</v>
      </c>
      <c r="B192">
        <v>107</v>
      </c>
      <c r="D192" t="s">
        <v>14</v>
      </c>
      <c r="E192">
        <v>21</v>
      </c>
    </row>
    <row r="193" spans="1:5" x14ac:dyDescent="0.25">
      <c r="A193" t="s">
        <v>20</v>
      </c>
      <c r="B193">
        <v>183</v>
      </c>
      <c r="D193" t="s">
        <v>14</v>
      </c>
      <c r="E193">
        <v>54</v>
      </c>
    </row>
    <row r="194" spans="1:5" x14ac:dyDescent="0.25">
      <c r="A194" t="s">
        <v>20</v>
      </c>
      <c r="B194">
        <v>72</v>
      </c>
      <c r="D194" t="s">
        <v>14</v>
      </c>
      <c r="E194">
        <v>120</v>
      </c>
    </row>
    <row r="195" spans="1:5" x14ac:dyDescent="0.25">
      <c r="A195" t="s">
        <v>20</v>
      </c>
      <c r="B195">
        <v>295</v>
      </c>
      <c r="D195" t="s">
        <v>14</v>
      </c>
      <c r="E195">
        <v>579</v>
      </c>
    </row>
    <row r="196" spans="1:5" x14ac:dyDescent="0.25">
      <c r="A196" t="s">
        <v>20</v>
      </c>
      <c r="B196">
        <v>142</v>
      </c>
      <c r="D196" t="s">
        <v>14</v>
      </c>
      <c r="E196">
        <v>2072</v>
      </c>
    </row>
    <row r="197" spans="1:5" x14ac:dyDescent="0.25">
      <c r="A197" t="s">
        <v>20</v>
      </c>
      <c r="B197">
        <v>85</v>
      </c>
      <c r="D197" t="s">
        <v>14</v>
      </c>
      <c r="E197">
        <v>0</v>
      </c>
    </row>
    <row r="198" spans="1:5" x14ac:dyDescent="0.25">
      <c r="A198" t="s">
        <v>20</v>
      </c>
      <c r="B198">
        <v>659</v>
      </c>
      <c r="D198" t="s">
        <v>14</v>
      </c>
      <c r="E198">
        <v>1796</v>
      </c>
    </row>
    <row r="199" spans="1:5" x14ac:dyDescent="0.25">
      <c r="A199" t="s">
        <v>20</v>
      </c>
      <c r="B199">
        <v>121</v>
      </c>
      <c r="D199" t="s">
        <v>14</v>
      </c>
      <c r="E199">
        <v>62</v>
      </c>
    </row>
    <row r="200" spans="1:5" x14ac:dyDescent="0.25">
      <c r="A200" t="s">
        <v>20</v>
      </c>
      <c r="B200">
        <v>3742</v>
      </c>
      <c r="D200" t="s">
        <v>14</v>
      </c>
      <c r="E200">
        <v>347</v>
      </c>
    </row>
    <row r="201" spans="1:5" x14ac:dyDescent="0.25">
      <c r="A201" t="s">
        <v>20</v>
      </c>
      <c r="B201">
        <v>223</v>
      </c>
      <c r="D201" t="s">
        <v>14</v>
      </c>
      <c r="E201">
        <v>19</v>
      </c>
    </row>
    <row r="202" spans="1:5" x14ac:dyDescent="0.25">
      <c r="A202" t="s">
        <v>20</v>
      </c>
      <c r="B202">
        <v>133</v>
      </c>
      <c r="D202" t="s">
        <v>14</v>
      </c>
      <c r="E202">
        <v>1258</v>
      </c>
    </row>
    <row r="203" spans="1:5" x14ac:dyDescent="0.25">
      <c r="A203" t="s">
        <v>20</v>
      </c>
      <c r="B203">
        <v>5168</v>
      </c>
      <c r="D203" t="s">
        <v>14</v>
      </c>
      <c r="E203">
        <v>362</v>
      </c>
    </row>
    <row r="204" spans="1:5" hidden="1" x14ac:dyDescent="0.25">
      <c r="A204" t="s">
        <v>20</v>
      </c>
      <c r="B204">
        <v>307</v>
      </c>
      <c r="D204" t="s">
        <v>74</v>
      </c>
      <c r="E204">
        <v>82</v>
      </c>
    </row>
    <row r="205" spans="1:5" x14ac:dyDescent="0.25">
      <c r="A205" t="s">
        <v>20</v>
      </c>
      <c r="B205">
        <v>2441</v>
      </c>
      <c r="D205" t="s">
        <v>14</v>
      </c>
      <c r="E205">
        <v>133</v>
      </c>
    </row>
    <row r="206" spans="1:5" x14ac:dyDescent="0.25">
      <c r="A206" t="s">
        <v>20</v>
      </c>
      <c r="B206">
        <v>1385</v>
      </c>
      <c r="D206" t="s">
        <v>14</v>
      </c>
      <c r="E206">
        <v>846</v>
      </c>
    </row>
    <row r="207" spans="1:5" x14ac:dyDescent="0.25">
      <c r="A207" t="s">
        <v>20</v>
      </c>
      <c r="B207">
        <v>190</v>
      </c>
      <c r="D207" t="s">
        <v>14</v>
      </c>
      <c r="E207">
        <v>10</v>
      </c>
    </row>
    <row r="208" spans="1:5" hidden="1" x14ac:dyDescent="0.25">
      <c r="A208" t="s">
        <v>20</v>
      </c>
      <c r="B208">
        <v>470</v>
      </c>
      <c r="D208" t="s">
        <v>74</v>
      </c>
      <c r="E208">
        <v>57</v>
      </c>
    </row>
    <row r="209" spans="1:5" x14ac:dyDescent="0.25">
      <c r="A209" t="s">
        <v>20</v>
      </c>
      <c r="B209">
        <v>253</v>
      </c>
      <c r="D209" t="s">
        <v>14</v>
      </c>
      <c r="E209">
        <v>191</v>
      </c>
    </row>
    <row r="210" spans="1:5" x14ac:dyDescent="0.25">
      <c r="A210" t="s">
        <v>20</v>
      </c>
      <c r="B210">
        <v>1113</v>
      </c>
      <c r="D210" t="s">
        <v>14</v>
      </c>
      <c r="E210">
        <v>1979</v>
      </c>
    </row>
    <row r="211" spans="1:5" hidden="1" x14ac:dyDescent="0.25">
      <c r="A211" t="s">
        <v>20</v>
      </c>
      <c r="B211">
        <v>2283</v>
      </c>
      <c r="D211" t="s">
        <v>47</v>
      </c>
      <c r="E211">
        <v>808</v>
      </c>
    </row>
    <row r="212" spans="1:5" x14ac:dyDescent="0.25">
      <c r="A212" t="s">
        <v>20</v>
      </c>
      <c r="B212">
        <v>1095</v>
      </c>
      <c r="D212" t="s">
        <v>14</v>
      </c>
      <c r="E212">
        <v>63</v>
      </c>
    </row>
    <row r="213" spans="1:5" x14ac:dyDescent="0.25">
      <c r="A213" t="s">
        <v>20</v>
      </c>
      <c r="B213">
        <v>1690</v>
      </c>
      <c r="D213" t="s">
        <v>14</v>
      </c>
      <c r="E213">
        <v>6080</v>
      </c>
    </row>
    <row r="214" spans="1:5" x14ac:dyDescent="0.25">
      <c r="A214" t="s">
        <v>20</v>
      </c>
      <c r="B214">
        <v>191</v>
      </c>
      <c r="D214" t="s">
        <v>14</v>
      </c>
      <c r="E214">
        <v>80</v>
      </c>
    </row>
    <row r="215" spans="1:5" x14ac:dyDescent="0.25">
      <c r="A215" t="s">
        <v>20</v>
      </c>
      <c r="B215">
        <v>2013</v>
      </c>
      <c r="D215" t="s">
        <v>14</v>
      </c>
      <c r="E215">
        <v>9</v>
      </c>
    </row>
    <row r="216" spans="1:5" x14ac:dyDescent="0.25">
      <c r="A216" t="s">
        <v>20</v>
      </c>
      <c r="B216">
        <v>1703</v>
      </c>
      <c r="D216" t="s">
        <v>14</v>
      </c>
      <c r="E216">
        <v>1784</v>
      </c>
    </row>
    <row r="217" spans="1:5" x14ac:dyDescent="0.25">
      <c r="A217" t="s">
        <v>20</v>
      </c>
      <c r="B217">
        <v>80</v>
      </c>
      <c r="D217" t="s">
        <v>14</v>
      </c>
      <c r="E217">
        <v>243</v>
      </c>
    </row>
    <row r="218" spans="1:5" x14ac:dyDescent="0.25">
      <c r="A218" t="s">
        <v>20</v>
      </c>
      <c r="B218">
        <v>41</v>
      </c>
      <c r="D218" t="s">
        <v>14</v>
      </c>
      <c r="E218">
        <v>1296</v>
      </c>
    </row>
    <row r="219" spans="1:5" x14ac:dyDescent="0.25">
      <c r="A219" t="s">
        <v>20</v>
      </c>
      <c r="B219">
        <v>187</v>
      </c>
      <c r="D219" t="s">
        <v>14</v>
      </c>
      <c r="E219">
        <v>77</v>
      </c>
    </row>
    <row r="220" spans="1:5" x14ac:dyDescent="0.25">
      <c r="A220" t="s">
        <v>20</v>
      </c>
      <c r="B220">
        <v>2875</v>
      </c>
      <c r="D220" t="s">
        <v>14</v>
      </c>
      <c r="E220">
        <v>395</v>
      </c>
    </row>
    <row r="221" spans="1:5" x14ac:dyDescent="0.25">
      <c r="A221" t="s">
        <v>20</v>
      </c>
      <c r="B221">
        <v>88</v>
      </c>
      <c r="D221" t="s">
        <v>14</v>
      </c>
      <c r="E221">
        <v>49</v>
      </c>
    </row>
    <row r="222" spans="1:5" x14ac:dyDescent="0.25">
      <c r="A222" t="s">
        <v>20</v>
      </c>
      <c r="B222">
        <v>191</v>
      </c>
      <c r="D222" t="s">
        <v>14</v>
      </c>
      <c r="E222">
        <v>180</v>
      </c>
    </row>
    <row r="223" spans="1:5" x14ac:dyDescent="0.25">
      <c r="A223" t="s">
        <v>20</v>
      </c>
      <c r="B223">
        <v>139</v>
      </c>
      <c r="D223" t="s">
        <v>14</v>
      </c>
      <c r="E223">
        <v>2690</v>
      </c>
    </row>
    <row r="224" spans="1:5" hidden="1" x14ac:dyDescent="0.25">
      <c r="A224" t="s">
        <v>74</v>
      </c>
      <c r="B224">
        <v>15</v>
      </c>
      <c r="D224" t="s">
        <v>14</v>
      </c>
      <c r="E224">
        <v>2779</v>
      </c>
    </row>
    <row r="225" spans="1:5" x14ac:dyDescent="0.25">
      <c r="A225" t="s">
        <v>20</v>
      </c>
      <c r="B225">
        <v>186</v>
      </c>
      <c r="D225" t="s">
        <v>14</v>
      </c>
      <c r="E225">
        <v>92</v>
      </c>
    </row>
    <row r="226" spans="1:5" x14ac:dyDescent="0.25">
      <c r="A226" t="s">
        <v>20</v>
      </c>
      <c r="B226">
        <v>112</v>
      </c>
      <c r="D226" t="s">
        <v>14</v>
      </c>
      <c r="E226">
        <v>1028</v>
      </c>
    </row>
    <row r="227" spans="1:5" x14ac:dyDescent="0.25">
      <c r="A227" t="s">
        <v>20</v>
      </c>
      <c r="B227">
        <v>101</v>
      </c>
      <c r="D227" t="s">
        <v>14</v>
      </c>
      <c r="E227">
        <v>26</v>
      </c>
    </row>
    <row r="228" spans="1:5" x14ac:dyDescent="0.25">
      <c r="A228" t="s">
        <v>20</v>
      </c>
      <c r="B228">
        <v>206</v>
      </c>
      <c r="D228" t="s">
        <v>14</v>
      </c>
      <c r="E228">
        <v>1790</v>
      </c>
    </row>
    <row r="229" spans="1:5" x14ac:dyDescent="0.25">
      <c r="A229" t="s">
        <v>20</v>
      </c>
      <c r="B229">
        <v>154</v>
      </c>
      <c r="D229" t="s">
        <v>14</v>
      </c>
      <c r="E229">
        <v>37</v>
      </c>
    </row>
    <row r="230" spans="1:5" x14ac:dyDescent="0.25">
      <c r="A230" t="s">
        <v>20</v>
      </c>
      <c r="B230">
        <v>5966</v>
      </c>
      <c r="D230" t="s">
        <v>14</v>
      </c>
      <c r="E230">
        <v>35</v>
      </c>
    </row>
    <row r="231" spans="1:5" x14ac:dyDescent="0.25">
      <c r="A231" t="s">
        <v>20</v>
      </c>
      <c r="B231">
        <v>169</v>
      </c>
      <c r="D231" t="s">
        <v>14</v>
      </c>
      <c r="E231">
        <v>558</v>
      </c>
    </row>
    <row r="232" spans="1:5" x14ac:dyDescent="0.25">
      <c r="A232" t="s">
        <v>20</v>
      </c>
      <c r="B232">
        <v>2106</v>
      </c>
      <c r="D232" t="s">
        <v>14</v>
      </c>
      <c r="E232">
        <v>64</v>
      </c>
    </row>
    <row r="233" spans="1:5" hidden="1" x14ac:dyDescent="0.25">
      <c r="A233" t="s">
        <v>20</v>
      </c>
      <c r="B233">
        <v>131</v>
      </c>
      <c r="D233" t="s">
        <v>74</v>
      </c>
      <c r="E233">
        <v>67</v>
      </c>
    </row>
    <row r="234" spans="1:5" x14ac:dyDescent="0.25">
      <c r="A234" t="s">
        <v>20</v>
      </c>
      <c r="B234">
        <v>84</v>
      </c>
      <c r="D234" t="s">
        <v>14</v>
      </c>
      <c r="E234">
        <v>245</v>
      </c>
    </row>
    <row r="235" spans="1:5" x14ac:dyDescent="0.25">
      <c r="A235" t="s">
        <v>20</v>
      </c>
      <c r="B235">
        <v>155</v>
      </c>
      <c r="D235" t="s">
        <v>14</v>
      </c>
      <c r="E235">
        <v>71</v>
      </c>
    </row>
    <row r="236" spans="1:5" x14ac:dyDescent="0.25">
      <c r="A236" t="s">
        <v>20</v>
      </c>
      <c r="B236">
        <v>189</v>
      </c>
      <c r="D236" t="s">
        <v>14</v>
      </c>
      <c r="E236">
        <v>42</v>
      </c>
    </row>
    <row r="237" spans="1:5" x14ac:dyDescent="0.25">
      <c r="A237" t="s">
        <v>20</v>
      </c>
      <c r="B237">
        <v>4799</v>
      </c>
      <c r="D237" t="s">
        <v>14</v>
      </c>
      <c r="E237">
        <v>156</v>
      </c>
    </row>
    <row r="238" spans="1:5" x14ac:dyDescent="0.25">
      <c r="A238" t="s">
        <v>20</v>
      </c>
      <c r="B238">
        <v>1137</v>
      </c>
      <c r="D238" t="s">
        <v>14</v>
      </c>
      <c r="E238">
        <v>1368</v>
      </c>
    </row>
    <row r="239" spans="1:5" x14ac:dyDescent="0.25">
      <c r="A239" t="s">
        <v>20</v>
      </c>
      <c r="B239">
        <v>1152</v>
      </c>
      <c r="D239" t="s">
        <v>14</v>
      </c>
      <c r="E239">
        <v>102</v>
      </c>
    </row>
    <row r="240" spans="1:5" x14ac:dyDescent="0.25">
      <c r="A240" t="s">
        <v>20</v>
      </c>
      <c r="B240">
        <v>50</v>
      </c>
      <c r="D240" t="s">
        <v>14</v>
      </c>
      <c r="E240">
        <v>86</v>
      </c>
    </row>
    <row r="241" spans="1:5" x14ac:dyDescent="0.25">
      <c r="A241" t="s">
        <v>20</v>
      </c>
      <c r="B241">
        <v>3059</v>
      </c>
      <c r="D241" t="s">
        <v>14</v>
      </c>
      <c r="E241">
        <v>253</v>
      </c>
    </row>
    <row r="242" spans="1:5" x14ac:dyDescent="0.25">
      <c r="A242" t="s">
        <v>20</v>
      </c>
      <c r="B242">
        <v>34</v>
      </c>
      <c r="D242" t="s">
        <v>14</v>
      </c>
      <c r="E242">
        <v>157</v>
      </c>
    </row>
    <row r="243" spans="1:5" hidden="1" x14ac:dyDescent="0.25">
      <c r="A243" t="s">
        <v>74</v>
      </c>
      <c r="B243">
        <v>87</v>
      </c>
      <c r="D243" t="s">
        <v>14</v>
      </c>
      <c r="E243">
        <v>183</v>
      </c>
    </row>
    <row r="244" spans="1:5" x14ac:dyDescent="0.25">
      <c r="A244" t="s">
        <v>20</v>
      </c>
      <c r="B244">
        <v>220</v>
      </c>
      <c r="D244" t="s">
        <v>14</v>
      </c>
      <c r="E244">
        <v>82</v>
      </c>
    </row>
    <row r="245" spans="1:5" hidden="1" x14ac:dyDescent="0.25">
      <c r="A245" t="s">
        <v>47</v>
      </c>
      <c r="B245">
        <v>278</v>
      </c>
      <c r="D245" t="s">
        <v>14</v>
      </c>
      <c r="E245">
        <v>1</v>
      </c>
    </row>
    <row r="246" spans="1:5" x14ac:dyDescent="0.25">
      <c r="A246" t="s">
        <v>20</v>
      </c>
      <c r="B246">
        <v>1604</v>
      </c>
      <c r="D246" t="s">
        <v>14</v>
      </c>
      <c r="E246">
        <v>1198</v>
      </c>
    </row>
    <row r="247" spans="1:5" hidden="1" x14ac:dyDescent="0.25">
      <c r="A247" t="s">
        <v>74</v>
      </c>
      <c r="B247">
        <v>1658</v>
      </c>
      <c r="D247" t="s">
        <v>14</v>
      </c>
      <c r="E247">
        <v>648</v>
      </c>
    </row>
    <row r="248" spans="1:5" x14ac:dyDescent="0.25">
      <c r="A248" t="s">
        <v>20</v>
      </c>
      <c r="B248">
        <v>454</v>
      </c>
      <c r="D248" t="s">
        <v>14</v>
      </c>
      <c r="E248">
        <v>64</v>
      </c>
    </row>
    <row r="249" spans="1:5" x14ac:dyDescent="0.25">
      <c r="A249" t="s">
        <v>20</v>
      </c>
      <c r="B249">
        <v>123</v>
      </c>
      <c r="D249" t="s">
        <v>14</v>
      </c>
      <c r="E249">
        <v>62</v>
      </c>
    </row>
    <row r="250" spans="1:5" x14ac:dyDescent="0.25">
      <c r="A250" t="s">
        <v>20</v>
      </c>
      <c r="B250">
        <v>299</v>
      </c>
      <c r="D250" t="s">
        <v>14</v>
      </c>
      <c r="E250">
        <v>750</v>
      </c>
    </row>
    <row r="251" spans="1:5" x14ac:dyDescent="0.25">
      <c r="A251" t="s">
        <v>20</v>
      </c>
      <c r="B251">
        <v>2237</v>
      </c>
      <c r="D251" t="s">
        <v>14</v>
      </c>
      <c r="E251">
        <v>105</v>
      </c>
    </row>
    <row r="252" spans="1:5" hidden="1" x14ac:dyDescent="0.25">
      <c r="A252" t="s">
        <v>47</v>
      </c>
      <c r="B252">
        <v>45</v>
      </c>
      <c r="D252" t="s">
        <v>14</v>
      </c>
      <c r="E252">
        <v>2604</v>
      </c>
    </row>
    <row r="253" spans="1:5" x14ac:dyDescent="0.25">
      <c r="A253" t="s">
        <v>20</v>
      </c>
      <c r="B253">
        <v>645</v>
      </c>
      <c r="D253" t="s">
        <v>14</v>
      </c>
      <c r="E253">
        <v>65</v>
      </c>
    </row>
    <row r="254" spans="1:5" x14ac:dyDescent="0.25">
      <c r="A254" t="s">
        <v>20</v>
      </c>
      <c r="B254">
        <v>484</v>
      </c>
      <c r="D254" t="s">
        <v>14</v>
      </c>
      <c r="E254">
        <v>94</v>
      </c>
    </row>
    <row r="255" spans="1:5" x14ac:dyDescent="0.25">
      <c r="A255" t="s">
        <v>20</v>
      </c>
      <c r="B255">
        <v>154</v>
      </c>
      <c r="D255" t="s">
        <v>14</v>
      </c>
      <c r="E255">
        <v>257</v>
      </c>
    </row>
    <row r="256" spans="1:5" x14ac:dyDescent="0.25">
      <c r="A256" t="s">
        <v>20</v>
      </c>
      <c r="B256">
        <v>82</v>
      </c>
      <c r="D256" t="s">
        <v>14</v>
      </c>
      <c r="E256">
        <v>2928</v>
      </c>
    </row>
    <row r="257" spans="1:5" x14ac:dyDescent="0.25">
      <c r="A257" t="s">
        <v>20</v>
      </c>
      <c r="B257">
        <v>134</v>
      </c>
      <c r="D257" t="s">
        <v>14</v>
      </c>
      <c r="E257">
        <v>4697</v>
      </c>
    </row>
    <row r="258" spans="1:5" x14ac:dyDescent="0.25">
      <c r="A258" t="s">
        <v>20</v>
      </c>
      <c r="B258">
        <v>5203</v>
      </c>
      <c r="D258" t="s">
        <v>14</v>
      </c>
      <c r="E258">
        <v>2915</v>
      </c>
    </row>
    <row r="259" spans="1:5" x14ac:dyDescent="0.25">
      <c r="A259" t="s">
        <v>20</v>
      </c>
      <c r="B259">
        <v>94</v>
      </c>
      <c r="D259" t="s">
        <v>14</v>
      </c>
      <c r="E259">
        <v>18</v>
      </c>
    </row>
    <row r="260" spans="1:5" x14ac:dyDescent="0.25">
      <c r="A260" t="s">
        <v>20</v>
      </c>
      <c r="B260">
        <v>205</v>
      </c>
      <c r="D260" t="s">
        <v>14</v>
      </c>
      <c r="E260">
        <v>602</v>
      </c>
    </row>
    <row r="261" spans="1:5" hidden="1" x14ac:dyDescent="0.25">
      <c r="A261" t="s">
        <v>74</v>
      </c>
      <c r="B261">
        <v>723</v>
      </c>
      <c r="D261" t="s">
        <v>14</v>
      </c>
      <c r="E261">
        <v>1</v>
      </c>
    </row>
    <row r="262" spans="1:5" x14ac:dyDescent="0.25">
      <c r="A262" t="s">
        <v>20</v>
      </c>
      <c r="B262">
        <v>92</v>
      </c>
      <c r="D262" t="s">
        <v>14</v>
      </c>
      <c r="E262">
        <v>3868</v>
      </c>
    </row>
    <row r="263" spans="1:5" x14ac:dyDescent="0.25">
      <c r="A263" t="s">
        <v>20</v>
      </c>
      <c r="B263">
        <v>219</v>
      </c>
      <c r="D263" t="s">
        <v>14</v>
      </c>
      <c r="E263">
        <v>504</v>
      </c>
    </row>
    <row r="264" spans="1:5" x14ac:dyDescent="0.25">
      <c r="A264" t="s">
        <v>20</v>
      </c>
      <c r="B264">
        <v>2526</v>
      </c>
      <c r="D264" t="s">
        <v>14</v>
      </c>
      <c r="E264">
        <v>14</v>
      </c>
    </row>
    <row r="265" spans="1:5" x14ac:dyDescent="0.25">
      <c r="A265" t="s">
        <v>20</v>
      </c>
      <c r="B265">
        <v>94</v>
      </c>
      <c r="D265" t="s">
        <v>14</v>
      </c>
      <c r="E265">
        <v>750</v>
      </c>
    </row>
    <row r="266" spans="1:5" x14ac:dyDescent="0.25">
      <c r="A266" t="s">
        <v>20</v>
      </c>
      <c r="B266">
        <v>1713</v>
      </c>
      <c r="D266" t="s">
        <v>14</v>
      </c>
      <c r="E266">
        <v>77</v>
      </c>
    </row>
    <row r="267" spans="1:5" x14ac:dyDescent="0.25">
      <c r="A267" t="s">
        <v>20</v>
      </c>
      <c r="B267">
        <v>249</v>
      </c>
      <c r="D267" t="s">
        <v>14</v>
      </c>
      <c r="E267">
        <v>752</v>
      </c>
    </row>
    <row r="268" spans="1:5" x14ac:dyDescent="0.25">
      <c r="A268" t="s">
        <v>20</v>
      </c>
      <c r="B268">
        <v>192</v>
      </c>
      <c r="D268" t="s">
        <v>14</v>
      </c>
      <c r="E268">
        <v>131</v>
      </c>
    </row>
    <row r="269" spans="1:5" x14ac:dyDescent="0.25">
      <c r="A269" t="s">
        <v>20</v>
      </c>
      <c r="B269">
        <v>247</v>
      </c>
      <c r="D269" t="s">
        <v>14</v>
      </c>
      <c r="E269">
        <v>87</v>
      </c>
    </row>
    <row r="270" spans="1:5" x14ac:dyDescent="0.25">
      <c r="A270" t="s">
        <v>20</v>
      </c>
      <c r="B270">
        <v>2293</v>
      </c>
      <c r="D270" t="s">
        <v>14</v>
      </c>
      <c r="E270">
        <v>1063</v>
      </c>
    </row>
    <row r="271" spans="1:5" hidden="1" x14ac:dyDescent="0.25">
      <c r="A271" t="s">
        <v>74</v>
      </c>
      <c r="B271">
        <v>390</v>
      </c>
      <c r="D271" t="s">
        <v>14</v>
      </c>
      <c r="E271">
        <v>76</v>
      </c>
    </row>
    <row r="272" spans="1:5" hidden="1" x14ac:dyDescent="0.25">
      <c r="A272" t="s">
        <v>20</v>
      </c>
      <c r="B272">
        <v>3131</v>
      </c>
      <c r="D272" t="s">
        <v>74</v>
      </c>
      <c r="E272">
        <v>1890</v>
      </c>
    </row>
    <row r="273" spans="1:5" hidden="1" x14ac:dyDescent="0.25">
      <c r="A273" t="s">
        <v>20</v>
      </c>
      <c r="B273">
        <v>143</v>
      </c>
      <c r="D273" t="s">
        <v>47</v>
      </c>
      <c r="E273">
        <v>61</v>
      </c>
    </row>
    <row r="274" spans="1:5" x14ac:dyDescent="0.25">
      <c r="A274" t="s">
        <v>20</v>
      </c>
      <c r="B274">
        <v>296</v>
      </c>
      <c r="D274" t="s">
        <v>14</v>
      </c>
      <c r="E274">
        <v>4428</v>
      </c>
    </row>
    <row r="275" spans="1:5" x14ac:dyDescent="0.25">
      <c r="A275" t="s">
        <v>20</v>
      </c>
      <c r="B275">
        <v>170</v>
      </c>
      <c r="D275" t="s">
        <v>14</v>
      </c>
      <c r="E275">
        <v>58</v>
      </c>
    </row>
    <row r="276" spans="1:5" x14ac:dyDescent="0.25">
      <c r="A276" t="s">
        <v>20</v>
      </c>
      <c r="B276">
        <v>86</v>
      </c>
      <c r="D276" t="s">
        <v>14</v>
      </c>
      <c r="E276">
        <v>111</v>
      </c>
    </row>
    <row r="277" spans="1:5" x14ac:dyDescent="0.25">
      <c r="A277" t="s">
        <v>20</v>
      </c>
      <c r="B277">
        <v>6286</v>
      </c>
      <c r="D277" t="s">
        <v>14</v>
      </c>
      <c r="E277">
        <v>2955</v>
      </c>
    </row>
    <row r="278" spans="1:5" x14ac:dyDescent="0.25">
      <c r="A278" t="s">
        <v>20</v>
      </c>
      <c r="B278">
        <v>3727</v>
      </c>
      <c r="D278" t="s">
        <v>14</v>
      </c>
      <c r="E278">
        <v>1657</v>
      </c>
    </row>
    <row r="279" spans="1:5" hidden="1" x14ac:dyDescent="0.25">
      <c r="A279" t="s">
        <v>74</v>
      </c>
      <c r="B279">
        <v>25</v>
      </c>
      <c r="D279" t="s">
        <v>14</v>
      </c>
      <c r="E279">
        <v>926</v>
      </c>
    </row>
    <row r="280" spans="1:5" x14ac:dyDescent="0.25">
      <c r="A280" t="s">
        <v>20</v>
      </c>
      <c r="B280">
        <v>1605</v>
      </c>
      <c r="D280" t="s">
        <v>14</v>
      </c>
      <c r="E280">
        <v>77</v>
      </c>
    </row>
    <row r="281" spans="1:5" x14ac:dyDescent="0.25">
      <c r="A281" t="s">
        <v>20</v>
      </c>
      <c r="B281">
        <v>2120</v>
      </c>
      <c r="D281" t="s">
        <v>14</v>
      </c>
      <c r="E281">
        <v>1748</v>
      </c>
    </row>
    <row r="282" spans="1:5" x14ac:dyDescent="0.25">
      <c r="A282" t="s">
        <v>20</v>
      </c>
      <c r="B282">
        <v>50</v>
      </c>
      <c r="D282" t="s">
        <v>14</v>
      </c>
      <c r="E282">
        <v>79</v>
      </c>
    </row>
    <row r="283" spans="1:5" x14ac:dyDescent="0.25">
      <c r="A283" t="s">
        <v>20</v>
      </c>
      <c r="B283">
        <v>2080</v>
      </c>
      <c r="D283" t="s">
        <v>14</v>
      </c>
      <c r="E283">
        <v>889</v>
      </c>
    </row>
    <row r="284" spans="1:5" x14ac:dyDescent="0.25">
      <c r="A284" t="s">
        <v>20</v>
      </c>
      <c r="B284">
        <v>2105</v>
      </c>
      <c r="D284" t="s">
        <v>14</v>
      </c>
      <c r="E284">
        <v>56</v>
      </c>
    </row>
    <row r="285" spans="1:5" x14ac:dyDescent="0.25">
      <c r="A285" t="s">
        <v>20</v>
      </c>
      <c r="B285">
        <v>2436</v>
      </c>
      <c r="D285" t="s">
        <v>14</v>
      </c>
      <c r="E285">
        <v>1</v>
      </c>
    </row>
    <row r="286" spans="1:5" x14ac:dyDescent="0.25">
      <c r="A286" t="s">
        <v>20</v>
      </c>
      <c r="B286">
        <v>80</v>
      </c>
      <c r="D286" t="s">
        <v>14</v>
      </c>
      <c r="E286">
        <v>83</v>
      </c>
    </row>
    <row r="287" spans="1:5" hidden="1" x14ac:dyDescent="0.25">
      <c r="A287" t="s">
        <v>74</v>
      </c>
      <c r="B287">
        <v>1218</v>
      </c>
      <c r="D287" t="s">
        <v>14</v>
      </c>
      <c r="E287">
        <v>2025</v>
      </c>
    </row>
    <row r="288" spans="1:5" hidden="1" x14ac:dyDescent="0.25">
      <c r="A288" t="s">
        <v>20</v>
      </c>
      <c r="B288">
        <v>42</v>
      </c>
      <c r="D288" t="s">
        <v>74</v>
      </c>
      <c r="E288">
        <v>184</v>
      </c>
    </row>
    <row r="289" spans="1:5" x14ac:dyDescent="0.25">
      <c r="A289" t="s">
        <v>20</v>
      </c>
      <c r="B289">
        <v>139</v>
      </c>
      <c r="D289" t="s">
        <v>14</v>
      </c>
      <c r="E289">
        <v>14</v>
      </c>
    </row>
    <row r="290" spans="1:5" x14ac:dyDescent="0.25">
      <c r="A290" t="s">
        <v>20</v>
      </c>
      <c r="B290">
        <v>159</v>
      </c>
      <c r="D290" t="s">
        <v>14</v>
      </c>
      <c r="E290">
        <v>656</v>
      </c>
    </row>
    <row r="291" spans="1:5" hidden="1" x14ac:dyDescent="0.25">
      <c r="A291" t="s">
        <v>74</v>
      </c>
      <c r="B291">
        <v>215</v>
      </c>
      <c r="D291" t="s">
        <v>14</v>
      </c>
      <c r="E291">
        <v>1596</v>
      </c>
    </row>
    <row r="292" spans="1:5" x14ac:dyDescent="0.25">
      <c r="A292" t="s">
        <v>20</v>
      </c>
      <c r="B292">
        <v>381</v>
      </c>
      <c r="D292" t="s">
        <v>14</v>
      </c>
      <c r="E292">
        <v>10</v>
      </c>
    </row>
    <row r="293" spans="1:5" x14ac:dyDescent="0.25">
      <c r="A293" t="s">
        <v>20</v>
      </c>
      <c r="B293">
        <v>194</v>
      </c>
      <c r="D293" t="s">
        <v>14</v>
      </c>
      <c r="E293">
        <v>1121</v>
      </c>
    </row>
    <row r="294" spans="1:5" x14ac:dyDescent="0.25">
      <c r="A294" t="s">
        <v>20</v>
      </c>
      <c r="B294">
        <v>106</v>
      </c>
      <c r="D294" t="s">
        <v>14</v>
      </c>
      <c r="E294">
        <v>15</v>
      </c>
    </row>
    <row r="295" spans="1:5" hidden="1" x14ac:dyDescent="0.25">
      <c r="A295" t="s">
        <v>20</v>
      </c>
      <c r="B295">
        <v>142</v>
      </c>
      <c r="D295" t="s">
        <v>74</v>
      </c>
      <c r="E295">
        <v>32</v>
      </c>
    </row>
    <row r="296" spans="1:5" x14ac:dyDescent="0.25">
      <c r="A296" t="s">
        <v>20</v>
      </c>
      <c r="B296">
        <v>211</v>
      </c>
      <c r="D296" t="s">
        <v>14</v>
      </c>
      <c r="E296">
        <v>191</v>
      </c>
    </row>
    <row r="297" spans="1:5" x14ac:dyDescent="0.25">
      <c r="A297" t="s">
        <v>20</v>
      </c>
      <c r="B297">
        <v>2756</v>
      </c>
      <c r="D297" t="s">
        <v>14</v>
      </c>
      <c r="E297">
        <v>16</v>
      </c>
    </row>
    <row r="298" spans="1:5" x14ac:dyDescent="0.25">
      <c r="A298" t="s">
        <v>20</v>
      </c>
      <c r="B298">
        <v>173</v>
      </c>
      <c r="D298" t="s">
        <v>14</v>
      </c>
      <c r="E298">
        <v>17</v>
      </c>
    </row>
    <row r="299" spans="1:5" x14ac:dyDescent="0.25">
      <c r="A299" t="s">
        <v>20</v>
      </c>
      <c r="B299">
        <v>87</v>
      </c>
      <c r="D299" t="s">
        <v>14</v>
      </c>
      <c r="E299">
        <v>34</v>
      </c>
    </row>
    <row r="300" spans="1:5" x14ac:dyDescent="0.25">
      <c r="A300" t="s">
        <v>20</v>
      </c>
      <c r="B300">
        <v>1572</v>
      </c>
      <c r="D300" t="s">
        <v>14</v>
      </c>
      <c r="E300">
        <v>1</v>
      </c>
    </row>
    <row r="301" spans="1:5" x14ac:dyDescent="0.25">
      <c r="A301" t="s">
        <v>20</v>
      </c>
      <c r="B301">
        <v>2346</v>
      </c>
      <c r="D301" t="s">
        <v>14</v>
      </c>
      <c r="E301">
        <v>1274</v>
      </c>
    </row>
    <row r="302" spans="1:5" x14ac:dyDescent="0.25">
      <c r="A302" t="s">
        <v>20</v>
      </c>
      <c r="B302">
        <v>115</v>
      </c>
      <c r="D302" t="s">
        <v>14</v>
      </c>
      <c r="E302">
        <v>210</v>
      </c>
    </row>
    <row r="303" spans="1:5" x14ac:dyDescent="0.25">
      <c r="A303" t="s">
        <v>20</v>
      </c>
      <c r="B303">
        <v>85</v>
      </c>
      <c r="D303" t="s">
        <v>14</v>
      </c>
      <c r="E303">
        <v>248</v>
      </c>
    </row>
    <row r="304" spans="1:5" x14ac:dyDescent="0.25">
      <c r="A304" t="s">
        <v>20</v>
      </c>
      <c r="B304">
        <v>144</v>
      </c>
      <c r="D304" t="s">
        <v>14</v>
      </c>
      <c r="E304">
        <v>513</v>
      </c>
    </row>
    <row r="305" spans="1:5" x14ac:dyDescent="0.25">
      <c r="A305" t="s">
        <v>20</v>
      </c>
      <c r="B305">
        <v>2443</v>
      </c>
      <c r="D305" t="s">
        <v>14</v>
      </c>
      <c r="E305">
        <v>3410</v>
      </c>
    </row>
    <row r="306" spans="1:5" x14ac:dyDescent="0.25">
      <c r="A306" t="s">
        <v>20</v>
      </c>
      <c r="B306">
        <v>64</v>
      </c>
      <c r="D306" t="s">
        <v>14</v>
      </c>
      <c r="E306">
        <v>10</v>
      </c>
    </row>
    <row r="307" spans="1:5" x14ac:dyDescent="0.25">
      <c r="A307" t="s">
        <v>20</v>
      </c>
      <c r="B307">
        <v>268</v>
      </c>
      <c r="D307" t="s">
        <v>14</v>
      </c>
      <c r="E307">
        <v>2201</v>
      </c>
    </row>
    <row r="308" spans="1:5" x14ac:dyDescent="0.25">
      <c r="A308" t="s">
        <v>20</v>
      </c>
      <c r="B308">
        <v>195</v>
      </c>
      <c r="D308" t="s">
        <v>14</v>
      </c>
      <c r="E308">
        <v>676</v>
      </c>
    </row>
    <row r="309" spans="1:5" x14ac:dyDescent="0.25">
      <c r="A309" t="s">
        <v>20</v>
      </c>
      <c r="B309">
        <v>186</v>
      </c>
      <c r="D309" t="s">
        <v>14</v>
      </c>
      <c r="E309">
        <v>831</v>
      </c>
    </row>
    <row r="310" spans="1:5" x14ac:dyDescent="0.25">
      <c r="A310" t="s">
        <v>20</v>
      </c>
      <c r="B310">
        <v>460</v>
      </c>
      <c r="D310" t="s">
        <v>14</v>
      </c>
      <c r="E310">
        <v>859</v>
      </c>
    </row>
    <row r="311" spans="1:5" hidden="1" x14ac:dyDescent="0.25">
      <c r="A311" t="s">
        <v>20</v>
      </c>
      <c r="B311">
        <v>2528</v>
      </c>
      <c r="D311" t="s">
        <v>74</v>
      </c>
      <c r="E311">
        <v>75</v>
      </c>
    </row>
    <row r="312" spans="1:5" x14ac:dyDescent="0.25">
      <c r="A312" t="s">
        <v>20</v>
      </c>
      <c r="B312">
        <v>3657</v>
      </c>
      <c r="D312" t="s">
        <v>14</v>
      </c>
      <c r="E312">
        <v>45</v>
      </c>
    </row>
    <row r="313" spans="1:5" x14ac:dyDescent="0.25">
      <c r="A313" t="s">
        <v>20</v>
      </c>
      <c r="B313">
        <v>131</v>
      </c>
      <c r="D313" t="s">
        <v>14</v>
      </c>
      <c r="E313">
        <v>6</v>
      </c>
    </row>
    <row r="314" spans="1:5" x14ac:dyDescent="0.25">
      <c r="A314" t="s">
        <v>20</v>
      </c>
      <c r="B314">
        <v>239</v>
      </c>
      <c r="D314" t="s">
        <v>14</v>
      </c>
      <c r="E314">
        <v>7</v>
      </c>
    </row>
    <row r="315" spans="1:5" x14ac:dyDescent="0.25">
      <c r="A315" t="s">
        <v>20</v>
      </c>
      <c r="B315">
        <v>78</v>
      </c>
      <c r="D315" t="s">
        <v>14</v>
      </c>
      <c r="E315">
        <v>31</v>
      </c>
    </row>
    <row r="316" spans="1:5" x14ac:dyDescent="0.25">
      <c r="A316" t="s">
        <v>20</v>
      </c>
      <c r="B316">
        <v>1773</v>
      </c>
      <c r="D316" t="s">
        <v>14</v>
      </c>
      <c r="E316">
        <v>78</v>
      </c>
    </row>
    <row r="317" spans="1:5" x14ac:dyDescent="0.25">
      <c r="A317" t="s">
        <v>20</v>
      </c>
      <c r="B317">
        <v>32</v>
      </c>
      <c r="D317" t="s">
        <v>14</v>
      </c>
      <c r="E317">
        <v>1225</v>
      </c>
    </row>
    <row r="318" spans="1:5" x14ac:dyDescent="0.25">
      <c r="A318" t="s">
        <v>20</v>
      </c>
      <c r="B318">
        <v>369</v>
      </c>
      <c r="D318" t="s">
        <v>14</v>
      </c>
      <c r="E318">
        <v>1</v>
      </c>
    </row>
    <row r="319" spans="1:5" x14ac:dyDescent="0.25">
      <c r="A319" t="s">
        <v>20</v>
      </c>
      <c r="B319">
        <v>89</v>
      </c>
      <c r="D319" t="s">
        <v>14</v>
      </c>
      <c r="E319">
        <v>67</v>
      </c>
    </row>
    <row r="320" spans="1:5" x14ac:dyDescent="0.25">
      <c r="A320" t="s">
        <v>20</v>
      </c>
      <c r="B320">
        <v>147</v>
      </c>
      <c r="D320" t="s">
        <v>14</v>
      </c>
      <c r="E320">
        <v>19</v>
      </c>
    </row>
    <row r="321" spans="1:5" hidden="1" x14ac:dyDescent="0.25">
      <c r="A321" t="s">
        <v>20</v>
      </c>
      <c r="B321">
        <v>126</v>
      </c>
      <c r="D321" t="s">
        <v>74</v>
      </c>
      <c r="E321">
        <v>64</v>
      </c>
    </row>
    <row r="322" spans="1:5" x14ac:dyDescent="0.25">
      <c r="A322" t="s">
        <v>20</v>
      </c>
      <c r="B322">
        <v>2218</v>
      </c>
      <c r="D322" t="s">
        <v>14</v>
      </c>
      <c r="E322">
        <v>2108</v>
      </c>
    </row>
    <row r="323" spans="1:5" x14ac:dyDescent="0.25">
      <c r="A323" t="s">
        <v>20</v>
      </c>
      <c r="B323">
        <v>202</v>
      </c>
      <c r="D323" t="s">
        <v>14</v>
      </c>
      <c r="E323">
        <v>679</v>
      </c>
    </row>
    <row r="324" spans="1:5" x14ac:dyDescent="0.25">
      <c r="A324" t="s">
        <v>20</v>
      </c>
      <c r="B324">
        <v>140</v>
      </c>
      <c r="D324" t="s">
        <v>14</v>
      </c>
      <c r="E324">
        <v>36</v>
      </c>
    </row>
    <row r="325" spans="1:5" x14ac:dyDescent="0.25">
      <c r="A325" t="s">
        <v>20</v>
      </c>
      <c r="B325">
        <v>1052</v>
      </c>
      <c r="D325" t="s">
        <v>14</v>
      </c>
      <c r="E325">
        <v>47</v>
      </c>
    </row>
    <row r="326" spans="1:5" x14ac:dyDescent="0.25">
      <c r="A326" t="s">
        <v>20</v>
      </c>
      <c r="B326">
        <v>247</v>
      </c>
      <c r="D326" t="s">
        <v>14</v>
      </c>
      <c r="E326">
        <v>70</v>
      </c>
    </row>
    <row r="327" spans="1:5" x14ac:dyDescent="0.25">
      <c r="A327" t="s">
        <v>20</v>
      </c>
      <c r="B327">
        <v>84</v>
      </c>
      <c r="D327" t="s">
        <v>14</v>
      </c>
      <c r="E327">
        <v>154</v>
      </c>
    </row>
    <row r="328" spans="1:5" x14ac:dyDescent="0.25">
      <c r="A328" t="s">
        <v>20</v>
      </c>
      <c r="B328">
        <v>88</v>
      </c>
      <c r="D328" t="s">
        <v>14</v>
      </c>
      <c r="E328">
        <v>22</v>
      </c>
    </row>
    <row r="329" spans="1:5" x14ac:dyDescent="0.25">
      <c r="A329" t="s">
        <v>20</v>
      </c>
      <c r="B329">
        <v>156</v>
      </c>
      <c r="D329" t="s">
        <v>14</v>
      </c>
      <c r="E329">
        <v>1758</v>
      </c>
    </row>
    <row r="330" spans="1:5" x14ac:dyDescent="0.25">
      <c r="A330" t="s">
        <v>20</v>
      </c>
      <c r="B330">
        <v>2985</v>
      </c>
      <c r="D330" t="s">
        <v>14</v>
      </c>
      <c r="E330">
        <v>94</v>
      </c>
    </row>
    <row r="331" spans="1:5" hidden="1" x14ac:dyDescent="0.25">
      <c r="A331" t="s">
        <v>20</v>
      </c>
      <c r="B331">
        <v>762</v>
      </c>
      <c r="D331" t="s">
        <v>47</v>
      </c>
      <c r="E331">
        <v>211</v>
      </c>
    </row>
    <row r="332" spans="1:5" x14ac:dyDescent="0.25">
      <c r="A332" t="s">
        <v>20</v>
      </c>
      <c r="B332">
        <v>554</v>
      </c>
      <c r="D332" t="s">
        <v>14</v>
      </c>
      <c r="E332">
        <v>33</v>
      </c>
    </row>
    <row r="333" spans="1:5" hidden="1" x14ac:dyDescent="0.25">
      <c r="A333" t="s">
        <v>74</v>
      </c>
      <c r="B333">
        <v>38</v>
      </c>
      <c r="D333" t="s">
        <v>14</v>
      </c>
      <c r="E333">
        <v>1</v>
      </c>
    </row>
    <row r="334" spans="1:5" hidden="1" x14ac:dyDescent="0.25">
      <c r="A334" t="s">
        <v>74</v>
      </c>
      <c r="B334">
        <v>60</v>
      </c>
      <c r="D334" t="s">
        <v>14</v>
      </c>
      <c r="E334">
        <v>31</v>
      </c>
    </row>
    <row r="335" spans="1:5" x14ac:dyDescent="0.25">
      <c r="A335" t="s">
        <v>20</v>
      </c>
      <c r="B335">
        <v>135</v>
      </c>
      <c r="D335" t="s">
        <v>14</v>
      </c>
      <c r="E335">
        <v>35</v>
      </c>
    </row>
    <row r="336" spans="1:5" x14ac:dyDescent="0.25">
      <c r="A336" t="s">
        <v>20</v>
      </c>
      <c r="B336">
        <v>122</v>
      </c>
      <c r="D336" t="s">
        <v>14</v>
      </c>
      <c r="E336">
        <v>63</v>
      </c>
    </row>
    <row r="337" spans="1:5" x14ac:dyDescent="0.25">
      <c r="A337" t="s">
        <v>20</v>
      </c>
      <c r="B337">
        <v>221</v>
      </c>
      <c r="D337" t="s">
        <v>14</v>
      </c>
      <c r="E337">
        <v>526</v>
      </c>
    </row>
    <row r="338" spans="1:5" x14ac:dyDescent="0.25">
      <c r="A338" t="s">
        <v>20</v>
      </c>
      <c r="B338">
        <v>126</v>
      </c>
      <c r="D338" t="s">
        <v>14</v>
      </c>
      <c r="E338">
        <v>121</v>
      </c>
    </row>
    <row r="339" spans="1:5" hidden="1" x14ac:dyDescent="0.25">
      <c r="A339" t="s">
        <v>74</v>
      </c>
      <c r="B339">
        <v>524</v>
      </c>
      <c r="D339" t="s">
        <v>14</v>
      </c>
      <c r="E339">
        <v>67</v>
      </c>
    </row>
    <row r="340" spans="1:5" x14ac:dyDescent="0.25">
      <c r="A340" t="s">
        <v>20</v>
      </c>
      <c r="B340">
        <v>1022</v>
      </c>
      <c r="D340" t="s">
        <v>14</v>
      </c>
      <c r="E340">
        <v>57</v>
      </c>
    </row>
    <row r="341" spans="1:5" hidden="1" x14ac:dyDescent="0.25">
      <c r="A341" t="s">
        <v>20</v>
      </c>
      <c r="B341">
        <v>3177</v>
      </c>
      <c r="D341" t="s">
        <v>74</v>
      </c>
      <c r="E341">
        <v>1297</v>
      </c>
    </row>
    <row r="342" spans="1:5" x14ac:dyDescent="0.25">
      <c r="A342" t="s">
        <v>20</v>
      </c>
      <c r="B342">
        <v>198</v>
      </c>
      <c r="D342" t="s">
        <v>14</v>
      </c>
      <c r="E342">
        <v>1229</v>
      </c>
    </row>
    <row r="343" spans="1:5" x14ac:dyDescent="0.25">
      <c r="A343" t="s">
        <v>20</v>
      </c>
      <c r="B343">
        <v>85</v>
      </c>
      <c r="D343" t="s">
        <v>14</v>
      </c>
      <c r="E343">
        <v>12</v>
      </c>
    </row>
    <row r="344" spans="1:5" hidden="1" x14ac:dyDescent="0.25">
      <c r="A344" t="s">
        <v>74</v>
      </c>
      <c r="B344">
        <v>219</v>
      </c>
      <c r="D344" t="s">
        <v>14</v>
      </c>
      <c r="E344">
        <v>452</v>
      </c>
    </row>
    <row r="345" spans="1:5" x14ac:dyDescent="0.25">
      <c r="A345" t="s">
        <v>20</v>
      </c>
      <c r="B345">
        <v>3596</v>
      </c>
      <c r="D345" t="s">
        <v>14</v>
      </c>
      <c r="E345">
        <v>1886</v>
      </c>
    </row>
    <row r="346" spans="1:5" x14ac:dyDescent="0.25">
      <c r="A346" t="s">
        <v>20</v>
      </c>
      <c r="B346">
        <v>244</v>
      </c>
      <c r="D346" t="s">
        <v>14</v>
      </c>
      <c r="E346">
        <v>1825</v>
      </c>
    </row>
    <row r="347" spans="1:5" x14ac:dyDescent="0.25">
      <c r="A347" t="s">
        <v>20</v>
      </c>
      <c r="B347">
        <v>5180</v>
      </c>
      <c r="D347" t="s">
        <v>14</v>
      </c>
      <c r="E347">
        <v>31</v>
      </c>
    </row>
    <row r="348" spans="1:5" x14ac:dyDescent="0.25">
      <c r="A348" t="s">
        <v>20</v>
      </c>
      <c r="B348">
        <v>589</v>
      </c>
      <c r="D348" t="s">
        <v>14</v>
      </c>
      <c r="E348">
        <v>107</v>
      </c>
    </row>
    <row r="349" spans="1:5" hidden="1" x14ac:dyDescent="0.25">
      <c r="A349" t="s">
        <v>74</v>
      </c>
      <c r="B349">
        <v>29</v>
      </c>
      <c r="D349" t="s">
        <v>14</v>
      </c>
      <c r="E349">
        <v>27</v>
      </c>
    </row>
    <row r="350" spans="1:5" x14ac:dyDescent="0.25">
      <c r="A350" t="s">
        <v>20</v>
      </c>
      <c r="B350">
        <v>2725</v>
      </c>
      <c r="D350" t="s">
        <v>14</v>
      </c>
      <c r="E350">
        <v>1221</v>
      </c>
    </row>
    <row r="351" spans="1:5" x14ac:dyDescent="0.25">
      <c r="A351" t="s">
        <v>20</v>
      </c>
      <c r="B351">
        <v>300</v>
      </c>
      <c r="D351" t="s">
        <v>14</v>
      </c>
      <c r="E351">
        <v>1</v>
      </c>
    </row>
    <row r="352" spans="1:5" x14ac:dyDescent="0.25">
      <c r="A352" t="s">
        <v>20</v>
      </c>
      <c r="B352">
        <v>144</v>
      </c>
      <c r="D352" t="s">
        <v>14</v>
      </c>
      <c r="E352">
        <v>16</v>
      </c>
    </row>
    <row r="353" spans="1:5" x14ac:dyDescent="0.25">
      <c r="A353" t="s">
        <v>20</v>
      </c>
      <c r="B353">
        <v>87</v>
      </c>
      <c r="D353" t="s">
        <v>14</v>
      </c>
      <c r="E353">
        <v>41</v>
      </c>
    </row>
    <row r="354" spans="1:5" x14ac:dyDescent="0.25">
      <c r="A354" t="s">
        <v>20</v>
      </c>
      <c r="B354">
        <v>3116</v>
      </c>
      <c r="D354" t="s">
        <v>14</v>
      </c>
      <c r="E354">
        <v>523</v>
      </c>
    </row>
    <row r="355" spans="1:5" x14ac:dyDescent="0.25">
      <c r="A355" t="s">
        <v>20</v>
      </c>
      <c r="B355">
        <v>909</v>
      </c>
      <c r="D355" t="s">
        <v>14</v>
      </c>
      <c r="E355">
        <v>141</v>
      </c>
    </row>
    <row r="356" spans="1:5" x14ac:dyDescent="0.25">
      <c r="A356" t="s">
        <v>20</v>
      </c>
      <c r="B356">
        <v>1613</v>
      </c>
      <c r="D356" t="s">
        <v>14</v>
      </c>
      <c r="E356">
        <v>52</v>
      </c>
    </row>
    <row r="357" spans="1:5" hidden="1" x14ac:dyDescent="0.25">
      <c r="A357" t="s">
        <v>20</v>
      </c>
      <c r="B357">
        <v>136</v>
      </c>
      <c r="D357" t="s">
        <v>47</v>
      </c>
      <c r="E357">
        <v>86</v>
      </c>
    </row>
    <row r="358" spans="1:5" x14ac:dyDescent="0.25">
      <c r="A358" t="s">
        <v>20</v>
      </c>
      <c r="B358">
        <v>130</v>
      </c>
      <c r="D358" t="s">
        <v>14</v>
      </c>
      <c r="E358">
        <v>225</v>
      </c>
    </row>
    <row r="359" spans="1:5" x14ac:dyDescent="0.25">
      <c r="A359" t="s">
        <v>20</v>
      </c>
      <c r="B359">
        <v>102</v>
      </c>
      <c r="D359" t="s">
        <v>14</v>
      </c>
      <c r="E359">
        <v>38</v>
      </c>
    </row>
    <row r="360" spans="1:5" x14ac:dyDescent="0.25">
      <c r="A360" t="s">
        <v>20</v>
      </c>
      <c r="B360">
        <v>4006</v>
      </c>
      <c r="D360" t="s">
        <v>14</v>
      </c>
      <c r="E360">
        <v>15</v>
      </c>
    </row>
    <row r="361" spans="1:5" hidden="1" x14ac:dyDescent="0.25">
      <c r="A361" t="s">
        <v>74</v>
      </c>
      <c r="B361">
        <v>614</v>
      </c>
      <c r="D361" t="s">
        <v>14</v>
      </c>
      <c r="E361">
        <v>37</v>
      </c>
    </row>
    <row r="362" spans="1:5" x14ac:dyDescent="0.25">
      <c r="A362" t="s">
        <v>20</v>
      </c>
      <c r="B362">
        <v>1629</v>
      </c>
      <c r="D362" t="s">
        <v>14</v>
      </c>
      <c r="E362">
        <v>112</v>
      </c>
    </row>
    <row r="363" spans="1:5" x14ac:dyDescent="0.25">
      <c r="A363" t="s">
        <v>20</v>
      </c>
      <c r="B363">
        <v>2188</v>
      </c>
      <c r="D363" t="s">
        <v>14</v>
      </c>
      <c r="E363">
        <v>21</v>
      </c>
    </row>
    <row r="364" spans="1:5" x14ac:dyDescent="0.25">
      <c r="A364" t="s">
        <v>20</v>
      </c>
      <c r="B364">
        <v>2409</v>
      </c>
      <c r="D364" t="s">
        <v>14</v>
      </c>
      <c r="E364">
        <v>67</v>
      </c>
    </row>
    <row r="365" spans="1:5" hidden="1" x14ac:dyDescent="0.25">
      <c r="A365" t="s">
        <v>74</v>
      </c>
      <c r="B365">
        <v>114</v>
      </c>
      <c r="D365" t="s">
        <v>14</v>
      </c>
      <c r="E365">
        <v>78</v>
      </c>
    </row>
    <row r="366" spans="1:5" x14ac:dyDescent="0.25">
      <c r="A366" t="s">
        <v>20</v>
      </c>
      <c r="B366">
        <v>194</v>
      </c>
      <c r="D366" t="s">
        <v>14</v>
      </c>
      <c r="E366">
        <v>67</v>
      </c>
    </row>
    <row r="367" spans="1:5" x14ac:dyDescent="0.25">
      <c r="A367" t="s">
        <v>20</v>
      </c>
      <c r="B367">
        <v>1140</v>
      </c>
      <c r="D367" t="s">
        <v>14</v>
      </c>
      <c r="E367">
        <v>263</v>
      </c>
    </row>
    <row r="368" spans="1:5" x14ac:dyDescent="0.25">
      <c r="A368" t="s">
        <v>20</v>
      </c>
      <c r="B368">
        <v>102</v>
      </c>
      <c r="D368" t="s">
        <v>14</v>
      </c>
      <c r="E368">
        <v>1691</v>
      </c>
    </row>
    <row r="369" spans="1:5" x14ac:dyDescent="0.25">
      <c r="A369" t="s">
        <v>20</v>
      </c>
      <c r="B369">
        <v>2857</v>
      </c>
      <c r="D369" t="s">
        <v>14</v>
      </c>
      <c r="E369">
        <v>181</v>
      </c>
    </row>
    <row r="370" spans="1:5" x14ac:dyDescent="0.25">
      <c r="A370" t="s">
        <v>20</v>
      </c>
      <c r="B370">
        <v>107</v>
      </c>
      <c r="D370" t="s">
        <v>14</v>
      </c>
      <c r="E370">
        <v>13</v>
      </c>
    </row>
    <row r="371" spans="1:5" x14ac:dyDescent="0.25">
      <c r="A371" t="s">
        <v>20</v>
      </c>
      <c r="B371">
        <v>160</v>
      </c>
      <c r="D371" t="s">
        <v>14</v>
      </c>
      <c r="E371">
        <v>1</v>
      </c>
    </row>
    <row r="372" spans="1:5" x14ac:dyDescent="0.25">
      <c r="A372" t="s">
        <v>20</v>
      </c>
      <c r="B372">
        <v>2230</v>
      </c>
      <c r="D372" t="s">
        <v>14</v>
      </c>
      <c r="E372">
        <v>21</v>
      </c>
    </row>
    <row r="373" spans="1:5" x14ac:dyDescent="0.25">
      <c r="A373" t="s">
        <v>20</v>
      </c>
      <c r="B373">
        <v>316</v>
      </c>
      <c r="D373" t="s">
        <v>14</v>
      </c>
      <c r="E373">
        <v>830</v>
      </c>
    </row>
    <row r="374" spans="1:5" x14ac:dyDescent="0.25">
      <c r="A374" t="s">
        <v>20</v>
      </c>
      <c r="B374">
        <v>117</v>
      </c>
      <c r="D374" t="s">
        <v>14</v>
      </c>
      <c r="E374">
        <v>130</v>
      </c>
    </row>
    <row r="375" spans="1:5" x14ac:dyDescent="0.25">
      <c r="A375" t="s">
        <v>20</v>
      </c>
      <c r="B375">
        <v>6406</v>
      </c>
      <c r="D375" t="s">
        <v>14</v>
      </c>
      <c r="E375">
        <v>55</v>
      </c>
    </row>
    <row r="376" spans="1:5" x14ac:dyDescent="0.25">
      <c r="A376" t="s">
        <v>20</v>
      </c>
      <c r="B376">
        <v>192</v>
      </c>
      <c r="D376" t="s">
        <v>14</v>
      </c>
      <c r="E376">
        <v>114</v>
      </c>
    </row>
    <row r="377" spans="1:5" x14ac:dyDescent="0.25">
      <c r="A377" t="s">
        <v>20</v>
      </c>
      <c r="B377">
        <v>26</v>
      </c>
      <c r="D377" t="s">
        <v>14</v>
      </c>
      <c r="E377">
        <v>594</v>
      </c>
    </row>
    <row r="378" spans="1:5" x14ac:dyDescent="0.25">
      <c r="A378" t="s">
        <v>20</v>
      </c>
      <c r="B378">
        <v>723</v>
      </c>
      <c r="D378" t="s">
        <v>14</v>
      </c>
      <c r="E378">
        <v>24</v>
      </c>
    </row>
    <row r="379" spans="1:5" x14ac:dyDescent="0.25">
      <c r="A379" t="s">
        <v>20</v>
      </c>
      <c r="B379">
        <v>170</v>
      </c>
      <c r="D379" t="s">
        <v>14</v>
      </c>
      <c r="E379">
        <v>252</v>
      </c>
    </row>
    <row r="380" spans="1:5" x14ac:dyDescent="0.25">
      <c r="A380" t="s">
        <v>20</v>
      </c>
      <c r="B380">
        <v>238</v>
      </c>
      <c r="D380" t="s">
        <v>14</v>
      </c>
      <c r="E380">
        <v>67</v>
      </c>
    </row>
    <row r="381" spans="1:5" x14ac:dyDescent="0.25">
      <c r="A381" t="s">
        <v>20</v>
      </c>
      <c r="B381">
        <v>55</v>
      </c>
      <c r="D381" t="s">
        <v>14</v>
      </c>
      <c r="E381">
        <v>742</v>
      </c>
    </row>
    <row r="382" spans="1:5" x14ac:dyDescent="0.25">
      <c r="A382" t="s">
        <v>20</v>
      </c>
      <c r="B382">
        <v>128</v>
      </c>
      <c r="D382" t="s">
        <v>14</v>
      </c>
      <c r="E382">
        <v>75</v>
      </c>
    </row>
    <row r="383" spans="1:5" x14ac:dyDescent="0.25">
      <c r="A383" t="s">
        <v>20</v>
      </c>
      <c r="B383">
        <v>2144</v>
      </c>
      <c r="D383" t="s">
        <v>14</v>
      </c>
      <c r="E383">
        <v>4405</v>
      </c>
    </row>
    <row r="384" spans="1:5" hidden="1" x14ac:dyDescent="0.25">
      <c r="A384" t="s">
        <v>74</v>
      </c>
      <c r="B384">
        <v>26</v>
      </c>
      <c r="D384" t="s">
        <v>14</v>
      </c>
      <c r="E384">
        <v>92</v>
      </c>
    </row>
    <row r="385" spans="1:5" x14ac:dyDescent="0.25">
      <c r="A385" t="s">
        <v>20</v>
      </c>
      <c r="B385">
        <v>2693</v>
      </c>
      <c r="D385" t="s">
        <v>14</v>
      </c>
      <c r="E385">
        <v>64</v>
      </c>
    </row>
    <row r="386" spans="1:5" x14ac:dyDescent="0.25">
      <c r="A386" t="s">
        <v>20</v>
      </c>
      <c r="B386">
        <v>432</v>
      </c>
      <c r="D386" t="s">
        <v>14</v>
      </c>
      <c r="E386">
        <v>64</v>
      </c>
    </row>
    <row r="387" spans="1:5" x14ac:dyDescent="0.25">
      <c r="A387" t="s">
        <v>20</v>
      </c>
      <c r="B387">
        <v>189</v>
      </c>
      <c r="D387" t="s">
        <v>14</v>
      </c>
      <c r="E387">
        <v>842</v>
      </c>
    </row>
    <row r="388" spans="1:5" x14ac:dyDescent="0.25">
      <c r="A388" t="s">
        <v>20</v>
      </c>
      <c r="B388">
        <v>154</v>
      </c>
      <c r="D388" t="s">
        <v>14</v>
      </c>
      <c r="E388">
        <v>112</v>
      </c>
    </row>
    <row r="389" spans="1:5" x14ac:dyDescent="0.25">
      <c r="A389" t="s">
        <v>20</v>
      </c>
      <c r="B389">
        <v>96</v>
      </c>
      <c r="D389" t="s">
        <v>14</v>
      </c>
      <c r="E389">
        <v>374</v>
      </c>
    </row>
    <row r="390" spans="1:5" hidden="1" x14ac:dyDescent="0.25">
      <c r="A390" t="s">
        <v>20</v>
      </c>
      <c r="B390">
        <v>3063</v>
      </c>
    </row>
    <row r="391" spans="1:5" hidden="1" x14ac:dyDescent="0.25">
      <c r="A391" t="s">
        <v>20</v>
      </c>
      <c r="B391">
        <v>2266</v>
      </c>
    </row>
    <row r="392" spans="1:5" hidden="1" x14ac:dyDescent="0.25">
      <c r="A392" t="s">
        <v>20</v>
      </c>
      <c r="B392">
        <v>194</v>
      </c>
    </row>
    <row r="393" spans="1:5" hidden="1" x14ac:dyDescent="0.25">
      <c r="A393" t="s">
        <v>20</v>
      </c>
      <c r="B393">
        <v>129</v>
      </c>
    </row>
    <row r="394" spans="1:5" hidden="1" x14ac:dyDescent="0.25">
      <c r="A394" t="s">
        <v>74</v>
      </c>
      <c r="B394">
        <v>56</v>
      </c>
    </row>
    <row r="395" spans="1:5" hidden="1" x14ac:dyDescent="0.25">
      <c r="A395" t="s">
        <v>20</v>
      </c>
      <c r="B395">
        <v>375</v>
      </c>
    </row>
    <row r="396" spans="1:5" hidden="1" x14ac:dyDescent="0.25">
      <c r="A396" t="s">
        <v>20</v>
      </c>
      <c r="B396">
        <v>409</v>
      </c>
    </row>
    <row r="397" spans="1:5" hidden="1" x14ac:dyDescent="0.25">
      <c r="A397" t="s">
        <v>20</v>
      </c>
      <c r="B397">
        <v>234</v>
      </c>
    </row>
    <row r="398" spans="1:5" hidden="1" x14ac:dyDescent="0.25">
      <c r="A398" t="s">
        <v>20</v>
      </c>
      <c r="B398">
        <v>3016</v>
      </c>
    </row>
    <row r="399" spans="1:5" hidden="1" x14ac:dyDescent="0.25">
      <c r="A399" t="s">
        <v>20</v>
      </c>
      <c r="B399">
        <v>264</v>
      </c>
    </row>
    <row r="400" spans="1:5" hidden="1" x14ac:dyDescent="0.25">
      <c r="A400" t="s">
        <v>20</v>
      </c>
      <c r="B400">
        <v>272</v>
      </c>
    </row>
    <row r="401" spans="1:2" hidden="1" x14ac:dyDescent="0.25">
      <c r="A401" t="s">
        <v>47</v>
      </c>
      <c r="B401">
        <v>31</v>
      </c>
    </row>
    <row r="402" spans="1:2" hidden="1" x14ac:dyDescent="0.25">
      <c r="A402" t="s">
        <v>20</v>
      </c>
      <c r="B402">
        <v>419</v>
      </c>
    </row>
    <row r="403" spans="1:2" hidden="1" x14ac:dyDescent="0.25">
      <c r="A403" t="s">
        <v>74</v>
      </c>
      <c r="B403">
        <v>1113</v>
      </c>
    </row>
    <row r="404" spans="1:2" hidden="1" x14ac:dyDescent="0.25">
      <c r="A404" t="s">
        <v>20</v>
      </c>
      <c r="B404">
        <v>1621</v>
      </c>
    </row>
    <row r="405" spans="1:2" hidden="1" x14ac:dyDescent="0.25">
      <c r="A405" t="s">
        <v>20</v>
      </c>
      <c r="B405">
        <v>1101</v>
      </c>
    </row>
    <row r="406" spans="1:2" hidden="1" x14ac:dyDescent="0.25">
      <c r="A406" t="s">
        <v>20</v>
      </c>
      <c r="B406">
        <v>1073</v>
      </c>
    </row>
    <row r="407" spans="1:2" hidden="1" x14ac:dyDescent="0.25">
      <c r="A407" t="s">
        <v>20</v>
      </c>
      <c r="B407">
        <v>331</v>
      </c>
    </row>
    <row r="408" spans="1:2" hidden="1" x14ac:dyDescent="0.25">
      <c r="A408" t="s">
        <v>20</v>
      </c>
      <c r="B408">
        <v>1170</v>
      </c>
    </row>
    <row r="409" spans="1:2" hidden="1" x14ac:dyDescent="0.25">
      <c r="A409" t="s">
        <v>20</v>
      </c>
      <c r="B409">
        <v>363</v>
      </c>
    </row>
    <row r="410" spans="1:2" hidden="1" x14ac:dyDescent="0.25">
      <c r="A410" t="s">
        <v>20</v>
      </c>
      <c r="B410">
        <v>103</v>
      </c>
    </row>
    <row r="411" spans="1:2" hidden="1" x14ac:dyDescent="0.25">
      <c r="A411" t="s">
        <v>20</v>
      </c>
      <c r="B411">
        <v>147</v>
      </c>
    </row>
    <row r="412" spans="1:2" hidden="1" x14ac:dyDescent="0.25">
      <c r="A412" t="s">
        <v>20</v>
      </c>
      <c r="B412">
        <v>110</v>
      </c>
    </row>
    <row r="413" spans="1:2" hidden="1" x14ac:dyDescent="0.25">
      <c r="A413" t="s">
        <v>20</v>
      </c>
      <c r="B413">
        <v>134</v>
      </c>
    </row>
    <row r="414" spans="1:2" hidden="1" x14ac:dyDescent="0.25">
      <c r="A414" t="s">
        <v>20</v>
      </c>
      <c r="B414">
        <v>269</v>
      </c>
    </row>
    <row r="415" spans="1:2" hidden="1" x14ac:dyDescent="0.25">
      <c r="A415" t="s">
        <v>20</v>
      </c>
      <c r="B415">
        <v>175</v>
      </c>
    </row>
    <row r="416" spans="1:2" hidden="1" x14ac:dyDescent="0.25">
      <c r="A416" t="s">
        <v>20</v>
      </c>
      <c r="B416">
        <v>69</v>
      </c>
    </row>
    <row r="417" spans="1:2" hidden="1" x14ac:dyDescent="0.25">
      <c r="A417" t="s">
        <v>20</v>
      </c>
      <c r="B417">
        <v>190</v>
      </c>
    </row>
    <row r="418" spans="1:2" hidden="1" x14ac:dyDescent="0.25">
      <c r="A418" t="s">
        <v>20</v>
      </c>
      <c r="B418">
        <v>237</v>
      </c>
    </row>
    <row r="419" spans="1:2" hidden="1" x14ac:dyDescent="0.25">
      <c r="A419" t="s">
        <v>20</v>
      </c>
      <c r="B419">
        <v>196</v>
      </c>
    </row>
    <row r="420" spans="1:2" hidden="1" x14ac:dyDescent="0.25">
      <c r="A420" t="s">
        <v>20</v>
      </c>
      <c r="B420">
        <v>7295</v>
      </c>
    </row>
    <row r="421" spans="1:2" hidden="1" x14ac:dyDescent="0.25">
      <c r="A421" t="s">
        <v>20</v>
      </c>
      <c r="B421">
        <v>2893</v>
      </c>
    </row>
    <row r="422" spans="1:2" hidden="1" x14ac:dyDescent="0.25">
      <c r="A422" t="s">
        <v>20</v>
      </c>
      <c r="B422">
        <v>820</v>
      </c>
    </row>
    <row r="423" spans="1:2" hidden="1" x14ac:dyDescent="0.25">
      <c r="A423" t="s">
        <v>20</v>
      </c>
      <c r="B423">
        <v>2038</v>
      </c>
    </row>
    <row r="424" spans="1:2" hidden="1" x14ac:dyDescent="0.25">
      <c r="A424" t="s">
        <v>20</v>
      </c>
      <c r="B424">
        <v>116</v>
      </c>
    </row>
    <row r="425" spans="1:2" hidden="1" x14ac:dyDescent="0.25">
      <c r="A425" t="s">
        <v>20</v>
      </c>
      <c r="B425">
        <v>1345</v>
      </c>
    </row>
    <row r="426" spans="1:2" hidden="1" x14ac:dyDescent="0.25">
      <c r="A426" t="s">
        <v>20</v>
      </c>
      <c r="B426">
        <v>168</v>
      </c>
    </row>
    <row r="427" spans="1:2" hidden="1" x14ac:dyDescent="0.25">
      <c r="A427" t="s">
        <v>20</v>
      </c>
      <c r="B427">
        <v>137</v>
      </c>
    </row>
    <row r="428" spans="1:2" hidden="1" x14ac:dyDescent="0.25">
      <c r="A428" t="s">
        <v>20</v>
      </c>
      <c r="B428">
        <v>186</v>
      </c>
    </row>
    <row r="429" spans="1:2" hidden="1" x14ac:dyDescent="0.25">
      <c r="A429" t="s">
        <v>20</v>
      </c>
      <c r="B429">
        <v>125</v>
      </c>
    </row>
    <row r="430" spans="1:2" hidden="1" x14ac:dyDescent="0.25">
      <c r="A430" t="s">
        <v>20</v>
      </c>
      <c r="B430">
        <v>202</v>
      </c>
    </row>
    <row r="431" spans="1:2" hidden="1" x14ac:dyDescent="0.25">
      <c r="A431" t="s">
        <v>20</v>
      </c>
      <c r="B431">
        <v>103</v>
      </c>
    </row>
    <row r="432" spans="1:2" hidden="1" x14ac:dyDescent="0.25">
      <c r="A432" t="s">
        <v>20</v>
      </c>
      <c r="B432">
        <v>1785</v>
      </c>
    </row>
    <row r="433" spans="1:2" hidden="1" x14ac:dyDescent="0.25">
      <c r="A433" t="s">
        <v>20</v>
      </c>
      <c r="B433">
        <v>157</v>
      </c>
    </row>
    <row r="434" spans="1:2" hidden="1" x14ac:dyDescent="0.25">
      <c r="A434" t="s">
        <v>20</v>
      </c>
      <c r="B434">
        <v>555</v>
      </c>
    </row>
    <row r="435" spans="1:2" hidden="1" x14ac:dyDescent="0.25">
      <c r="A435" t="s">
        <v>20</v>
      </c>
      <c r="B435">
        <v>297</v>
      </c>
    </row>
    <row r="436" spans="1:2" hidden="1" x14ac:dyDescent="0.25">
      <c r="A436" t="s">
        <v>20</v>
      </c>
      <c r="B436">
        <v>123</v>
      </c>
    </row>
    <row r="437" spans="1:2" hidden="1" x14ac:dyDescent="0.25">
      <c r="A437" t="s">
        <v>20</v>
      </c>
      <c r="B437">
        <v>3036</v>
      </c>
    </row>
    <row r="438" spans="1:2" hidden="1" x14ac:dyDescent="0.25">
      <c r="A438" t="s">
        <v>20</v>
      </c>
      <c r="B438">
        <v>144</v>
      </c>
    </row>
    <row r="439" spans="1:2" hidden="1" x14ac:dyDescent="0.25">
      <c r="A439" t="s">
        <v>20</v>
      </c>
      <c r="B439">
        <v>121</v>
      </c>
    </row>
    <row r="440" spans="1:2" hidden="1" x14ac:dyDescent="0.25">
      <c r="A440" t="s">
        <v>20</v>
      </c>
      <c r="B440">
        <v>181</v>
      </c>
    </row>
    <row r="441" spans="1:2" hidden="1" x14ac:dyDescent="0.25">
      <c r="A441" t="s">
        <v>20</v>
      </c>
      <c r="B441">
        <v>122</v>
      </c>
    </row>
    <row r="442" spans="1:2" hidden="1" x14ac:dyDescent="0.25">
      <c r="A442" t="s">
        <v>20</v>
      </c>
      <c r="B442">
        <v>1071</v>
      </c>
    </row>
    <row r="443" spans="1:2" hidden="1" x14ac:dyDescent="0.25">
      <c r="A443" t="s">
        <v>20</v>
      </c>
      <c r="B443">
        <v>980</v>
      </c>
    </row>
    <row r="444" spans="1:2" hidden="1" x14ac:dyDescent="0.25">
      <c r="A444" t="s">
        <v>20</v>
      </c>
      <c r="B444">
        <v>536</v>
      </c>
    </row>
    <row r="445" spans="1:2" hidden="1" x14ac:dyDescent="0.25">
      <c r="A445" t="s">
        <v>20</v>
      </c>
      <c r="B445">
        <v>1991</v>
      </c>
    </row>
    <row r="446" spans="1:2" hidden="1" x14ac:dyDescent="0.25">
      <c r="A446" t="s">
        <v>20</v>
      </c>
      <c r="B446">
        <v>180</v>
      </c>
    </row>
    <row r="447" spans="1:2" hidden="1" x14ac:dyDescent="0.25">
      <c r="A447" t="s">
        <v>20</v>
      </c>
      <c r="B447">
        <v>130</v>
      </c>
    </row>
    <row r="448" spans="1:2" hidden="1" x14ac:dyDescent="0.25">
      <c r="A448" t="s">
        <v>20</v>
      </c>
      <c r="B448">
        <v>122</v>
      </c>
    </row>
    <row r="449" spans="1:2" hidden="1" x14ac:dyDescent="0.25">
      <c r="A449" t="s">
        <v>20</v>
      </c>
      <c r="B449">
        <v>140</v>
      </c>
    </row>
    <row r="450" spans="1:2" hidden="1" x14ac:dyDescent="0.25">
      <c r="A450" t="s">
        <v>20</v>
      </c>
      <c r="B450">
        <v>3388</v>
      </c>
    </row>
    <row r="451" spans="1:2" hidden="1" x14ac:dyDescent="0.25">
      <c r="A451" t="s">
        <v>20</v>
      </c>
      <c r="B451">
        <v>280</v>
      </c>
    </row>
    <row r="452" spans="1:2" hidden="1" x14ac:dyDescent="0.25">
      <c r="A452" t="s">
        <v>20</v>
      </c>
      <c r="B452">
        <v>366</v>
      </c>
    </row>
    <row r="453" spans="1:2" hidden="1" x14ac:dyDescent="0.25">
      <c r="A453" t="s">
        <v>20</v>
      </c>
      <c r="B453">
        <v>270</v>
      </c>
    </row>
    <row r="454" spans="1:2" hidden="1" x14ac:dyDescent="0.25">
      <c r="A454" t="s">
        <v>20</v>
      </c>
      <c r="B454">
        <v>137</v>
      </c>
    </row>
    <row r="455" spans="1:2" hidden="1" x14ac:dyDescent="0.25">
      <c r="A455" t="s">
        <v>20</v>
      </c>
      <c r="B455">
        <v>3205</v>
      </c>
    </row>
    <row r="456" spans="1:2" hidden="1" x14ac:dyDescent="0.25">
      <c r="A456" t="s">
        <v>20</v>
      </c>
      <c r="B456">
        <v>288</v>
      </c>
    </row>
    <row r="457" spans="1:2" hidden="1" x14ac:dyDescent="0.25">
      <c r="A457" t="s">
        <v>74</v>
      </c>
      <c r="B457">
        <v>94</v>
      </c>
    </row>
    <row r="458" spans="1:2" hidden="1" x14ac:dyDescent="0.25">
      <c r="A458" t="s">
        <v>20</v>
      </c>
      <c r="B458">
        <v>148</v>
      </c>
    </row>
    <row r="459" spans="1:2" hidden="1" x14ac:dyDescent="0.25">
      <c r="A459" t="s">
        <v>20</v>
      </c>
      <c r="B459">
        <v>114</v>
      </c>
    </row>
    <row r="460" spans="1:2" hidden="1" x14ac:dyDescent="0.25">
      <c r="A460" t="s">
        <v>20</v>
      </c>
      <c r="B460">
        <v>1518</v>
      </c>
    </row>
    <row r="461" spans="1:2" hidden="1" x14ac:dyDescent="0.25">
      <c r="A461" t="s">
        <v>20</v>
      </c>
      <c r="B461">
        <v>166</v>
      </c>
    </row>
    <row r="462" spans="1:2" hidden="1" x14ac:dyDescent="0.25">
      <c r="A462" t="s">
        <v>20</v>
      </c>
      <c r="B462">
        <v>100</v>
      </c>
    </row>
    <row r="463" spans="1:2" hidden="1" x14ac:dyDescent="0.25">
      <c r="A463" t="s">
        <v>20</v>
      </c>
      <c r="B463">
        <v>235</v>
      </c>
    </row>
    <row r="464" spans="1:2" hidden="1" x14ac:dyDescent="0.25">
      <c r="A464" t="s">
        <v>20</v>
      </c>
      <c r="B464">
        <v>148</v>
      </c>
    </row>
    <row r="465" spans="1:2" hidden="1" x14ac:dyDescent="0.25">
      <c r="A465" t="s">
        <v>20</v>
      </c>
      <c r="B465">
        <v>198</v>
      </c>
    </row>
    <row r="466" spans="1:2" hidden="1" x14ac:dyDescent="0.25">
      <c r="A466" t="s">
        <v>20</v>
      </c>
      <c r="B466">
        <v>150</v>
      </c>
    </row>
    <row r="467" spans="1:2" hidden="1" x14ac:dyDescent="0.25">
      <c r="A467" t="s">
        <v>20</v>
      </c>
      <c r="B467">
        <v>216</v>
      </c>
    </row>
    <row r="468" spans="1:2" hidden="1" x14ac:dyDescent="0.25">
      <c r="A468" t="s">
        <v>20</v>
      </c>
      <c r="B468">
        <v>5139</v>
      </c>
    </row>
    <row r="469" spans="1:2" hidden="1" x14ac:dyDescent="0.25">
      <c r="A469" t="s">
        <v>20</v>
      </c>
      <c r="B469">
        <v>2353</v>
      </c>
    </row>
    <row r="470" spans="1:2" hidden="1" x14ac:dyDescent="0.25">
      <c r="A470" t="s">
        <v>20</v>
      </c>
      <c r="B470">
        <v>78</v>
      </c>
    </row>
    <row r="471" spans="1:2" hidden="1" x14ac:dyDescent="0.25">
      <c r="A471" t="s">
        <v>20</v>
      </c>
      <c r="B471">
        <v>174</v>
      </c>
    </row>
    <row r="472" spans="1:2" hidden="1" x14ac:dyDescent="0.25">
      <c r="A472" t="s">
        <v>20</v>
      </c>
      <c r="B472">
        <v>164</v>
      </c>
    </row>
    <row r="473" spans="1:2" hidden="1" x14ac:dyDescent="0.25">
      <c r="A473" t="s">
        <v>20</v>
      </c>
      <c r="B473">
        <v>161</v>
      </c>
    </row>
    <row r="474" spans="1:2" hidden="1" x14ac:dyDescent="0.25">
      <c r="A474" t="s">
        <v>20</v>
      </c>
      <c r="B474">
        <v>138</v>
      </c>
    </row>
    <row r="475" spans="1:2" hidden="1" x14ac:dyDescent="0.25">
      <c r="A475" t="s">
        <v>20</v>
      </c>
      <c r="B475">
        <v>3308</v>
      </c>
    </row>
    <row r="476" spans="1:2" hidden="1" x14ac:dyDescent="0.25">
      <c r="A476" t="s">
        <v>20</v>
      </c>
      <c r="B476">
        <v>127</v>
      </c>
    </row>
    <row r="477" spans="1:2" hidden="1" x14ac:dyDescent="0.25">
      <c r="A477" t="s">
        <v>20</v>
      </c>
      <c r="B477">
        <v>207</v>
      </c>
    </row>
    <row r="478" spans="1:2" hidden="1" x14ac:dyDescent="0.25">
      <c r="A478" t="s">
        <v>20</v>
      </c>
      <c r="B478">
        <v>181</v>
      </c>
    </row>
    <row r="479" spans="1:2" hidden="1" x14ac:dyDescent="0.25">
      <c r="A479" t="s">
        <v>74</v>
      </c>
      <c r="B479">
        <v>898</v>
      </c>
    </row>
    <row r="480" spans="1:2" hidden="1" x14ac:dyDescent="0.25">
      <c r="A480" t="s">
        <v>20</v>
      </c>
      <c r="B480">
        <v>110</v>
      </c>
    </row>
    <row r="481" spans="1:2" hidden="1" x14ac:dyDescent="0.25">
      <c r="A481" t="s">
        <v>20</v>
      </c>
      <c r="B481">
        <v>185</v>
      </c>
    </row>
    <row r="482" spans="1:2" hidden="1" x14ac:dyDescent="0.25">
      <c r="A482" t="s">
        <v>20</v>
      </c>
      <c r="B482">
        <v>121</v>
      </c>
    </row>
    <row r="483" spans="1:2" hidden="1" x14ac:dyDescent="0.25">
      <c r="A483" t="s">
        <v>20</v>
      </c>
      <c r="B483">
        <v>106</v>
      </c>
    </row>
    <row r="484" spans="1:2" hidden="1" x14ac:dyDescent="0.25">
      <c r="A484" t="s">
        <v>20</v>
      </c>
      <c r="B484">
        <v>142</v>
      </c>
    </row>
    <row r="485" spans="1:2" hidden="1" x14ac:dyDescent="0.25">
      <c r="A485" t="s">
        <v>20</v>
      </c>
      <c r="B485">
        <v>233</v>
      </c>
    </row>
    <row r="486" spans="1:2" hidden="1" x14ac:dyDescent="0.25">
      <c r="A486" t="s">
        <v>20</v>
      </c>
      <c r="B486">
        <v>218</v>
      </c>
    </row>
    <row r="487" spans="1:2" hidden="1" x14ac:dyDescent="0.25">
      <c r="A487" t="s">
        <v>20</v>
      </c>
      <c r="B487">
        <v>76</v>
      </c>
    </row>
    <row r="488" spans="1:2" hidden="1" x14ac:dyDescent="0.25">
      <c r="A488" t="s">
        <v>20</v>
      </c>
      <c r="B488">
        <v>43</v>
      </c>
    </row>
    <row r="489" spans="1:2" hidden="1" x14ac:dyDescent="0.25">
      <c r="A489" t="s">
        <v>20</v>
      </c>
      <c r="B489">
        <v>221</v>
      </c>
    </row>
    <row r="490" spans="1:2" hidden="1" x14ac:dyDescent="0.25">
      <c r="A490" t="s">
        <v>20</v>
      </c>
      <c r="B490">
        <v>2805</v>
      </c>
    </row>
    <row r="491" spans="1:2" hidden="1" x14ac:dyDescent="0.25">
      <c r="A491" t="s">
        <v>20</v>
      </c>
      <c r="B491">
        <v>68</v>
      </c>
    </row>
    <row r="492" spans="1:2" hidden="1" x14ac:dyDescent="0.25">
      <c r="A492" t="s">
        <v>20</v>
      </c>
      <c r="B492">
        <v>183</v>
      </c>
    </row>
    <row r="493" spans="1:2" hidden="1" x14ac:dyDescent="0.25">
      <c r="A493" t="s">
        <v>20</v>
      </c>
      <c r="B493">
        <v>133</v>
      </c>
    </row>
    <row r="494" spans="1:2" hidden="1" x14ac:dyDescent="0.25">
      <c r="A494" t="s">
        <v>20</v>
      </c>
      <c r="B494">
        <v>2489</v>
      </c>
    </row>
    <row r="495" spans="1:2" hidden="1" x14ac:dyDescent="0.25">
      <c r="A495" t="s">
        <v>20</v>
      </c>
      <c r="B495">
        <v>69</v>
      </c>
    </row>
    <row r="496" spans="1:2" hidden="1" x14ac:dyDescent="0.25">
      <c r="A496" t="s">
        <v>20</v>
      </c>
      <c r="B496">
        <v>279</v>
      </c>
    </row>
    <row r="497" spans="1:2" hidden="1" x14ac:dyDescent="0.25">
      <c r="A497" t="s">
        <v>20</v>
      </c>
      <c r="B497">
        <v>210</v>
      </c>
    </row>
    <row r="498" spans="1:2" hidden="1" x14ac:dyDescent="0.25">
      <c r="A498" t="s">
        <v>20</v>
      </c>
      <c r="B498">
        <v>2100</v>
      </c>
    </row>
    <row r="499" spans="1:2" hidden="1" x14ac:dyDescent="0.25">
      <c r="A499" t="s">
        <v>20</v>
      </c>
      <c r="B499">
        <v>252</v>
      </c>
    </row>
    <row r="500" spans="1:2" hidden="1" x14ac:dyDescent="0.25">
      <c r="A500" t="s">
        <v>20</v>
      </c>
      <c r="B500">
        <v>1280</v>
      </c>
    </row>
    <row r="501" spans="1:2" hidden="1" x14ac:dyDescent="0.25">
      <c r="A501" t="s">
        <v>20</v>
      </c>
      <c r="B501">
        <v>157</v>
      </c>
    </row>
    <row r="502" spans="1:2" hidden="1" x14ac:dyDescent="0.25">
      <c r="A502" t="s">
        <v>20</v>
      </c>
      <c r="B502">
        <v>194</v>
      </c>
    </row>
    <row r="503" spans="1:2" hidden="1" x14ac:dyDescent="0.25">
      <c r="A503" t="s">
        <v>20</v>
      </c>
      <c r="B503">
        <v>82</v>
      </c>
    </row>
    <row r="504" spans="1:2" hidden="1" x14ac:dyDescent="0.25">
      <c r="A504" t="s">
        <v>20</v>
      </c>
      <c r="B504">
        <v>4233</v>
      </c>
    </row>
    <row r="505" spans="1:2" hidden="1" x14ac:dyDescent="0.25">
      <c r="A505" t="s">
        <v>20</v>
      </c>
      <c r="B505">
        <v>1297</v>
      </c>
    </row>
    <row r="506" spans="1:2" hidden="1" x14ac:dyDescent="0.25">
      <c r="A506" t="s">
        <v>20</v>
      </c>
      <c r="B506">
        <v>165</v>
      </c>
    </row>
    <row r="507" spans="1:2" hidden="1" x14ac:dyDescent="0.25">
      <c r="A507" t="s">
        <v>20</v>
      </c>
      <c r="B507">
        <v>119</v>
      </c>
    </row>
    <row r="508" spans="1:2" hidden="1" x14ac:dyDescent="0.25">
      <c r="A508" t="s">
        <v>20</v>
      </c>
      <c r="B508">
        <v>1797</v>
      </c>
    </row>
    <row r="509" spans="1:2" hidden="1" x14ac:dyDescent="0.25">
      <c r="A509" t="s">
        <v>20</v>
      </c>
      <c r="B509">
        <v>261</v>
      </c>
    </row>
    <row r="510" spans="1:2" hidden="1" x14ac:dyDescent="0.25">
      <c r="A510" t="s">
        <v>20</v>
      </c>
      <c r="B510">
        <v>157</v>
      </c>
    </row>
    <row r="511" spans="1:2" hidden="1" x14ac:dyDescent="0.25">
      <c r="A511" t="s">
        <v>20</v>
      </c>
      <c r="B511">
        <v>3533</v>
      </c>
    </row>
    <row r="512" spans="1:2" hidden="1" x14ac:dyDescent="0.25">
      <c r="A512" t="s">
        <v>20</v>
      </c>
      <c r="B512">
        <v>155</v>
      </c>
    </row>
    <row r="513" spans="1:2" hidden="1" x14ac:dyDescent="0.25">
      <c r="A513" t="s">
        <v>20</v>
      </c>
      <c r="B513">
        <v>132</v>
      </c>
    </row>
    <row r="514" spans="1:2" hidden="1" x14ac:dyDescent="0.25">
      <c r="A514" t="s">
        <v>20</v>
      </c>
      <c r="B514">
        <v>1354</v>
      </c>
    </row>
    <row r="515" spans="1:2" hidden="1" x14ac:dyDescent="0.25">
      <c r="A515" t="s">
        <v>20</v>
      </c>
      <c r="B515">
        <v>48</v>
      </c>
    </row>
    <row r="516" spans="1:2" hidden="1" x14ac:dyDescent="0.25">
      <c r="A516" t="s">
        <v>47</v>
      </c>
      <c r="B516">
        <v>14</v>
      </c>
    </row>
    <row r="517" spans="1:2" hidden="1" x14ac:dyDescent="0.25">
      <c r="A517" t="s">
        <v>20</v>
      </c>
      <c r="B517">
        <v>110</v>
      </c>
    </row>
    <row r="518" spans="1:2" hidden="1" x14ac:dyDescent="0.25">
      <c r="A518" t="s">
        <v>20</v>
      </c>
      <c r="B518">
        <v>172</v>
      </c>
    </row>
    <row r="519" spans="1:2" hidden="1" x14ac:dyDescent="0.25">
      <c r="A519" t="s">
        <v>20</v>
      </c>
      <c r="B519">
        <v>307</v>
      </c>
    </row>
    <row r="520" spans="1:2" hidden="1" x14ac:dyDescent="0.25">
      <c r="A520" t="s">
        <v>20</v>
      </c>
      <c r="B520">
        <v>160</v>
      </c>
    </row>
    <row r="521" spans="1:2" hidden="1" x14ac:dyDescent="0.25">
      <c r="A521" t="s">
        <v>20</v>
      </c>
      <c r="B521">
        <v>1467</v>
      </c>
    </row>
    <row r="522" spans="1:2" hidden="1" x14ac:dyDescent="0.25">
      <c r="A522" t="s">
        <v>20</v>
      </c>
      <c r="B522">
        <v>2662</v>
      </c>
    </row>
    <row r="523" spans="1:2" hidden="1" x14ac:dyDescent="0.25">
      <c r="A523" t="s">
        <v>74</v>
      </c>
      <c r="B523">
        <v>296</v>
      </c>
    </row>
    <row r="524" spans="1:2" hidden="1" x14ac:dyDescent="0.25">
      <c r="A524" t="s">
        <v>20</v>
      </c>
      <c r="B524">
        <v>452</v>
      </c>
    </row>
    <row r="525" spans="1:2" hidden="1" x14ac:dyDescent="0.25">
      <c r="A525" t="s">
        <v>20</v>
      </c>
      <c r="B525">
        <v>158</v>
      </c>
    </row>
    <row r="526" spans="1:2" hidden="1" x14ac:dyDescent="0.25">
      <c r="A526" t="s">
        <v>20</v>
      </c>
      <c r="B526">
        <v>225</v>
      </c>
    </row>
    <row r="527" spans="1:2" hidden="1" x14ac:dyDescent="0.25">
      <c r="A527" t="s">
        <v>20</v>
      </c>
      <c r="B527">
        <v>65</v>
      </c>
    </row>
    <row r="528" spans="1:2" hidden="1" x14ac:dyDescent="0.25">
      <c r="A528" t="s">
        <v>20</v>
      </c>
      <c r="B528">
        <v>163</v>
      </c>
    </row>
    <row r="529" spans="1:2" hidden="1" x14ac:dyDescent="0.25">
      <c r="A529" t="s">
        <v>20</v>
      </c>
      <c r="B529">
        <v>85</v>
      </c>
    </row>
    <row r="530" spans="1:2" hidden="1" x14ac:dyDescent="0.25">
      <c r="A530" t="s">
        <v>47</v>
      </c>
      <c r="B530">
        <v>27</v>
      </c>
    </row>
    <row r="531" spans="1:2" hidden="1" x14ac:dyDescent="0.25">
      <c r="A531" t="s">
        <v>20</v>
      </c>
      <c r="B531">
        <v>217</v>
      </c>
    </row>
    <row r="532" spans="1:2" hidden="1" x14ac:dyDescent="0.25">
      <c r="A532" t="s">
        <v>20</v>
      </c>
      <c r="B532">
        <v>150</v>
      </c>
    </row>
    <row r="533" spans="1:2" hidden="1" x14ac:dyDescent="0.25">
      <c r="A533" t="s">
        <v>20</v>
      </c>
      <c r="B533">
        <v>3272</v>
      </c>
    </row>
    <row r="534" spans="1:2" hidden="1" x14ac:dyDescent="0.25">
      <c r="A534" t="s">
        <v>20</v>
      </c>
      <c r="B534">
        <v>300</v>
      </c>
    </row>
    <row r="535" spans="1:2" hidden="1" x14ac:dyDescent="0.25">
      <c r="A535" t="s">
        <v>20</v>
      </c>
      <c r="B535">
        <v>126</v>
      </c>
    </row>
    <row r="536" spans="1:2" hidden="1" x14ac:dyDescent="0.25">
      <c r="A536" t="s">
        <v>20</v>
      </c>
      <c r="B536">
        <v>2320</v>
      </c>
    </row>
    <row r="537" spans="1:2" hidden="1" x14ac:dyDescent="0.25">
      <c r="A537" t="s">
        <v>20</v>
      </c>
      <c r="B537">
        <v>81</v>
      </c>
    </row>
    <row r="538" spans="1:2" hidden="1" x14ac:dyDescent="0.25">
      <c r="A538" t="s">
        <v>20</v>
      </c>
      <c r="B538">
        <v>1887</v>
      </c>
    </row>
    <row r="539" spans="1:2" hidden="1" x14ac:dyDescent="0.25">
      <c r="A539" t="s">
        <v>20</v>
      </c>
      <c r="B539">
        <v>4358</v>
      </c>
    </row>
    <row r="540" spans="1:2" hidden="1" x14ac:dyDescent="0.25">
      <c r="A540" t="s">
        <v>20</v>
      </c>
      <c r="B540">
        <v>53</v>
      </c>
    </row>
    <row r="541" spans="1:2" hidden="1" x14ac:dyDescent="0.25">
      <c r="A541" t="s">
        <v>20</v>
      </c>
      <c r="B541">
        <v>2414</v>
      </c>
    </row>
    <row r="542" spans="1:2" hidden="1" x14ac:dyDescent="0.25">
      <c r="A542" t="s">
        <v>20</v>
      </c>
      <c r="B542">
        <v>80</v>
      </c>
    </row>
    <row r="543" spans="1:2" hidden="1" x14ac:dyDescent="0.25">
      <c r="A543" t="s">
        <v>20</v>
      </c>
      <c r="B543">
        <v>193</v>
      </c>
    </row>
    <row r="544" spans="1:2" hidden="1" x14ac:dyDescent="0.25">
      <c r="A544" t="s">
        <v>20</v>
      </c>
      <c r="B544">
        <v>52</v>
      </c>
    </row>
    <row r="545" spans="1:2" hidden="1" x14ac:dyDescent="0.25">
      <c r="A545" t="s">
        <v>20</v>
      </c>
      <c r="B545">
        <v>290</v>
      </c>
    </row>
    <row r="546" spans="1:2" hidden="1" x14ac:dyDescent="0.25">
      <c r="A546" t="s">
        <v>20</v>
      </c>
      <c r="B546">
        <v>122</v>
      </c>
    </row>
    <row r="547" spans="1:2" hidden="1" x14ac:dyDescent="0.25">
      <c r="A547" t="s">
        <v>20</v>
      </c>
      <c r="B547">
        <v>1470</v>
      </c>
    </row>
    <row r="548" spans="1:2" hidden="1" x14ac:dyDescent="0.25">
      <c r="A548" t="s">
        <v>20</v>
      </c>
      <c r="B548">
        <v>165</v>
      </c>
    </row>
    <row r="549" spans="1:2" hidden="1" x14ac:dyDescent="0.25">
      <c r="A549" t="s">
        <v>20</v>
      </c>
      <c r="B549">
        <v>182</v>
      </c>
    </row>
    <row r="550" spans="1:2" hidden="1" x14ac:dyDescent="0.25">
      <c r="A550" t="s">
        <v>74</v>
      </c>
      <c r="B550">
        <v>976</v>
      </c>
    </row>
    <row r="551" spans="1:2" hidden="1" x14ac:dyDescent="0.25">
      <c r="A551" t="s">
        <v>20</v>
      </c>
      <c r="B551">
        <v>199</v>
      </c>
    </row>
    <row r="552" spans="1:2" hidden="1" x14ac:dyDescent="0.25">
      <c r="A552" t="s">
        <v>20</v>
      </c>
      <c r="B552">
        <v>56</v>
      </c>
    </row>
    <row r="553" spans="1:2" hidden="1" x14ac:dyDescent="0.25">
      <c r="A553" t="s">
        <v>47</v>
      </c>
      <c r="B553">
        <v>66</v>
      </c>
    </row>
    <row r="554" spans="1:2" hidden="1" x14ac:dyDescent="0.25">
      <c r="A554" t="s">
        <v>20</v>
      </c>
      <c r="B554">
        <v>1460</v>
      </c>
    </row>
    <row r="555" spans="1:2" hidden="1" x14ac:dyDescent="0.25">
      <c r="A555" t="s">
        <v>20</v>
      </c>
      <c r="B555">
        <v>123</v>
      </c>
    </row>
    <row r="556" spans="1:2" hidden="1" x14ac:dyDescent="0.25">
      <c r="A556" t="s">
        <v>20</v>
      </c>
      <c r="B556">
        <v>159</v>
      </c>
    </row>
    <row r="557" spans="1:2" hidden="1" x14ac:dyDescent="0.25">
      <c r="A557" t="s">
        <v>20</v>
      </c>
      <c r="B557">
        <v>110</v>
      </c>
    </row>
    <row r="558" spans="1:2" hidden="1" x14ac:dyDescent="0.25">
      <c r="A558" t="s">
        <v>20</v>
      </c>
      <c r="B558">
        <v>236</v>
      </c>
    </row>
    <row r="559" spans="1:2" hidden="1" x14ac:dyDescent="0.25">
      <c r="A559" t="s">
        <v>20</v>
      </c>
      <c r="B559">
        <v>191</v>
      </c>
    </row>
    <row r="560" spans="1:2" hidden="1" x14ac:dyDescent="0.25">
      <c r="A560" t="s">
        <v>20</v>
      </c>
      <c r="B560">
        <v>3934</v>
      </c>
    </row>
    <row r="561" spans="1:2" hidden="1" x14ac:dyDescent="0.25">
      <c r="A561" t="s">
        <v>74</v>
      </c>
      <c r="B561">
        <v>160</v>
      </c>
    </row>
    <row r="562" spans="1:2" hidden="1" x14ac:dyDescent="0.25">
      <c r="A562" t="s">
        <v>20</v>
      </c>
      <c r="B562">
        <v>80</v>
      </c>
    </row>
    <row r="563" spans="1:2" hidden="1" x14ac:dyDescent="0.25">
      <c r="A563" t="s">
        <v>20</v>
      </c>
      <c r="B563">
        <v>462</v>
      </c>
    </row>
    <row r="564" spans="1:2" hidden="1" x14ac:dyDescent="0.25">
      <c r="A564" t="s">
        <v>20</v>
      </c>
      <c r="B564">
        <v>179</v>
      </c>
    </row>
    <row r="565" spans="1:2" hidden="1" x14ac:dyDescent="0.25">
      <c r="A565" t="s">
        <v>74</v>
      </c>
      <c r="B565">
        <v>2266</v>
      </c>
    </row>
    <row r="566" spans="1:2" hidden="1" x14ac:dyDescent="0.25">
      <c r="A566" t="s">
        <v>20</v>
      </c>
      <c r="B566">
        <v>1866</v>
      </c>
    </row>
    <row r="567" spans="1:2" hidden="1" x14ac:dyDescent="0.25">
      <c r="A567" t="s">
        <v>20</v>
      </c>
      <c r="B567">
        <v>156</v>
      </c>
    </row>
    <row r="568" spans="1:2" hidden="1" x14ac:dyDescent="0.25">
      <c r="A568" t="s">
        <v>20</v>
      </c>
      <c r="B568">
        <v>255</v>
      </c>
    </row>
    <row r="569" spans="1:2" hidden="1" x14ac:dyDescent="0.25">
      <c r="A569" t="s">
        <v>20</v>
      </c>
      <c r="B569">
        <v>2261</v>
      </c>
    </row>
    <row r="570" spans="1:2" hidden="1" x14ac:dyDescent="0.25">
      <c r="A570" t="s">
        <v>20</v>
      </c>
      <c r="B570">
        <v>40</v>
      </c>
    </row>
    <row r="571" spans="1:2" hidden="1" x14ac:dyDescent="0.25">
      <c r="A571" t="s">
        <v>20</v>
      </c>
      <c r="B571">
        <v>2289</v>
      </c>
    </row>
    <row r="572" spans="1:2" hidden="1" x14ac:dyDescent="0.25">
      <c r="A572" t="s">
        <v>20</v>
      </c>
      <c r="B572">
        <v>65</v>
      </c>
    </row>
    <row r="573" spans="1:2" hidden="1" x14ac:dyDescent="0.25">
      <c r="A573" t="s">
        <v>20</v>
      </c>
      <c r="B573">
        <v>3777</v>
      </c>
    </row>
    <row r="574" spans="1:2" hidden="1" x14ac:dyDescent="0.25">
      <c r="A574" t="s">
        <v>20</v>
      </c>
      <c r="B574">
        <v>184</v>
      </c>
    </row>
    <row r="575" spans="1:2" hidden="1" x14ac:dyDescent="0.25">
      <c r="A575" t="s">
        <v>20</v>
      </c>
      <c r="B575">
        <v>85</v>
      </c>
    </row>
    <row r="576" spans="1:2" hidden="1" x14ac:dyDescent="0.25">
      <c r="A576" t="s">
        <v>20</v>
      </c>
      <c r="B576">
        <v>144</v>
      </c>
    </row>
    <row r="577" spans="1:2" hidden="1" x14ac:dyDescent="0.25">
      <c r="A577" t="s">
        <v>20</v>
      </c>
      <c r="B577">
        <v>1902</v>
      </c>
    </row>
    <row r="578" spans="1:2" hidden="1" x14ac:dyDescent="0.25">
      <c r="A578" t="s">
        <v>20</v>
      </c>
      <c r="B578">
        <v>105</v>
      </c>
    </row>
    <row r="579" spans="1:2" hidden="1" x14ac:dyDescent="0.25">
      <c r="A579" t="s">
        <v>20</v>
      </c>
      <c r="B579">
        <v>132</v>
      </c>
    </row>
    <row r="580" spans="1:2" hidden="1" x14ac:dyDescent="0.25">
      <c r="A580" t="s">
        <v>20</v>
      </c>
      <c r="B580">
        <v>96</v>
      </c>
    </row>
    <row r="581" spans="1:2" hidden="1" x14ac:dyDescent="0.25">
      <c r="A581" t="s">
        <v>20</v>
      </c>
      <c r="B581">
        <v>114</v>
      </c>
    </row>
    <row r="582" spans="1:2" hidden="1" x14ac:dyDescent="0.25">
      <c r="A582" t="s">
        <v>20</v>
      </c>
      <c r="B582">
        <v>203</v>
      </c>
    </row>
    <row r="583" spans="1:2" hidden="1" x14ac:dyDescent="0.25">
      <c r="A583" t="s">
        <v>20</v>
      </c>
      <c r="B583">
        <v>1559</v>
      </c>
    </row>
    <row r="584" spans="1:2" hidden="1" x14ac:dyDescent="0.25">
      <c r="A584" t="s">
        <v>20</v>
      </c>
      <c r="B584">
        <v>1548</v>
      </c>
    </row>
    <row r="585" spans="1:2" hidden="1" x14ac:dyDescent="0.25">
      <c r="A585" t="s">
        <v>20</v>
      </c>
      <c r="B585">
        <v>80</v>
      </c>
    </row>
    <row r="586" spans="1:2" hidden="1" x14ac:dyDescent="0.25">
      <c r="A586" t="s">
        <v>20</v>
      </c>
      <c r="B586">
        <v>131</v>
      </c>
    </row>
    <row r="587" spans="1:2" hidden="1" x14ac:dyDescent="0.25">
      <c r="A587" t="s">
        <v>20</v>
      </c>
      <c r="B587">
        <v>112</v>
      </c>
    </row>
    <row r="588" spans="1:2" hidden="1" x14ac:dyDescent="0.25">
      <c r="A588" t="s">
        <v>20</v>
      </c>
      <c r="B588">
        <v>155</v>
      </c>
    </row>
    <row r="589" spans="1:2" hidden="1" x14ac:dyDescent="0.25">
      <c r="A589" t="s">
        <v>20</v>
      </c>
      <c r="B589">
        <v>266</v>
      </c>
    </row>
    <row r="590" spans="1:2" hidden="1" x14ac:dyDescent="0.25">
      <c r="A590" t="s">
        <v>20</v>
      </c>
      <c r="B590">
        <v>155</v>
      </c>
    </row>
    <row r="591" spans="1:2" hidden="1" x14ac:dyDescent="0.25">
      <c r="A591" t="s">
        <v>20</v>
      </c>
      <c r="B591">
        <v>207</v>
      </c>
    </row>
    <row r="592" spans="1:2" hidden="1" x14ac:dyDescent="0.25">
      <c r="A592" t="s">
        <v>20</v>
      </c>
      <c r="B592">
        <v>245</v>
      </c>
    </row>
    <row r="593" spans="1:2" hidden="1" x14ac:dyDescent="0.25">
      <c r="A593" t="s">
        <v>20</v>
      </c>
      <c r="B593">
        <v>1573</v>
      </c>
    </row>
    <row r="594" spans="1:2" hidden="1" x14ac:dyDescent="0.25">
      <c r="A594" t="s">
        <v>20</v>
      </c>
      <c r="B594">
        <v>114</v>
      </c>
    </row>
    <row r="595" spans="1:2" hidden="1" x14ac:dyDescent="0.25">
      <c r="A595" t="s">
        <v>20</v>
      </c>
      <c r="B595">
        <v>93</v>
      </c>
    </row>
    <row r="596" spans="1:2" hidden="1" x14ac:dyDescent="0.25">
      <c r="A596" t="s">
        <v>20</v>
      </c>
      <c r="B596">
        <v>1681</v>
      </c>
    </row>
    <row r="597" spans="1:2" hidden="1" x14ac:dyDescent="0.25">
      <c r="A597" t="s">
        <v>20</v>
      </c>
      <c r="B597">
        <v>32</v>
      </c>
    </row>
    <row r="598" spans="1:2" hidden="1" x14ac:dyDescent="0.25">
      <c r="A598" t="s">
        <v>20</v>
      </c>
      <c r="B598">
        <v>135</v>
      </c>
    </row>
    <row r="599" spans="1:2" hidden="1" x14ac:dyDescent="0.25">
      <c r="A599" t="s">
        <v>20</v>
      </c>
      <c r="B599">
        <v>140</v>
      </c>
    </row>
    <row r="600" spans="1:2" hidden="1" x14ac:dyDescent="0.25">
      <c r="A600" t="s">
        <v>20</v>
      </c>
      <c r="B600">
        <v>92</v>
      </c>
    </row>
    <row r="601" spans="1:2" hidden="1" x14ac:dyDescent="0.25">
      <c r="A601" t="s">
        <v>20</v>
      </c>
      <c r="B601">
        <v>1015</v>
      </c>
    </row>
    <row r="602" spans="1:2" hidden="1" x14ac:dyDescent="0.25">
      <c r="A602" t="s">
        <v>20</v>
      </c>
      <c r="B602">
        <v>323</v>
      </c>
    </row>
    <row r="603" spans="1:2" hidden="1" x14ac:dyDescent="0.25">
      <c r="A603" t="s">
        <v>20</v>
      </c>
      <c r="B603">
        <v>2326</v>
      </c>
    </row>
    <row r="604" spans="1:2" hidden="1" x14ac:dyDescent="0.25">
      <c r="A604" t="s">
        <v>20</v>
      </c>
      <c r="B604">
        <v>381</v>
      </c>
    </row>
    <row r="605" spans="1:2" hidden="1" x14ac:dyDescent="0.25">
      <c r="A605" t="s">
        <v>20</v>
      </c>
      <c r="B605">
        <v>480</v>
      </c>
    </row>
    <row r="606" spans="1:2" hidden="1" x14ac:dyDescent="0.25">
      <c r="A606" t="s">
        <v>74</v>
      </c>
      <c r="B606">
        <v>75</v>
      </c>
    </row>
    <row r="607" spans="1:2" hidden="1" x14ac:dyDescent="0.25">
      <c r="A607" t="s">
        <v>20</v>
      </c>
      <c r="B607">
        <v>226</v>
      </c>
    </row>
    <row r="608" spans="1:2" hidden="1" x14ac:dyDescent="0.25">
      <c r="A608" t="s">
        <v>20</v>
      </c>
      <c r="B608">
        <v>241</v>
      </c>
    </row>
    <row r="609" spans="1:2" hidden="1" x14ac:dyDescent="0.25">
      <c r="A609" t="s">
        <v>20</v>
      </c>
      <c r="B609">
        <v>132</v>
      </c>
    </row>
    <row r="610" spans="1:2" hidden="1" x14ac:dyDescent="0.25">
      <c r="A610" t="s">
        <v>74</v>
      </c>
      <c r="B610">
        <v>139</v>
      </c>
    </row>
    <row r="611" spans="1:2" hidden="1" x14ac:dyDescent="0.25">
      <c r="A611" t="s">
        <v>20</v>
      </c>
      <c r="B611">
        <v>2043</v>
      </c>
    </row>
  </sheetData>
  <autoFilter ref="A1:E611">
    <filterColumn colId="0">
      <filters>
        <filter val="successful"/>
      </filters>
    </filterColumn>
    <filterColumn colId="3">
      <filters>
        <filter val="failed"/>
      </filters>
    </filterColumn>
  </autoFilter>
  <conditionalFormatting sqref="D2:D389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A2:A61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ignoredErrors>
    <ignoredError sqref="G2 K2:K3 K4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 Category</vt:lpstr>
      <vt:lpstr>Per Month</vt:lpstr>
      <vt:lpstr>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Kracaw</cp:lastModifiedBy>
  <dcterms:created xsi:type="dcterms:W3CDTF">2021-09-29T18:52:28Z</dcterms:created>
  <dcterms:modified xsi:type="dcterms:W3CDTF">2023-03-22T22:34:54Z</dcterms:modified>
</cp:coreProperties>
</file>