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Salary Calculation" sheetId="2" r:id="rId5"/>
    <sheet state="visible" name="Wealth Calculation" sheetId="3" r:id="rId6"/>
    <sheet state="visible" name="Retirement Fund Calculation" sheetId="4" r:id="rId7"/>
    <sheet state="visible" name="Retirement Calculation" sheetId="5" r:id="rId8"/>
  </sheets>
  <definedNames/>
  <calcPr/>
</workbook>
</file>

<file path=xl/sharedStrings.xml><?xml version="1.0" encoding="utf-8"?>
<sst xmlns="http://schemas.openxmlformats.org/spreadsheetml/2006/main" count="32" uniqueCount="25">
  <si>
    <t>Salary Input</t>
  </si>
  <si>
    <t>Starting Salary</t>
  </si>
  <si>
    <t>Interest</t>
  </si>
  <si>
    <t>Saving Portion</t>
  </si>
  <si>
    <t>Retirement Input</t>
  </si>
  <si>
    <t>Annual Expenditure After Retirement</t>
  </si>
  <si>
    <t>Retirement Life # of Years</t>
  </si>
  <si>
    <t>Raises Input</t>
  </si>
  <si>
    <t>Cost of Living Raise</t>
  </si>
  <si>
    <t>Promotional Raise</t>
  </si>
  <si>
    <t># of Years for Each Promotional Raise</t>
  </si>
  <si>
    <t>Output</t>
  </si>
  <si>
    <t xml:space="preserve"># Working Years Before Retirement </t>
  </si>
  <si>
    <t>Retirement Fund</t>
  </si>
  <si>
    <t>Inputs</t>
  </si>
  <si>
    <t>Is Promotional Year?</t>
  </si>
  <si>
    <t>Time</t>
  </si>
  <si>
    <t># of Promotions</t>
  </si>
  <si>
    <t>Total Raise</t>
  </si>
  <si>
    <t>Salary</t>
  </si>
  <si>
    <t>Saving</t>
  </si>
  <si>
    <t>Wealth</t>
  </si>
  <si>
    <t>Fund Required</t>
  </si>
  <si>
    <t>No. of Retirement Years</t>
  </si>
  <si>
    <t>Is Retired?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</si>
</sst>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3" numFmtId="0" xfId="0" applyAlignment="1" applyBorder="1" applyFont="1">
      <alignment readingOrder="0"/>
    </xf>
    <xf borderId="3" fillId="0" fontId="3" numFmtId="164" xfId="0" applyAlignment="1" applyBorder="1" applyFont="1" applyNumberFormat="1">
      <alignment readingOrder="0"/>
    </xf>
    <xf borderId="3" fillId="0" fontId="3" numFmtId="9" xfId="0" applyAlignment="1" applyBorder="1" applyFont="1" applyNumberFormat="1">
      <alignment readingOrder="0"/>
    </xf>
    <xf borderId="0" fillId="0" fontId="3" numFmtId="9" xfId="0" applyAlignment="1" applyFont="1" applyNumberFormat="1">
      <alignment readingOrder="0"/>
    </xf>
    <xf borderId="3" fillId="0" fontId="3" numFmtId="3" xfId="0" applyAlignment="1" applyBorder="1" applyFont="1" applyNumberFormat="1">
      <alignment readingOrder="0"/>
    </xf>
    <xf borderId="0" fillId="0" fontId="3" numFmtId="164" xfId="0" applyAlignment="1" applyFont="1" applyNumberFormat="1">
      <alignment readingOrder="0"/>
    </xf>
    <xf borderId="3" fillId="0" fontId="3" numFmtId="0" xfId="0" applyBorder="1" applyFont="1"/>
    <xf borderId="3" fillId="0" fontId="3" numFmtId="165" xfId="0" applyBorder="1" applyFont="1" applyNumberFormat="1"/>
    <xf borderId="1" fillId="3" fontId="1" numFmtId="0" xfId="0" applyAlignment="1" applyBorder="1" applyFill="1" applyFont="1">
      <alignment horizontal="center" readingOrder="0"/>
    </xf>
    <xf borderId="3" fillId="0" fontId="3" numFmtId="164" xfId="0" applyBorder="1" applyFont="1" applyNumberFormat="1"/>
    <xf borderId="3" fillId="0" fontId="3" numFmtId="9" xfId="0" applyBorder="1" applyFont="1" applyNumberFormat="1"/>
    <xf borderId="3" fillId="3" fontId="3" numFmtId="0" xfId="0" applyAlignment="1" applyBorder="1" applyFont="1">
      <alignment readingOrder="0"/>
    </xf>
    <xf borderId="1" fillId="4" fontId="1" numFmtId="0" xfId="0" applyAlignment="1" applyBorder="1" applyFill="1" applyFont="1">
      <alignment horizontal="center" readingOrder="0"/>
    </xf>
    <xf borderId="3" fillId="4" fontId="3" numFmtId="0" xfId="0" applyBorder="1" applyFont="1"/>
    <xf borderId="3" fillId="4" fontId="3" numFmtId="0" xfId="0" applyAlignment="1" applyBorder="1" applyFont="1">
      <alignment readingOrder="0"/>
    </xf>
    <xf borderId="0" fillId="0" fontId="3" numFmtId="0" xfId="0" applyFont="1"/>
    <xf borderId="1" fillId="5" fontId="1" numFmtId="0" xfId="0" applyAlignment="1" applyBorder="1" applyFill="1" applyFont="1">
      <alignment horizontal="center" readingOrder="0"/>
    </xf>
    <xf borderId="3" fillId="0" fontId="3" numFmtId="3" xfId="0" applyBorder="1" applyFont="1" applyNumberFormat="1"/>
    <xf borderId="3" fillId="5" fontId="4" numFmtId="0" xfId="0" applyAlignment="1" applyBorder="1" applyFont="1">
      <alignment readingOrder="0"/>
    </xf>
    <xf borderId="3" fillId="5" fontId="3" numFmtId="165" xfId="0" applyBorder="1" applyFont="1" applyNumberFormat="1"/>
    <xf borderId="1" fillId="6" fontId="1" numFmtId="0" xfId="0" applyAlignment="1" applyBorder="1" applyFill="1" applyFont="1">
      <alignment horizontal="center" readingOrder="0"/>
    </xf>
    <xf borderId="3" fillId="6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13"/>
  </cols>
  <sheetData>
    <row r="3">
      <c r="B3" s="1" t="s">
        <v>0</v>
      </c>
      <c r="C3" s="2"/>
    </row>
    <row r="4">
      <c r="B4" s="3" t="s">
        <v>1</v>
      </c>
      <c r="C4" s="4">
        <f>22500*12</f>
        <v>270000</v>
      </c>
    </row>
    <row r="5">
      <c r="B5" s="3" t="s">
        <v>2</v>
      </c>
      <c r="C5" s="5">
        <v>0.08</v>
      </c>
    </row>
    <row r="6">
      <c r="B6" s="3" t="s">
        <v>3</v>
      </c>
      <c r="C6" s="5">
        <v>0.2</v>
      </c>
    </row>
    <row r="7">
      <c r="C7" s="6"/>
    </row>
    <row r="8">
      <c r="B8" s="1" t="s">
        <v>4</v>
      </c>
      <c r="C8" s="2"/>
    </row>
    <row r="9">
      <c r="B9" s="3" t="s">
        <v>5</v>
      </c>
      <c r="C9" s="4">
        <f>10000*12</f>
        <v>120000</v>
      </c>
    </row>
    <row r="10">
      <c r="B10" s="3" t="s">
        <v>6</v>
      </c>
      <c r="C10" s="7">
        <v>25.0</v>
      </c>
    </row>
    <row r="12">
      <c r="B12" s="1" t="s">
        <v>7</v>
      </c>
      <c r="C12" s="2"/>
    </row>
    <row r="13">
      <c r="B13" s="3" t="s">
        <v>8</v>
      </c>
      <c r="C13" s="5">
        <v>0.02</v>
      </c>
    </row>
    <row r="14">
      <c r="B14" s="3" t="s">
        <v>9</v>
      </c>
      <c r="C14" s="5">
        <v>0.15</v>
      </c>
    </row>
    <row r="15">
      <c r="B15" s="3" t="s">
        <v>10</v>
      </c>
      <c r="C15" s="3">
        <v>5.0</v>
      </c>
    </row>
    <row r="16">
      <c r="C16" s="8"/>
    </row>
    <row r="17">
      <c r="B17" s="1" t="s">
        <v>11</v>
      </c>
      <c r="C17" s="2"/>
    </row>
    <row r="18">
      <c r="B18" s="3" t="s">
        <v>12</v>
      </c>
      <c r="C18" s="9">
        <f>VLOOKUP(1,'Retirement Calculation'!C9:D60,2)</f>
        <v>12</v>
      </c>
    </row>
    <row r="19">
      <c r="B19" s="3" t="s">
        <v>13</v>
      </c>
      <c r="C19" s="10">
        <f>'Retirement Fund Calculation'!C6</f>
        <v>1280973.143</v>
      </c>
    </row>
  </sheetData>
  <mergeCells count="4">
    <mergeCell ref="B3:C3"/>
    <mergeCell ref="B8:C8"/>
    <mergeCell ref="B12:C12"/>
    <mergeCell ref="B17:C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13"/>
    <col customWidth="1" min="6" max="6" width="15.88"/>
    <col customWidth="1" min="7" max="7" width="14.63"/>
  </cols>
  <sheetData>
    <row r="3">
      <c r="B3" s="11" t="s">
        <v>14</v>
      </c>
      <c r="C3" s="2"/>
    </row>
    <row r="4">
      <c r="B4" s="9" t="str">
        <f>Overview!B4</f>
        <v>Starting Salary</v>
      </c>
      <c r="C4" s="12">
        <f>Overview!C4</f>
        <v>270000</v>
      </c>
    </row>
    <row r="5">
      <c r="B5" s="9" t="str">
        <f>Overview!B15</f>
        <v># of Years for Each Promotional Raise</v>
      </c>
      <c r="C5" s="9">
        <f>Overview!C15</f>
        <v>5</v>
      </c>
    </row>
    <row r="6">
      <c r="B6" s="9" t="str">
        <f>Overview!B13</f>
        <v>Cost of Living Raise</v>
      </c>
      <c r="C6" s="13">
        <f>Overview!C13</f>
        <v>0.02</v>
      </c>
    </row>
    <row r="7">
      <c r="B7" s="9" t="str">
        <f>Overview!B14</f>
        <v>Promotional Raise</v>
      </c>
      <c r="C7" s="13">
        <f>Overview!C14</f>
        <v>0.15</v>
      </c>
    </row>
    <row r="9">
      <c r="B9" s="14" t="s">
        <v>15</v>
      </c>
      <c r="D9" s="14" t="s">
        <v>16</v>
      </c>
      <c r="E9" s="14" t="s">
        <v>17</v>
      </c>
      <c r="F9" s="14" t="s">
        <v>8</v>
      </c>
      <c r="G9" s="14" t="s">
        <v>9</v>
      </c>
      <c r="H9" s="14" t="s">
        <v>18</v>
      </c>
      <c r="I9" s="14" t="s">
        <v>19</v>
      </c>
    </row>
    <row r="10">
      <c r="B10" s="9">
        <f t="shared" ref="B10:B61" si="1">IF(MOD(D10,5)=0,1,0)</f>
        <v>0</v>
      </c>
      <c r="D10" s="3">
        <v>1.0</v>
      </c>
      <c r="E10" s="9">
        <f t="shared" ref="E10:E61" si="2">SUM($B$10:B10)</f>
        <v>0</v>
      </c>
      <c r="F10" s="9">
        <f t="shared" ref="F10:F61" si="3">(1+$C$6)^D10</f>
        <v>1.02</v>
      </c>
      <c r="G10" s="9">
        <f t="shared" ref="G10:G61" si="4">(1 + $C$7)^E10</f>
        <v>1</v>
      </c>
      <c r="H10" s="9">
        <f t="shared" ref="H10:H61" si="5">F10*G10</f>
        <v>1.02</v>
      </c>
      <c r="I10" s="12">
        <f t="shared" ref="I10:I61" si="6">$C$4*H10</f>
        <v>275400</v>
      </c>
    </row>
    <row r="11">
      <c r="B11" s="9">
        <f t="shared" si="1"/>
        <v>0</v>
      </c>
      <c r="D11" s="3">
        <v>2.0</v>
      </c>
      <c r="E11" s="9">
        <f t="shared" si="2"/>
        <v>0</v>
      </c>
      <c r="F11" s="9">
        <f t="shared" si="3"/>
        <v>1.0404</v>
      </c>
      <c r="G11" s="9">
        <f t="shared" si="4"/>
        <v>1</v>
      </c>
      <c r="H11" s="9">
        <f t="shared" si="5"/>
        <v>1.0404</v>
      </c>
      <c r="I11" s="12">
        <f t="shared" si="6"/>
        <v>280908</v>
      </c>
    </row>
    <row r="12">
      <c r="B12" s="9">
        <f t="shared" si="1"/>
        <v>0</v>
      </c>
      <c r="D12" s="3">
        <v>3.0</v>
      </c>
      <c r="E12" s="9">
        <f t="shared" si="2"/>
        <v>0</v>
      </c>
      <c r="F12" s="9">
        <f t="shared" si="3"/>
        <v>1.061208</v>
      </c>
      <c r="G12" s="9">
        <f t="shared" si="4"/>
        <v>1</v>
      </c>
      <c r="H12" s="9">
        <f t="shared" si="5"/>
        <v>1.061208</v>
      </c>
      <c r="I12" s="12">
        <f t="shared" si="6"/>
        <v>286526.16</v>
      </c>
    </row>
    <row r="13">
      <c r="B13" s="9">
        <f t="shared" si="1"/>
        <v>0</v>
      </c>
      <c r="D13" s="3">
        <v>4.0</v>
      </c>
      <c r="E13" s="9">
        <f t="shared" si="2"/>
        <v>0</v>
      </c>
      <c r="F13" s="9">
        <f t="shared" si="3"/>
        <v>1.08243216</v>
      </c>
      <c r="G13" s="9">
        <f t="shared" si="4"/>
        <v>1</v>
      </c>
      <c r="H13" s="9">
        <f t="shared" si="5"/>
        <v>1.08243216</v>
      </c>
      <c r="I13" s="12">
        <f t="shared" si="6"/>
        <v>292256.6832</v>
      </c>
    </row>
    <row r="14">
      <c r="B14" s="9">
        <f t="shared" si="1"/>
        <v>1</v>
      </c>
      <c r="D14" s="3">
        <v>5.0</v>
      </c>
      <c r="E14" s="9">
        <f t="shared" si="2"/>
        <v>1</v>
      </c>
      <c r="F14" s="9">
        <f t="shared" si="3"/>
        <v>1.104080803</v>
      </c>
      <c r="G14" s="9">
        <f t="shared" si="4"/>
        <v>1.15</v>
      </c>
      <c r="H14" s="9">
        <f t="shared" si="5"/>
        <v>1.269692924</v>
      </c>
      <c r="I14" s="12">
        <f t="shared" si="6"/>
        <v>342817.0894</v>
      </c>
    </row>
    <row r="15">
      <c r="B15" s="9">
        <f t="shared" si="1"/>
        <v>0</v>
      </c>
      <c r="D15" s="3">
        <v>6.0</v>
      </c>
      <c r="E15" s="9">
        <f t="shared" si="2"/>
        <v>1</v>
      </c>
      <c r="F15" s="9">
        <f t="shared" si="3"/>
        <v>1.126162419</v>
      </c>
      <c r="G15" s="9">
        <f t="shared" si="4"/>
        <v>1.15</v>
      </c>
      <c r="H15" s="9">
        <f t="shared" si="5"/>
        <v>1.295086782</v>
      </c>
      <c r="I15" s="12">
        <f t="shared" si="6"/>
        <v>349673.4312</v>
      </c>
    </row>
    <row r="16">
      <c r="B16" s="9">
        <f t="shared" si="1"/>
        <v>0</v>
      </c>
      <c r="D16" s="3">
        <v>7.0</v>
      </c>
      <c r="E16" s="9">
        <f t="shared" si="2"/>
        <v>1</v>
      </c>
      <c r="F16" s="9">
        <f t="shared" si="3"/>
        <v>1.148685668</v>
      </c>
      <c r="G16" s="9">
        <f t="shared" si="4"/>
        <v>1.15</v>
      </c>
      <c r="H16" s="9">
        <f t="shared" si="5"/>
        <v>1.320988518</v>
      </c>
      <c r="I16" s="12">
        <f t="shared" si="6"/>
        <v>356666.8998</v>
      </c>
    </row>
    <row r="17">
      <c r="B17" s="9">
        <f t="shared" si="1"/>
        <v>0</v>
      </c>
      <c r="D17" s="3">
        <v>8.0</v>
      </c>
      <c r="E17" s="9">
        <f t="shared" si="2"/>
        <v>1</v>
      </c>
      <c r="F17" s="9">
        <f t="shared" si="3"/>
        <v>1.171659381</v>
      </c>
      <c r="G17" s="9">
        <f t="shared" si="4"/>
        <v>1.15</v>
      </c>
      <c r="H17" s="9">
        <f t="shared" si="5"/>
        <v>1.347408288</v>
      </c>
      <c r="I17" s="12">
        <f t="shared" si="6"/>
        <v>363800.2378</v>
      </c>
    </row>
    <row r="18">
      <c r="B18" s="9">
        <f t="shared" si="1"/>
        <v>0</v>
      </c>
      <c r="D18" s="3">
        <v>9.0</v>
      </c>
      <c r="E18" s="9">
        <f t="shared" si="2"/>
        <v>1</v>
      </c>
      <c r="F18" s="9">
        <f t="shared" si="3"/>
        <v>1.195092569</v>
      </c>
      <c r="G18" s="9">
        <f t="shared" si="4"/>
        <v>1.15</v>
      </c>
      <c r="H18" s="9">
        <f t="shared" si="5"/>
        <v>1.374356454</v>
      </c>
      <c r="I18" s="12">
        <f t="shared" si="6"/>
        <v>371076.2426</v>
      </c>
    </row>
    <row r="19">
      <c r="B19" s="9">
        <f t="shared" si="1"/>
        <v>1</v>
      </c>
      <c r="D19" s="3">
        <v>10.0</v>
      </c>
      <c r="E19" s="9">
        <f t="shared" si="2"/>
        <v>2</v>
      </c>
      <c r="F19" s="9">
        <f t="shared" si="3"/>
        <v>1.21899442</v>
      </c>
      <c r="G19" s="9">
        <f t="shared" si="4"/>
        <v>1.3225</v>
      </c>
      <c r="H19" s="9">
        <f t="shared" si="5"/>
        <v>1.61212012</v>
      </c>
      <c r="I19" s="12">
        <f t="shared" si="6"/>
        <v>435272.4325</v>
      </c>
    </row>
    <row r="20">
      <c r="B20" s="9">
        <f t="shared" si="1"/>
        <v>0</v>
      </c>
      <c r="D20" s="3">
        <v>11.0</v>
      </c>
      <c r="E20" s="9">
        <f t="shared" si="2"/>
        <v>2</v>
      </c>
      <c r="F20" s="9">
        <f t="shared" si="3"/>
        <v>1.243374308</v>
      </c>
      <c r="G20" s="9">
        <f t="shared" si="4"/>
        <v>1.3225</v>
      </c>
      <c r="H20" s="9">
        <f t="shared" si="5"/>
        <v>1.644362523</v>
      </c>
      <c r="I20" s="12">
        <f t="shared" si="6"/>
        <v>443977.8812</v>
      </c>
    </row>
    <row r="21">
      <c r="B21" s="9">
        <f t="shared" si="1"/>
        <v>0</v>
      </c>
      <c r="D21" s="3">
        <v>12.0</v>
      </c>
      <c r="E21" s="9">
        <f t="shared" si="2"/>
        <v>2</v>
      </c>
      <c r="F21" s="9">
        <f t="shared" si="3"/>
        <v>1.268241795</v>
      </c>
      <c r="G21" s="9">
        <f t="shared" si="4"/>
        <v>1.3225</v>
      </c>
      <c r="H21" s="9">
        <f t="shared" si="5"/>
        <v>1.677249773</v>
      </c>
      <c r="I21" s="12">
        <f t="shared" si="6"/>
        <v>452857.4388</v>
      </c>
    </row>
    <row r="22">
      <c r="B22" s="9">
        <f t="shared" si="1"/>
        <v>0</v>
      </c>
      <c r="D22" s="3">
        <v>13.0</v>
      </c>
      <c r="E22" s="9">
        <f t="shared" si="2"/>
        <v>2</v>
      </c>
      <c r="F22" s="9">
        <f t="shared" si="3"/>
        <v>1.29360663</v>
      </c>
      <c r="G22" s="9">
        <f t="shared" si="4"/>
        <v>1.3225</v>
      </c>
      <c r="H22" s="9">
        <f t="shared" si="5"/>
        <v>1.710794769</v>
      </c>
      <c r="I22" s="12">
        <f t="shared" si="6"/>
        <v>461914.5876</v>
      </c>
    </row>
    <row r="23">
      <c r="B23" s="9">
        <f t="shared" si="1"/>
        <v>0</v>
      </c>
      <c r="D23" s="3">
        <v>14.0</v>
      </c>
      <c r="E23" s="9">
        <f t="shared" si="2"/>
        <v>2</v>
      </c>
      <c r="F23" s="9">
        <f t="shared" si="3"/>
        <v>1.319478763</v>
      </c>
      <c r="G23" s="9">
        <f t="shared" si="4"/>
        <v>1.3225</v>
      </c>
      <c r="H23" s="9">
        <f t="shared" si="5"/>
        <v>1.745010664</v>
      </c>
      <c r="I23" s="12">
        <f t="shared" si="6"/>
        <v>471152.8793</v>
      </c>
    </row>
    <row r="24">
      <c r="B24" s="9">
        <f t="shared" si="1"/>
        <v>1</v>
      </c>
      <c r="D24" s="3">
        <v>15.0</v>
      </c>
      <c r="E24" s="9">
        <f t="shared" si="2"/>
        <v>3</v>
      </c>
      <c r="F24" s="9">
        <f t="shared" si="3"/>
        <v>1.345868338</v>
      </c>
      <c r="G24" s="9">
        <f t="shared" si="4"/>
        <v>1.520875</v>
      </c>
      <c r="H24" s="9">
        <f t="shared" si="5"/>
        <v>2.046897509</v>
      </c>
      <c r="I24" s="12">
        <f t="shared" si="6"/>
        <v>552662.3274</v>
      </c>
    </row>
    <row r="25">
      <c r="B25" s="9">
        <f t="shared" si="1"/>
        <v>0</v>
      </c>
      <c r="D25" s="3">
        <v>16.0</v>
      </c>
      <c r="E25" s="9">
        <f t="shared" si="2"/>
        <v>3</v>
      </c>
      <c r="F25" s="9">
        <f t="shared" si="3"/>
        <v>1.372785705</v>
      </c>
      <c r="G25" s="9">
        <f t="shared" si="4"/>
        <v>1.520875</v>
      </c>
      <c r="H25" s="9">
        <f t="shared" si="5"/>
        <v>2.087835459</v>
      </c>
      <c r="I25" s="12">
        <f t="shared" si="6"/>
        <v>563715.574</v>
      </c>
    </row>
    <row r="26">
      <c r="B26" s="9">
        <f t="shared" si="1"/>
        <v>0</v>
      </c>
      <c r="D26" s="3">
        <v>17.0</v>
      </c>
      <c r="E26" s="9">
        <f t="shared" si="2"/>
        <v>3</v>
      </c>
      <c r="F26" s="9">
        <f t="shared" si="3"/>
        <v>1.400241419</v>
      </c>
      <c r="G26" s="9">
        <f t="shared" si="4"/>
        <v>1.520875</v>
      </c>
      <c r="H26" s="9">
        <f t="shared" si="5"/>
        <v>2.129592168</v>
      </c>
      <c r="I26" s="12">
        <f t="shared" si="6"/>
        <v>574989.8855</v>
      </c>
    </row>
    <row r="27">
      <c r="B27" s="9">
        <f t="shared" si="1"/>
        <v>0</v>
      </c>
      <c r="D27" s="3">
        <v>18.0</v>
      </c>
      <c r="E27" s="9">
        <f t="shared" si="2"/>
        <v>3</v>
      </c>
      <c r="F27" s="9">
        <f t="shared" si="3"/>
        <v>1.428246248</v>
      </c>
      <c r="G27" s="9">
        <f t="shared" si="4"/>
        <v>1.520875</v>
      </c>
      <c r="H27" s="9">
        <f t="shared" si="5"/>
        <v>2.172184012</v>
      </c>
      <c r="I27" s="12">
        <f t="shared" si="6"/>
        <v>586489.6832</v>
      </c>
    </row>
    <row r="28">
      <c r="B28" s="9">
        <f t="shared" si="1"/>
        <v>0</v>
      </c>
      <c r="D28" s="3">
        <v>19.0</v>
      </c>
      <c r="E28" s="9">
        <f t="shared" si="2"/>
        <v>3</v>
      </c>
      <c r="F28" s="9">
        <f t="shared" si="3"/>
        <v>1.456811173</v>
      </c>
      <c r="G28" s="9">
        <f t="shared" si="4"/>
        <v>1.520875</v>
      </c>
      <c r="H28" s="9">
        <f t="shared" si="5"/>
        <v>2.215627692</v>
      </c>
      <c r="I28" s="12">
        <f t="shared" si="6"/>
        <v>598219.4768</v>
      </c>
    </row>
    <row r="29">
      <c r="B29" s="9">
        <f t="shared" si="1"/>
        <v>1</v>
      </c>
      <c r="D29" s="3">
        <v>20.0</v>
      </c>
      <c r="E29" s="9">
        <f t="shared" si="2"/>
        <v>4</v>
      </c>
      <c r="F29" s="9">
        <f t="shared" si="3"/>
        <v>1.485947396</v>
      </c>
      <c r="G29" s="9">
        <f t="shared" si="4"/>
        <v>1.74900625</v>
      </c>
      <c r="H29" s="9">
        <f t="shared" si="5"/>
        <v>2.598931283</v>
      </c>
      <c r="I29" s="12">
        <f t="shared" si="6"/>
        <v>701711.4463</v>
      </c>
    </row>
    <row r="30">
      <c r="B30" s="9">
        <f t="shared" si="1"/>
        <v>0</v>
      </c>
      <c r="D30" s="3">
        <v>21.0</v>
      </c>
      <c r="E30" s="9">
        <f t="shared" si="2"/>
        <v>4</v>
      </c>
      <c r="F30" s="9">
        <f t="shared" si="3"/>
        <v>1.515666344</v>
      </c>
      <c r="G30" s="9">
        <f t="shared" si="4"/>
        <v>1.74900625</v>
      </c>
      <c r="H30" s="9">
        <f t="shared" si="5"/>
        <v>2.650909908</v>
      </c>
      <c r="I30" s="12">
        <f t="shared" si="6"/>
        <v>715745.6753</v>
      </c>
    </row>
    <row r="31">
      <c r="B31" s="9">
        <f t="shared" si="1"/>
        <v>0</v>
      </c>
      <c r="D31" s="3">
        <v>22.0</v>
      </c>
      <c r="E31" s="9">
        <f t="shared" si="2"/>
        <v>4</v>
      </c>
      <c r="F31" s="9">
        <f t="shared" si="3"/>
        <v>1.545979671</v>
      </c>
      <c r="G31" s="9">
        <f t="shared" si="4"/>
        <v>1.74900625</v>
      </c>
      <c r="H31" s="9">
        <f t="shared" si="5"/>
        <v>2.703928107</v>
      </c>
      <c r="I31" s="12">
        <f t="shared" si="6"/>
        <v>730060.5888</v>
      </c>
    </row>
    <row r="32">
      <c r="B32" s="9">
        <f t="shared" si="1"/>
        <v>0</v>
      </c>
      <c r="D32" s="3">
        <v>23.0</v>
      </c>
      <c r="E32" s="9">
        <f t="shared" si="2"/>
        <v>4</v>
      </c>
      <c r="F32" s="9">
        <f t="shared" si="3"/>
        <v>1.576899264</v>
      </c>
      <c r="G32" s="9">
        <f t="shared" si="4"/>
        <v>1.74900625</v>
      </c>
      <c r="H32" s="9">
        <f t="shared" si="5"/>
        <v>2.758006669</v>
      </c>
      <c r="I32" s="12">
        <f t="shared" si="6"/>
        <v>744661.8005</v>
      </c>
    </row>
    <row r="33">
      <c r="B33" s="9">
        <f t="shared" si="1"/>
        <v>0</v>
      </c>
      <c r="D33" s="3">
        <v>24.0</v>
      </c>
      <c r="E33" s="9">
        <f t="shared" si="2"/>
        <v>4</v>
      </c>
      <c r="F33" s="9">
        <f t="shared" si="3"/>
        <v>1.608437249</v>
      </c>
      <c r="G33" s="9">
        <f t="shared" si="4"/>
        <v>1.74900625</v>
      </c>
      <c r="H33" s="9">
        <f t="shared" si="5"/>
        <v>2.813166802</v>
      </c>
      <c r="I33" s="12">
        <f t="shared" si="6"/>
        <v>759555.0366</v>
      </c>
    </row>
    <row r="34">
      <c r="B34" s="9">
        <f t="shared" si="1"/>
        <v>1</v>
      </c>
      <c r="D34" s="3">
        <v>25.0</v>
      </c>
      <c r="E34" s="9">
        <f t="shared" si="2"/>
        <v>5</v>
      </c>
      <c r="F34" s="9">
        <f t="shared" si="3"/>
        <v>1.640605994</v>
      </c>
      <c r="G34" s="9">
        <f t="shared" si="4"/>
        <v>2.011357188</v>
      </c>
      <c r="H34" s="9">
        <f t="shared" si="5"/>
        <v>3.299844659</v>
      </c>
      <c r="I34" s="12">
        <f t="shared" si="6"/>
        <v>890958.0579</v>
      </c>
    </row>
    <row r="35">
      <c r="B35" s="9">
        <f t="shared" si="1"/>
        <v>0</v>
      </c>
      <c r="D35" s="3">
        <v>26.0</v>
      </c>
      <c r="E35" s="9">
        <f t="shared" si="2"/>
        <v>5</v>
      </c>
      <c r="F35" s="9">
        <f t="shared" si="3"/>
        <v>1.673418114</v>
      </c>
      <c r="G35" s="9">
        <f t="shared" si="4"/>
        <v>2.011357188</v>
      </c>
      <c r="H35" s="9">
        <f t="shared" si="5"/>
        <v>3.365841552</v>
      </c>
      <c r="I35" s="12">
        <f t="shared" si="6"/>
        <v>908777.219</v>
      </c>
    </row>
    <row r="36">
      <c r="B36" s="9">
        <f t="shared" si="1"/>
        <v>0</v>
      </c>
      <c r="D36" s="3">
        <v>27.0</v>
      </c>
      <c r="E36" s="9">
        <f t="shared" si="2"/>
        <v>5</v>
      </c>
      <c r="F36" s="9">
        <f t="shared" si="3"/>
        <v>1.706886477</v>
      </c>
      <c r="G36" s="9">
        <f t="shared" si="4"/>
        <v>2.011357188</v>
      </c>
      <c r="H36" s="9">
        <f t="shared" si="5"/>
        <v>3.433158383</v>
      </c>
      <c r="I36" s="12">
        <f t="shared" si="6"/>
        <v>926952.7634</v>
      </c>
    </row>
    <row r="37">
      <c r="B37" s="9">
        <f t="shared" si="1"/>
        <v>0</v>
      </c>
      <c r="D37" s="3">
        <v>28.0</v>
      </c>
      <c r="E37" s="9">
        <f t="shared" si="2"/>
        <v>5</v>
      </c>
      <c r="F37" s="9">
        <f t="shared" si="3"/>
        <v>1.741024206</v>
      </c>
      <c r="G37" s="9">
        <f t="shared" si="4"/>
        <v>2.011357188</v>
      </c>
      <c r="H37" s="9">
        <f t="shared" si="5"/>
        <v>3.501821551</v>
      </c>
      <c r="I37" s="12">
        <f t="shared" si="6"/>
        <v>945491.8187</v>
      </c>
    </row>
    <row r="38">
      <c r="B38" s="9">
        <f t="shared" si="1"/>
        <v>0</v>
      </c>
      <c r="D38" s="3">
        <v>29.0</v>
      </c>
      <c r="E38" s="9">
        <f t="shared" si="2"/>
        <v>5</v>
      </c>
      <c r="F38" s="9">
        <f t="shared" si="3"/>
        <v>1.77584469</v>
      </c>
      <c r="G38" s="9">
        <f t="shared" si="4"/>
        <v>2.011357188</v>
      </c>
      <c r="H38" s="9">
        <f t="shared" si="5"/>
        <v>3.571857982</v>
      </c>
      <c r="I38" s="12">
        <f t="shared" si="6"/>
        <v>964401.6551</v>
      </c>
    </row>
    <row r="39">
      <c r="B39" s="9">
        <f t="shared" si="1"/>
        <v>1</v>
      </c>
      <c r="D39" s="3">
        <v>30.0</v>
      </c>
      <c r="E39" s="9">
        <f t="shared" si="2"/>
        <v>6</v>
      </c>
      <c r="F39" s="9">
        <f t="shared" si="3"/>
        <v>1.811361584</v>
      </c>
      <c r="G39" s="9">
        <f t="shared" si="4"/>
        <v>2.313060766</v>
      </c>
      <c r="H39" s="9">
        <f t="shared" si="5"/>
        <v>4.189789413</v>
      </c>
      <c r="I39" s="12">
        <f t="shared" si="6"/>
        <v>1131243.141</v>
      </c>
    </row>
    <row r="40">
      <c r="B40" s="9">
        <f t="shared" si="1"/>
        <v>0</v>
      </c>
      <c r="D40" s="3">
        <v>31.0</v>
      </c>
      <c r="E40" s="9">
        <f t="shared" si="2"/>
        <v>6</v>
      </c>
      <c r="F40" s="9">
        <f t="shared" si="3"/>
        <v>1.847588816</v>
      </c>
      <c r="G40" s="9">
        <f t="shared" si="4"/>
        <v>2.313060766</v>
      </c>
      <c r="H40" s="9">
        <f t="shared" si="5"/>
        <v>4.273585201</v>
      </c>
      <c r="I40" s="12">
        <f t="shared" si="6"/>
        <v>1153868.004</v>
      </c>
    </row>
    <row r="41">
      <c r="B41" s="9">
        <f t="shared" si="1"/>
        <v>0</v>
      </c>
      <c r="D41" s="3">
        <v>32.0</v>
      </c>
      <c r="E41" s="9">
        <f t="shared" si="2"/>
        <v>6</v>
      </c>
      <c r="F41" s="9">
        <f t="shared" si="3"/>
        <v>1.884540592</v>
      </c>
      <c r="G41" s="9">
        <f t="shared" si="4"/>
        <v>2.313060766</v>
      </c>
      <c r="H41" s="9">
        <f t="shared" si="5"/>
        <v>4.359056905</v>
      </c>
      <c r="I41" s="12">
        <f t="shared" si="6"/>
        <v>1176945.364</v>
      </c>
    </row>
    <row r="42">
      <c r="B42" s="9">
        <f t="shared" si="1"/>
        <v>0</v>
      </c>
      <c r="D42" s="3">
        <v>33.0</v>
      </c>
      <c r="E42" s="9">
        <f t="shared" si="2"/>
        <v>6</v>
      </c>
      <c r="F42" s="9">
        <f t="shared" si="3"/>
        <v>1.922231404</v>
      </c>
      <c r="G42" s="9">
        <f t="shared" si="4"/>
        <v>2.313060766</v>
      </c>
      <c r="H42" s="9">
        <f t="shared" si="5"/>
        <v>4.446238043</v>
      </c>
      <c r="I42" s="12">
        <f t="shared" si="6"/>
        <v>1200484.272</v>
      </c>
    </row>
    <row r="43">
      <c r="B43" s="9">
        <f t="shared" si="1"/>
        <v>0</v>
      </c>
      <c r="D43" s="3">
        <v>34.0</v>
      </c>
      <c r="E43" s="9">
        <f t="shared" si="2"/>
        <v>6</v>
      </c>
      <c r="F43" s="9">
        <f t="shared" si="3"/>
        <v>1.960676032</v>
      </c>
      <c r="G43" s="9">
        <f t="shared" si="4"/>
        <v>2.313060766</v>
      </c>
      <c r="H43" s="9">
        <f t="shared" si="5"/>
        <v>4.535162804</v>
      </c>
      <c r="I43" s="12">
        <f t="shared" si="6"/>
        <v>1224493.957</v>
      </c>
    </row>
    <row r="44">
      <c r="B44" s="9">
        <f t="shared" si="1"/>
        <v>1</v>
      </c>
      <c r="D44" s="3">
        <v>35.0</v>
      </c>
      <c r="E44" s="9">
        <f t="shared" si="2"/>
        <v>7</v>
      </c>
      <c r="F44" s="9">
        <f t="shared" si="3"/>
        <v>1.999889553</v>
      </c>
      <c r="G44" s="9">
        <f t="shared" si="4"/>
        <v>2.66001988</v>
      </c>
      <c r="H44" s="9">
        <f t="shared" si="5"/>
        <v>5.319745969</v>
      </c>
      <c r="I44" s="12">
        <f t="shared" si="6"/>
        <v>1436331.412</v>
      </c>
    </row>
    <row r="45">
      <c r="B45" s="9">
        <f t="shared" si="1"/>
        <v>0</v>
      </c>
      <c r="D45" s="3">
        <v>36.0</v>
      </c>
      <c r="E45" s="9">
        <f t="shared" si="2"/>
        <v>7</v>
      </c>
      <c r="F45" s="9">
        <f t="shared" si="3"/>
        <v>2.039887344</v>
      </c>
      <c r="G45" s="9">
        <f t="shared" si="4"/>
        <v>2.66001988</v>
      </c>
      <c r="H45" s="9">
        <f t="shared" si="5"/>
        <v>5.426140888</v>
      </c>
      <c r="I45" s="12">
        <f t="shared" si="6"/>
        <v>1465058.04</v>
      </c>
    </row>
    <row r="46">
      <c r="B46" s="9">
        <f t="shared" si="1"/>
        <v>0</v>
      </c>
      <c r="D46" s="3">
        <v>37.0</v>
      </c>
      <c r="E46" s="9">
        <f t="shared" si="2"/>
        <v>7</v>
      </c>
      <c r="F46" s="9">
        <f t="shared" si="3"/>
        <v>2.080685091</v>
      </c>
      <c r="G46" s="9">
        <f t="shared" si="4"/>
        <v>2.66001988</v>
      </c>
      <c r="H46" s="9">
        <f t="shared" si="5"/>
        <v>5.534663706</v>
      </c>
      <c r="I46" s="12">
        <f t="shared" si="6"/>
        <v>1494359.201</v>
      </c>
    </row>
    <row r="47">
      <c r="B47" s="9">
        <f t="shared" si="1"/>
        <v>0</v>
      </c>
      <c r="D47" s="3">
        <v>38.0</v>
      </c>
      <c r="E47" s="9">
        <f t="shared" si="2"/>
        <v>7</v>
      </c>
      <c r="F47" s="9">
        <f t="shared" si="3"/>
        <v>2.122298792</v>
      </c>
      <c r="G47" s="9">
        <f t="shared" si="4"/>
        <v>2.66001988</v>
      </c>
      <c r="H47" s="9">
        <f t="shared" si="5"/>
        <v>5.64535698</v>
      </c>
      <c r="I47" s="12">
        <f t="shared" si="6"/>
        <v>1524246.385</v>
      </c>
    </row>
    <row r="48">
      <c r="B48" s="9">
        <f t="shared" si="1"/>
        <v>0</v>
      </c>
      <c r="D48" s="3">
        <v>39.0</v>
      </c>
      <c r="E48" s="9">
        <f t="shared" si="2"/>
        <v>7</v>
      </c>
      <c r="F48" s="9">
        <f t="shared" si="3"/>
        <v>2.164744768</v>
      </c>
      <c r="G48" s="9">
        <f t="shared" si="4"/>
        <v>2.66001988</v>
      </c>
      <c r="H48" s="9">
        <f t="shared" si="5"/>
        <v>5.75826412</v>
      </c>
      <c r="I48" s="12">
        <f t="shared" si="6"/>
        <v>1554731.312</v>
      </c>
    </row>
    <row r="49">
      <c r="B49" s="9">
        <f t="shared" si="1"/>
        <v>1</v>
      </c>
      <c r="D49" s="3">
        <v>40.0</v>
      </c>
      <c r="E49" s="9">
        <f t="shared" si="2"/>
        <v>8</v>
      </c>
      <c r="F49" s="9">
        <f t="shared" si="3"/>
        <v>2.208039664</v>
      </c>
      <c r="G49" s="9">
        <f t="shared" si="4"/>
        <v>3.059022863</v>
      </c>
      <c r="H49" s="9">
        <f t="shared" si="5"/>
        <v>6.754443812</v>
      </c>
      <c r="I49" s="12">
        <f t="shared" si="6"/>
        <v>1823699.829</v>
      </c>
    </row>
    <row r="50">
      <c r="B50" s="9">
        <f t="shared" si="1"/>
        <v>0</v>
      </c>
      <c r="D50" s="3">
        <v>41.0</v>
      </c>
      <c r="E50" s="9">
        <f t="shared" si="2"/>
        <v>8</v>
      </c>
      <c r="F50" s="9">
        <f t="shared" si="3"/>
        <v>2.252200457</v>
      </c>
      <c r="G50" s="9">
        <f t="shared" si="4"/>
        <v>3.059022863</v>
      </c>
      <c r="H50" s="9">
        <f t="shared" si="5"/>
        <v>6.889532689</v>
      </c>
      <c r="I50" s="12">
        <f t="shared" si="6"/>
        <v>1860173.826</v>
      </c>
    </row>
    <row r="51">
      <c r="B51" s="9">
        <f t="shared" si="1"/>
        <v>0</v>
      </c>
      <c r="D51" s="3">
        <v>42.0</v>
      </c>
      <c r="E51" s="9">
        <f t="shared" si="2"/>
        <v>8</v>
      </c>
      <c r="F51" s="9">
        <f t="shared" si="3"/>
        <v>2.297244466</v>
      </c>
      <c r="G51" s="9">
        <f t="shared" si="4"/>
        <v>3.059022863</v>
      </c>
      <c r="H51" s="9">
        <f t="shared" si="5"/>
        <v>7.027323342</v>
      </c>
      <c r="I51" s="12">
        <f t="shared" si="6"/>
        <v>1897377.302</v>
      </c>
    </row>
    <row r="52">
      <c r="B52" s="9">
        <f t="shared" si="1"/>
        <v>0</v>
      </c>
      <c r="D52" s="3">
        <v>43.0</v>
      </c>
      <c r="E52" s="9">
        <f t="shared" si="2"/>
        <v>8</v>
      </c>
      <c r="F52" s="9">
        <f t="shared" si="3"/>
        <v>2.343189355</v>
      </c>
      <c r="G52" s="9">
        <f t="shared" si="4"/>
        <v>3.059022863</v>
      </c>
      <c r="H52" s="9">
        <f t="shared" si="5"/>
        <v>7.167869809</v>
      </c>
      <c r="I52" s="12">
        <f t="shared" si="6"/>
        <v>1935324.849</v>
      </c>
    </row>
    <row r="53">
      <c r="B53" s="9">
        <f t="shared" si="1"/>
        <v>0</v>
      </c>
      <c r="D53" s="3">
        <v>44.0</v>
      </c>
      <c r="E53" s="9">
        <f t="shared" si="2"/>
        <v>8</v>
      </c>
      <c r="F53" s="9">
        <f t="shared" si="3"/>
        <v>2.390053142</v>
      </c>
      <c r="G53" s="9">
        <f t="shared" si="4"/>
        <v>3.059022863</v>
      </c>
      <c r="H53" s="9">
        <f t="shared" si="5"/>
        <v>7.311227205</v>
      </c>
      <c r="I53" s="12">
        <f t="shared" si="6"/>
        <v>1974031.345</v>
      </c>
    </row>
    <row r="54">
      <c r="B54" s="9">
        <f t="shared" si="1"/>
        <v>1</v>
      </c>
      <c r="D54" s="3">
        <v>45.0</v>
      </c>
      <c r="E54" s="9">
        <f t="shared" si="2"/>
        <v>9</v>
      </c>
      <c r="F54" s="9">
        <f t="shared" si="3"/>
        <v>2.437854205</v>
      </c>
      <c r="G54" s="9">
        <f t="shared" si="4"/>
        <v>3.517876292</v>
      </c>
      <c r="H54" s="9">
        <f t="shared" si="5"/>
        <v>8.576069512</v>
      </c>
      <c r="I54" s="12">
        <f t="shared" si="6"/>
        <v>2315538.768</v>
      </c>
    </row>
    <row r="55">
      <c r="B55" s="9">
        <f t="shared" si="1"/>
        <v>0</v>
      </c>
      <c r="D55" s="3">
        <v>46.0</v>
      </c>
      <c r="E55" s="9">
        <f t="shared" si="2"/>
        <v>9</v>
      </c>
      <c r="F55" s="9">
        <f t="shared" si="3"/>
        <v>2.486611289</v>
      </c>
      <c r="G55" s="9">
        <f t="shared" si="4"/>
        <v>3.517876292</v>
      </c>
      <c r="H55" s="9">
        <f t="shared" si="5"/>
        <v>8.747590902</v>
      </c>
      <c r="I55" s="12">
        <f t="shared" si="6"/>
        <v>2361849.544</v>
      </c>
    </row>
    <row r="56">
      <c r="B56" s="9">
        <f t="shared" si="1"/>
        <v>0</v>
      </c>
      <c r="D56" s="3">
        <v>47.0</v>
      </c>
      <c r="E56" s="9">
        <f t="shared" si="2"/>
        <v>9</v>
      </c>
      <c r="F56" s="9">
        <f t="shared" si="3"/>
        <v>2.536343515</v>
      </c>
      <c r="G56" s="9">
        <f t="shared" si="4"/>
        <v>3.517876292</v>
      </c>
      <c r="H56" s="9">
        <f t="shared" si="5"/>
        <v>8.92254272</v>
      </c>
      <c r="I56" s="12">
        <f t="shared" si="6"/>
        <v>2409086.534</v>
      </c>
    </row>
    <row r="57">
      <c r="B57" s="9">
        <f t="shared" si="1"/>
        <v>0</v>
      </c>
      <c r="D57" s="3">
        <v>48.0</v>
      </c>
      <c r="E57" s="9">
        <f t="shared" si="2"/>
        <v>9</v>
      </c>
      <c r="F57" s="9">
        <f t="shared" si="3"/>
        <v>2.587070385</v>
      </c>
      <c r="G57" s="9">
        <f t="shared" si="4"/>
        <v>3.517876292</v>
      </c>
      <c r="H57" s="9">
        <f t="shared" si="5"/>
        <v>9.100993575</v>
      </c>
      <c r="I57" s="12">
        <f t="shared" si="6"/>
        <v>2457268.265</v>
      </c>
    </row>
    <row r="58">
      <c r="B58" s="9">
        <f t="shared" si="1"/>
        <v>0</v>
      </c>
      <c r="D58" s="3">
        <v>49.0</v>
      </c>
      <c r="E58" s="9">
        <f t="shared" si="2"/>
        <v>9</v>
      </c>
      <c r="F58" s="9">
        <f t="shared" si="3"/>
        <v>2.638811793</v>
      </c>
      <c r="G58" s="9">
        <f t="shared" si="4"/>
        <v>3.517876292</v>
      </c>
      <c r="H58" s="9">
        <f t="shared" si="5"/>
        <v>9.283013446</v>
      </c>
      <c r="I58" s="12">
        <f t="shared" si="6"/>
        <v>2506413.63</v>
      </c>
    </row>
    <row r="59">
      <c r="B59" s="9">
        <f t="shared" si="1"/>
        <v>1</v>
      </c>
      <c r="D59" s="3">
        <v>50.0</v>
      </c>
      <c r="E59" s="9">
        <f t="shared" si="2"/>
        <v>10</v>
      </c>
      <c r="F59" s="9">
        <f t="shared" si="3"/>
        <v>2.691588029</v>
      </c>
      <c r="G59" s="9">
        <f t="shared" si="4"/>
        <v>4.045557736</v>
      </c>
      <c r="H59" s="9">
        <f t="shared" si="5"/>
        <v>10.88897477</v>
      </c>
      <c r="I59" s="12">
        <f t="shared" si="6"/>
        <v>2940023.189</v>
      </c>
    </row>
    <row r="60">
      <c r="B60" s="9">
        <f t="shared" si="1"/>
        <v>0</v>
      </c>
      <c r="D60" s="3">
        <v>51.0</v>
      </c>
      <c r="E60" s="9">
        <f t="shared" si="2"/>
        <v>10</v>
      </c>
      <c r="F60" s="9">
        <f t="shared" si="3"/>
        <v>2.74541979</v>
      </c>
      <c r="G60" s="9">
        <f t="shared" si="4"/>
        <v>4.045557736</v>
      </c>
      <c r="H60" s="9">
        <f t="shared" si="5"/>
        <v>11.10675427</v>
      </c>
      <c r="I60" s="12">
        <f t="shared" si="6"/>
        <v>2998823.652</v>
      </c>
    </row>
    <row r="61">
      <c r="B61" s="9">
        <f t="shared" si="1"/>
        <v>0</v>
      </c>
      <c r="D61" s="3">
        <v>52.0</v>
      </c>
      <c r="E61" s="9">
        <f t="shared" si="2"/>
        <v>10</v>
      </c>
      <c r="F61" s="9">
        <f t="shared" si="3"/>
        <v>2.800328185</v>
      </c>
      <c r="G61" s="9">
        <f t="shared" si="4"/>
        <v>4.045557736</v>
      </c>
      <c r="H61" s="9">
        <f t="shared" si="5"/>
        <v>11.32888935</v>
      </c>
      <c r="I61" s="12">
        <f t="shared" si="6"/>
        <v>3058800.125</v>
      </c>
    </row>
  </sheetData>
  <mergeCells count="1">
    <mergeCell ref="B3:C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5" t="s">
        <v>14</v>
      </c>
      <c r="C3" s="2"/>
    </row>
    <row r="4">
      <c r="B4" s="9" t="str">
        <f>Overview!B6</f>
        <v>Saving Portion</v>
      </c>
      <c r="C4" s="13">
        <f>Overview!C6</f>
        <v>0.2</v>
      </c>
    </row>
    <row r="5">
      <c r="B5" s="9" t="str">
        <f>Overview!B5</f>
        <v>Interest</v>
      </c>
      <c r="C5" s="13">
        <f>Overview!C5</f>
        <v>0.08</v>
      </c>
    </row>
    <row r="7">
      <c r="B7" s="16" t="str">
        <f>'Salary Calculation'!D9</f>
        <v>Time</v>
      </c>
      <c r="C7" s="16" t="str">
        <f>'Salary Calculation'!I9</f>
        <v>Salary</v>
      </c>
      <c r="D7" s="17" t="s">
        <v>20</v>
      </c>
      <c r="E7" s="17" t="s">
        <v>21</v>
      </c>
    </row>
    <row r="8">
      <c r="B8" s="9">
        <f>'Salary Calculation'!D10</f>
        <v>1</v>
      </c>
      <c r="C8" s="12">
        <f>'Salary Calculation'!I10</f>
        <v>275400</v>
      </c>
      <c r="D8" s="12">
        <f t="shared" ref="D8:D59" si="1">$C$4*C8</f>
        <v>55080</v>
      </c>
      <c r="E8" s="12">
        <f>D8</f>
        <v>55080</v>
      </c>
    </row>
    <row r="9">
      <c r="B9" s="9">
        <f>'Salary Calculation'!D11</f>
        <v>2</v>
      </c>
      <c r="C9" s="12">
        <f>'Salary Calculation'!I11</f>
        <v>280908</v>
      </c>
      <c r="D9" s="12">
        <f t="shared" si="1"/>
        <v>56181.6</v>
      </c>
      <c r="E9" s="12">
        <f t="shared" ref="E9:E59" si="2">E8*(1+$C$5)+D9</f>
        <v>115668</v>
      </c>
    </row>
    <row r="10">
      <c r="B10" s="9">
        <f>'Salary Calculation'!D12</f>
        <v>3</v>
      </c>
      <c r="C10" s="12">
        <f>'Salary Calculation'!I12</f>
        <v>286526.16</v>
      </c>
      <c r="D10" s="12">
        <f t="shared" si="1"/>
        <v>57305.232</v>
      </c>
      <c r="E10" s="12">
        <f t="shared" si="2"/>
        <v>182226.672</v>
      </c>
    </row>
    <row r="11">
      <c r="B11" s="9">
        <f>'Salary Calculation'!D13</f>
        <v>4</v>
      </c>
      <c r="C11" s="12">
        <f>'Salary Calculation'!I13</f>
        <v>292256.6832</v>
      </c>
      <c r="D11" s="12">
        <f t="shared" si="1"/>
        <v>58451.33664</v>
      </c>
      <c r="E11" s="12">
        <f t="shared" si="2"/>
        <v>255256.1424</v>
      </c>
    </row>
    <row r="12">
      <c r="B12" s="9">
        <f>'Salary Calculation'!D14</f>
        <v>5</v>
      </c>
      <c r="C12" s="12">
        <f>'Salary Calculation'!I14</f>
        <v>342817.0894</v>
      </c>
      <c r="D12" s="12">
        <f t="shared" si="1"/>
        <v>68563.41788</v>
      </c>
      <c r="E12" s="12">
        <f t="shared" si="2"/>
        <v>344240.0517</v>
      </c>
    </row>
    <row r="13">
      <c r="B13" s="9">
        <f>'Salary Calculation'!D15</f>
        <v>6</v>
      </c>
      <c r="C13" s="12">
        <f>'Salary Calculation'!I15</f>
        <v>349673.4312</v>
      </c>
      <c r="D13" s="12">
        <f t="shared" si="1"/>
        <v>69934.68624</v>
      </c>
      <c r="E13" s="12">
        <f t="shared" si="2"/>
        <v>441713.942</v>
      </c>
    </row>
    <row r="14">
      <c r="B14" s="9">
        <f>'Salary Calculation'!D16</f>
        <v>7</v>
      </c>
      <c r="C14" s="12">
        <f>'Salary Calculation'!I16</f>
        <v>356666.8998</v>
      </c>
      <c r="D14" s="12">
        <f t="shared" si="1"/>
        <v>71333.37996</v>
      </c>
      <c r="E14" s="12">
        <f t="shared" si="2"/>
        <v>548384.4374</v>
      </c>
    </row>
    <row r="15">
      <c r="B15" s="9">
        <f>'Salary Calculation'!D17</f>
        <v>8</v>
      </c>
      <c r="C15" s="12">
        <f>'Salary Calculation'!I17</f>
        <v>363800.2378</v>
      </c>
      <c r="D15" s="12">
        <f t="shared" si="1"/>
        <v>72760.04756</v>
      </c>
      <c r="E15" s="12">
        <f t="shared" si="2"/>
        <v>665015.2399</v>
      </c>
    </row>
    <row r="16">
      <c r="B16" s="9">
        <f>'Salary Calculation'!D18</f>
        <v>9</v>
      </c>
      <c r="C16" s="12">
        <f>'Salary Calculation'!I18</f>
        <v>371076.2426</v>
      </c>
      <c r="D16" s="12">
        <f t="shared" si="1"/>
        <v>74215.24851</v>
      </c>
      <c r="E16" s="12">
        <f t="shared" si="2"/>
        <v>792431.7076</v>
      </c>
    </row>
    <row r="17">
      <c r="B17" s="9">
        <f>'Salary Calculation'!D19</f>
        <v>10</v>
      </c>
      <c r="C17" s="12">
        <f>'Salary Calculation'!I19</f>
        <v>435272.4325</v>
      </c>
      <c r="D17" s="12">
        <f t="shared" si="1"/>
        <v>87054.4865</v>
      </c>
      <c r="E17" s="12">
        <f t="shared" si="2"/>
        <v>942880.7307</v>
      </c>
    </row>
    <row r="18">
      <c r="B18" s="9">
        <f>'Salary Calculation'!D20</f>
        <v>11</v>
      </c>
      <c r="C18" s="12">
        <f>'Salary Calculation'!I20</f>
        <v>443977.8812</v>
      </c>
      <c r="D18" s="12">
        <f t="shared" si="1"/>
        <v>88795.57623</v>
      </c>
      <c r="E18" s="12">
        <f t="shared" si="2"/>
        <v>1107106.765</v>
      </c>
    </row>
    <row r="19">
      <c r="B19" s="9">
        <f>'Salary Calculation'!D21</f>
        <v>12</v>
      </c>
      <c r="C19" s="12">
        <f>'Salary Calculation'!I21</f>
        <v>452857.4388</v>
      </c>
      <c r="D19" s="12">
        <f t="shared" si="1"/>
        <v>90571.48776</v>
      </c>
      <c r="E19" s="12">
        <f t="shared" si="2"/>
        <v>1286246.794</v>
      </c>
    </row>
    <row r="20">
      <c r="B20" s="9">
        <f>'Salary Calculation'!D22</f>
        <v>13</v>
      </c>
      <c r="C20" s="12">
        <f>'Salary Calculation'!I22</f>
        <v>461914.5876</v>
      </c>
      <c r="D20" s="12">
        <f t="shared" si="1"/>
        <v>92382.91751</v>
      </c>
      <c r="E20" s="12">
        <f t="shared" si="2"/>
        <v>1481529.455</v>
      </c>
    </row>
    <row r="21">
      <c r="B21" s="9">
        <f>'Salary Calculation'!D23</f>
        <v>14</v>
      </c>
      <c r="C21" s="12">
        <f>'Salary Calculation'!I23</f>
        <v>471152.8793</v>
      </c>
      <c r="D21" s="12">
        <f t="shared" si="1"/>
        <v>94230.57586</v>
      </c>
      <c r="E21" s="12">
        <f t="shared" si="2"/>
        <v>1694282.388</v>
      </c>
    </row>
    <row r="22">
      <c r="B22" s="9">
        <f>'Salary Calculation'!D24</f>
        <v>15</v>
      </c>
      <c r="C22" s="12">
        <f>'Salary Calculation'!I24</f>
        <v>552662.3274</v>
      </c>
      <c r="D22" s="12">
        <f t="shared" si="1"/>
        <v>110532.4655</v>
      </c>
      <c r="E22" s="12">
        <f t="shared" si="2"/>
        <v>1940357.444</v>
      </c>
    </row>
    <row r="23">
      <c r="B23" s="9">
        <f>'Salary Calculation'!D25</f>
        <v>16</v>
      </c>
      <c r="C23" s="12">
        <f>'Salary Calculation'!I25</f>
        <v>563715.574</v>
      </c>
      <c r="D23" s="12">
        <f t="shared" si="1"/>
        <v>112743.1148</v>
      </c>
      <c r="E23" s="12">
        <f t="shared" si="2"/>
        <v>2208329.155</v>
      </c>
    </row>
    <row r="24">
      <c r="B24" s="9">
        <f>'Salary Calculation'!D26</f>
        <v>17</v>
      </c>
      <c r="C24" s="12">
        <f>'Salary Calculation'!I26</f>
        <v>574989.8855</v>
      </c>
      <c r="D24" s="12">
        <f t="shared" si="1"/>
        <v>114997.9771</v>
      </c>
      <c r="E24" s="12">
        <f t="shared" si="2"/>
        <v>2499993.464</v>
      </c>
    </row>
    <row r="25">
      <c r="B25" s="9">
        <f>'Salary Calculation'!D27</f>
        <v>18</v>
      </c>
      <c r="C25" s="12">
        <f>'Salary Calculation'!I27</f>
        <v>586489.6832</v>
      </c>
      <c r="D25" s="12">
        <f t="shared" si="1"/>
        <v>117297.9366</v>
      </c>
      <c r="E25" s="12">
        <f t="shared" si="2"/>
        <v>2817290.878</v>
      </c>
    </row>
    <row r="26">
      <c r="B26" s="9">
        <f>'Salary Calculation'!D28</f>
        <v>19</v>
      </c>
      <c r="C26" s="12">
        <f>'Salary Calculation'!I28</f>
        <v>598219.4768</v>
      </c>
      <c r="D26" s="12">
        <f t="shared" si="1"/>
        <v>119643.8954</v>
      </c>
      <c r="E26" s="12">
        <f t="shared" si="2"/>
        <v>3162318.043</v>
      </c>
    </row>
    <row r="27">
      <c r="B27" s="9">
        <f>'Salary Calculation'!D29</f>
        <v>20</v>
      </c>
      <c r="C27" s="12">
        <f>'Salary Calculation'!I29</f>
        <v>701711.4463</v>
      </c>
      <c r="D27" s="12">
        <f t="shared" si="1"/>
        <v>140342.2893</v>
      </c>
      <c r="E27" s="12">
        <f t="shared" si="2"/>
        <v>3555645.776</v>
      </c>
    </row>
    <row r="28">
      <c r="B28" s="9">
        <f>'Salary Calculation'!D30</f>
        <v>21</v>
      </c>
      <c r="C28" s="12">
        <f>'Salary Calculation'!I30</f>
        <v>715745.6753</v>
      </c>
      <c r="D28" s="12">
        <f t="shared" si="1"/>
        <v>143149.1351</v>
      </c>
      <c r="E28" s="12">
        <f t="shared" si="2"/>
        <v>3983246.573</v>
      </c>
    </row>
    <row r="29">
      <c r="B29" s="9">
        <f>'Salary Calculation'!D31</f>
        <v>22</v>
      </c>
      <c r="C29" s="12">
        <f>'Salary Calculation'!I31</f>
        <v>730060.5888</v>
      </c>
      <c r="D29" s="12">
        <f t="shared" si="1"/>
        <v>146012.1178</v>
      </c>
      <c r="E29" s="12">
        <f t="shared" si="2"/>
        <v>4447918.417</v>
      </c>
    </row>
    <row r="30">
      <c r="B30" s="9">
        <f>'Salary Calculation'!D32</f>
        <v>23</v>
      </c>
      <c r="C30" s="12">
        <f>'Salary Calculation'!I32</f>
        <v>744661.8005</v>
      </c>
      <c r="D30" s="12">
        <f t="shared" si="1"/>
        <v>148932.3601</v>
      </c>
      <c r="E30" s="12">
        <f t="shared" si="2"/>
        <v>4952684.25</v>
      </c>
    </row>
    <row r="31">
      <c r="B31" s="9">
        <f>'Salary Calculation'!D33</f>
        <v>24</v>
      </c>
      <c r="C31" s="12">
        <f>'Salary Calculation'!I33</f>
        <v>759555.0366</v>
      </c>
      <c r="D31" s="12">
        <f t="shared" si="1"/>
        <v>151911.0073</v>
      </c>
      <c r="E31" s="12">
        <f t="shared" si="2"/>
        <v>5500809.998</v>
      </c>
    </row>
    <row r="32">
      <c r="B32" s="9">
        <f>'Salary Calculation'!D34</f>
        <v>25</v>
      </c>
      <c r="C32" s="12">
        <f>'Salary Calculation'!I34</f>
        <v>890958.0579</v>
      </c>
      <c r="D32" s="12">
        <f t="shared" si="1"/>
        <v>178191.6116</v>
      </c>
      <c r="E32" s="12">
        <f t="shared" si="2"/>
        <v>6119066.409</v>
      </c>
    </row>
    <row r="33">
      <c r="B33" s="9">
        <f>'Salary Calculation'!D35</f>
        <v>26</v>
      </c>
      <c r="C33" s="12">
        <f>'Salary Calculation'!I35</f>
        <v>908777.219</v>
      </c>
      <c r="D33" s="12">
        <f t="shared" si="1"/>
        <v>181755.4438</v>
      </c>
      <c r="E33" s="12">
        <f t="shared" si="2"/>
        <v>6790347.166</v>
      </c>
    </row>
    <row r="34">
      <c r="B34" s="9">
        <f>'Salary Calculation'!D36</f>
        <v>27</v>
      </c>
      <c r="C34" s="12">
        <f>'Salary Calculation'!I36</f>
        <v>926952.7634</v>
      </c>
      <c r="D34" s="12">
        <f t="shared" si="1"/>
        <v>185390.5527</v>
      </c>
      <c r="E34" s="12">
        <f t="shared" si="2"/>
        <v>7518965.492</v>
      </c>
    </row>
    <row r="35">
      <c r="B35" s="9">
        <f>'Salary Calculation'!D37</f>
        <v>28</v>
      </c>
      <c r="C35" s="12">
        <f>'Salary Calculation'!I37</f>
        <v>945491.8187</v>
      </c>
      <c r="D35" s="12">
        <f t="shared" si="1"/>
        <v>189098.3637</v>
      </c>
      <c r="E35" s="12">
        <f t="shared" si="2"/>
        <v>8309581.095</v>
      </c>
    </row>
    <row r="36">
      <c r="B36" s="9">
        <f>'Salary Calculation'!D38</f>
        <v>29</v>
      </c>
      <c r="C36" s="12">
        <f>'Salary Calculation'!I38</f>
        <v>964401.6551</v>
      </c>
      <c r="D36" s="12">
        <f t="shared" si="1"/>
        <v>192880.331</v>
      </c>
      <c r="E36" s="12">
        <f t="shared" si="2"/>
        <v>9167227.913</v>
      </c>
    </row>
    <row r="37">
      <c r="B37" s="9">
        <f>'Salary Calculation'!D39</f>
        <v>30</v>
      </c>
      <c r="C37" s="12">
        <f>'Salary Calculation'!I39</f>
        <v>1131243.141</v>
      </c>
      <c r="D37" s="12">
        <f t="shared" si="1"/>
        <v>226248.6283</v>
      </c>
      <c r="E37" s="12">
        <f t="shared" si="2"/>
        <v>10126854.77</v>
      </c>
    </row>
    <row r="38">
      <c r="B38" s="9">
        <f>'Salary Calculation'!D40</f>
        <v>31</v>
      </c>
      <c r="C38" s="12">
        <f>'Salary Calculation'!I40</f>
        <v>1153868.004</v>
      </c>
      <c r="D38" s="12">
        <f t="shared" si="1"/>
        <v>230773.6008</v>
      </c>
      <c r="E38" s="12">
        <f t="shared" si="2"/>
        <v>11167776.76</v>
      </c>
    </row>
    <row r="39">
      <c r="B39" s="9">
        <f>'Salary Calculation'!D41</f>
        <v>32</v>
      </c>
      <c r="C39" s="12">
        <f>'Salary Calculation'!I41</f>
        <v>1176945.364</v>
      </c>
      <c r="D39" s="12">
        <f t="shared" si="1"/>
        <v>235389.0729</v>
      </c>
      <c r="E39" s="12">
        <f t="shared" si="2"/>
        <v>12296587.97</v>
      </c>
    </row>
    <row r="40">
      <c r="B40" s="9">
        <f>'Salary Calculation'!D42</f>
        <v>33</v>
      </c>
      <c r="C40" s="12">
        <f>'Salary Calculation'!I42</f>
        <v>1200484.272</v>
      </c>
      <c r="D40" s="12">
        <f t="shared" si="1"/>
        <v>240096.8543</v>
      </c>
      <c r="E40" s="12">
        <f t="shared" si="2"/>
        <v>13520411.86</v>
      </c>
    </row>
    <row r="41">
      <c r="B41" s="9">
        <f>'Salary Calculation'!D43</f>
        <v>34</v>
      </c>
      <c r="C41" s="12">
        <f>'Salary Calculation'!I43</f>
        <v>1224493.957</v>
      </c>
      <c r="D41" s="12">
        <f t="shared" si="1"/>
        <v>244898.7914</v>
      </c>
      <c r="E41" s="12">
        <f t="shared" si="2"/>
        <v>14846943.6</v>
      </c>
    </row>
    <row r="42">
      <c r="B42" s="9">
        <f>'Salary Calculation'!D44</f>
        <v>35</v>
      </c>
      <c r="C42" s="12">
        <f>'Salary Calculation'!I44</f>
        <v>1436331.412</v>
      </c>
      <c r="D42" s="12">
        <f t="shared" si="1"/>
        <v>287266.2823</v>
      </c>
      <c r="E42" s="12">
        <f t="shared" si="2"/>
        <v>16321965.37</v>
      </c>
    </row>
    <row r="43">
      <c r="B43" s="9">
        <f>'Salary Calculation'!D45</f>
        <v>36</v>
      </c>
      <c r="C43" s="12">
        <f>'Salary Calculation'!I45</f>
        <v>1465058.04</v>
      </c>
      <c r="D43" s="12">
        <f t="shared" si="1"/>
        <v>293011.608</v>
      </c>
      <c r="E43" s="12">
        <f t="shared" si="2"/>
        <v>17920734.21</v>
      </c>
    </row>
    <row r="44">
      <c r="B44" s="9">
        <f>'Salary Calculation'!D46</f>
        <v>37</v>
      </c>
      <c r="C44" s="12">
        <f>'Salary Calculation'!I46</f>
        <v>1494359.201</v>
      </c>
      <c r="D44" s="12">
        <f t="shared" si="1"/>
        <v>298871.8401</v>
      </c>
      <c r="E44" s="12">
        <f t="shared" si="2"/>
        <v>19653264.79</v>
      </c>
    </row>
    <row r="45">
      <c r="B45" s="9">
        <f>'Salary Calculation'!D47</f>
        <v>38</v>
      </c>
      <c r="C45" s="12">
        <f>'Salary Calculation'!I47</f>
        <v>1524246.385</v>
      </c>
      <c r="D45" s="12">
        <f t="shared" si="1"/>
        <v>304849.2769</v>
      </c>
      <c r="E45" s="12">
        <f t="shared" si="2"/>
        <v>21530375.25</v>
      </c>
    </row>
    <row r="46">
      <c r="B46" s="9">
        <f>'Salary Calculation'!D48</f>
        <v>39</v>
      </c>
      <c r="C46" s="12">
        <f>'Salary Calculation'!I48</f>
        <v>1554731.312</v>
      </c>
      <c r="D46" s="12">
        <f t="shared" si="1"/>
        <v>310946.2625</v>
      </c>
      <c r="E46" s="12">
        <f t="shared" si="2"/>
        <v>23563751.53</v>
      </c>
    </row>
    <row r="47">
      <c r="B47" s="9">
        <f>'Salary Calculation'!D49</f>
        <v>40</v>
      </c>
      <c r="C47" s="12">
        <f>'Salary Calculation'!I49</f>
        <v>1823699.829</v>
      </c>
      <c r="D47" s="12">
        <f t="shared" si="1"/>
        <v>364739.9659</v>
      </c>
      <c r="E47" s="12">
        <f t="shared" si="2"/>
        <v>25813591.62</v>
      </c>
    </row>
    <row r="48">
      <c r="B48" s="9">
        <f>'Salary Calculation'!D50</f>
        <v>41</v>
      </c>
      <c r="C48" s="12">
        <f>'Salary Calculation'!I50</f>
        <v>1860173.826</v>
      </c>
      <c r="D48" s="12">
        <f t="shared" si="1"/>
        <v>372034.7652</v>
      </c>
      <c r="E48" s="12">
        <f t="shared" si="2"/>
        <v>28250713.71</v>
      </c>
    </row>
    <row r="49">
      <c r="B49" s="9">
        <f>'Salary Calculation'!D51</f>
        <v>42</v>
      </c>
      <c r="C49" s="12">
        <f>'Salary Calculation'!I51</f>
        <v>1897377.302</v>
      </c>
      <c r="D49" s="12">
        <f t="shared" si="1"/>
        <v>379475.4605</v>
      </c>
      <c r="E49" s="12">
        <f t="shared" si="2"/>
        <v>30890246.27</v>
      </c>
    </row>
    <row r="50">
      <c r="B50" s="9">
        <f>'Salary Calculation'!D52</f>
        <v>43</v>
      </c>
      <c r="C50" s="12">
        <f>'Salary Calculation'!I52</f>
        <v>1935324.849</v>
      </c>
      <c r="D50" s="12">
        <f t="shared" si="1"/>
        <v>387064.9697</v>
      </c>
      <c r="E50" s="12">
        <f t="shared" si="2"/>
        <v>33748530.94</v>
      </c>
    </row>
    <row r="51">
      <c r="B51" s="9">
        <f>'Salary Calculation'!D53</f>
        <v>44</v>
      </c>
      <c r="C51" s="12">
        <f>'Salary Calculation'!I53</f>
        <v>1974031.345</v>
      </c>
      <c r="D51" s="12">
        <f t="shared" si="1"/>
        <v>394806.2691</v>
      </c>
      <c r="E51" s="12">
        <f t="shared" si="2"/>
        <v>36843219.69</v>
      </c>
    </row>
    <row r="52">
      <c r="B52" s="9">
        <f>'Salary Calculation'!D54</f>
        <v>45</v>
      </c>
      <c r="C52" s="12">
        <f>'Salary Calculation'!I54</f>
        <v>2315538.768</v>
      </c>
      <c r="D52" s="12">
        <f t="shared" si="1"/>
        <v>463107.7536</v>
      </c>
      <c r="E52" s="12">
        <f t="shared" si="2"/>
        <v>40253785.02</v>
      </c>
    </row>
    <row r="53">
      <c r="B53" s="9">
        <f>'Salary Calculation'!D55</f>
        <v>46</v>
      </c>
      <c r="C53" s="12">
        <f>'Salary Calculation'!I55</f>
        <v>2361849.544</v>
      </c>
      <c r="D53" s="12">
        <f t="shared" si="1"/>
        <v>472369.9087</v>
      </c>
      <c r="E53" s="12">
        <f t="shared" si="2"/>
        <v>43946457.73</v>
      </c>
    </row>
    <row r="54">
      <c r="B54" s="9">
        <f>'Salary Calculation'!D56</f>
        <v>47</v>
      </c>
      <c r="C54" s="12">
        <f>'Salary Calculation'!I56</f>
        <v>2409086.534</v>
      </c>
      <c r="D54" s="12">
        <f t="shared" si="1"/>
        <v>481817.3069</v>
      </c>
      <c r="E54" s="12">
        <f t="shared" si="2"/>
        <v>47943991.65</v>
      </c>
    </row>
    <row r="55">
      <c r="B55" s="9">
        <f>'Salary Calculation'!D57</f>
        <v>48</v>
      </c>
      <c r="C55" s="12">
        <f>'Salary Calculation'!I57</f>
        <v>2457268.265</v>
      </c>
      <c r="D55" s="12">
        <f t="shared" si="1"/>
        <v>491453.653</v>
      </c>
      <c r="E55" s="12">
        <f t="shared" si="2"/>
        <v>52270964.64</v>
      </c>
    </row>
    <row r="56">
      <c r="B56" s="9">
        <f>'Salary Calculation'!D58</f>
        <v>49</v>
      </c>
      <c r="C56" s="12">
        <f>'Salary Calculation'!I58</f>
        <v>2506413.63</v>
      </c>
      <c r="D56" s="12">
        <f t="shared" si="1"/>
        <v>501282.7261</v>
      </c>
      <c r="E56" s="12">
        <f t="shared" si="2"/>
        <v>56953924.53</v>
      </c>
    </row>
    <row r="57">
      <c r="B57" s="9">
        <f>'Salary Calculation'!D59</f>
        <v>50</v>
      </c>
      <c r="C57" s="12">
        <f>'Salary Calculation'!I59</f>
        <v>2940023.189</v>
      </c>
      <c r="D57" s="12">
        <f t="shared" si="1"/>
        <v>588004.6377</v>
      </c>
      <c r="E57" s="12">
        <f t="shared" si="2"/>
        <v>62098243.13</v>
      </c>
    </row>
    <row r="58">
      <c r="B58" s="9">
        <f>'Salary Calculation'!D60</f>
        <v>51</v>
      </c>
      <c r="C58" s="12">
        <f>'Salary Calculation'!I60</f>
        <v>2998823.652</v>
      </c>
      <c r="D58" s="12">
        <f t="shared" si="1"/>
        <v>599764.7305</v>
      </c>
      <c r="E58" s="12">
        <f t="shared" si="2"/>
        <v>67665867.32</v>
      </c>
    </row>
    <row r="59">
      <c r="B59" s="9">
        <f>'Salary Calculation'!D61</f>
        <v>52</v>
      </c>
      <c r="C59" s="12">
        <f>'Salary Calculation'!I61</f>
        <v>3058800.125</v>
      </c>
      <c r="D59" s="12">
        <f t="shared" si="1"/>
        <v>611760.0251</v>
      </c>
      <c r="E59" s="12">
        <f t="shared" si="2"/>
        <v>73690896.73</v>
      </c>
    </row>
    <row r="60">
      <c r="B60" s="18" t="str">
        <f>'Salary Calculation'!D62</f>
        <v/>
      </c>
    </row>
    <row r="61">
      <c r="B61" s="18" t="str">
        <f>'Salary Calculation'!D63</f>
        <v/>
      </c>
    </row>
  </sheetData>
  <mergeCells count="1">
    <mergeCell ref="B3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13"/>
  </cols>
  <sheetData>
    <row r="2">
      <c r="B2" s="19" t="s">
        <v>14</v>
      </c>
      <c r="C2" s="2"/>
    </row>
    <row r="3">
      <c r="B3" s="9" t="str">
        <f>Overview!B9</f>
        <v>Annual Expenditure After Retirement</v>
      </c>
      <c r="C3" s="12">
        <f>Overview!C9</f>
        <v>120000</v>
      </c>
    </row>
    <row r="4">
      <c r="B4" s="9" t="str">
        <f>Overview!B10</f>
        <v>Retirement Life # of Years</v>
      </c>
      <c r="C4" s="20">
        <f>Overview!C10</f>
        <v>25</v>
      </c>
    </row>
    <row r="6">
      <c r="B6" s="21" t="s">
        <v>22</v>
      </c>
      <c r="C6" s="22">
        <f>PV(Overview!C5,Overview!C10,-Overview!C9)</f>
        <v>1280973.143</v>
      </c>
    </row>
  </sheetData>
  <mergeCells count="1">
    <mergeCell ref="B2:C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13"/>
    <col customWidth="1" min="3" max="3" width="18.75"/>
  </cols>
  <sheetData>
    <row r="3">
      <c r="B3" s="23" t="s">
        <v>14</v>
      </c>
      <c r="C3" s="2"/>
    </row>
    <row r="4">
      <c r="B4" s="9" t="str">
        <f>'Retirement Fund Calculation'!B3</f>
        <v>Annual Expenditure After Retirement</v>
      </c>
      <c r="C4" s="12">
        <f>'Retirement Fund Calculation'!C3</f>
        <v>120000</v>
      </c>
    </row>
    <row r="5">
      <c r="B5" s="9" t="str">
        <f>'Retirement Fund Calculation'!B4</f>
        <v>Retirement Life # of Years</v>
      </c>
      <c r="C5" s="20">
        <f>'Retirement Fund Calculation'!C4</f>
        <v>25</v>
      </c>
    </row>
    <row r="6">
      <c r="B6" s="9" t="str">
        <f>'Retirement Fund Calculation'!B6</f>
        <v>Fund Required</v>
      </c>
      <c r="C6" s="10">
        <f>'Retirement Fund Calculation'!C6</f>
        <v>1280973.143</v>
      </c>
    </row>
    <row r="8">
      <c r="C8" s="24" t="s">
        <v>23</v>
      </c>
      <c r="D8" s="24" t="s">
        <v>16</v>
      </c>
      <c r="E8" s="24" t="s">
        <v>21</v>
      </c>
      <c r="F8" s="24" t="s">
        <v>24</v>
      </c>
    </row>
    <row r="9">
      <c r="C9" s="9">
        <f t="shared" ref="C9:C60" si="1">SUM($F$9:F9)</f>
        <v>0</v>
      </c>
      <c r="D9" s="9">
        <f>'Wealth Calculation'!B8</f>
        <v>1</v>
      </c>
      <c r="E9" s="12">
        <f>'Wealth Calculation'!E8</f>
        <v>55080</v>
      </c>
      <c r="F9" s="9">
        <f t="shared" ref="F9:F60" si="2">IF((E9&gt;$C$6), 1, 0) </f>
        <v>0</v>
      </c>
    </row>
    <row r="10">
      <c r="C10" s="9">
        <f t="shared" si="1"/>
        <v>0</v>
      </c>
      <c r="D10" s="9">
        <f>'Wealth Calculation'!B9</f>
        <v>2</v>
      </c>
      <c r="E10" s="12">
        <f>'Wealth Calculation'!E9</f>
        <v>115668</v>
      </c>
      <c r="F10" s="9">
        <f t="shared" si="2"/>
        <v>0</v>
      </c>
    </row>
    <row r="11">
      <c r="C11" s="9">
        <f t="shared" si="1"/>
        <v>0</v>
      </c>
      <c r="D11" s="9">
        <f>'Wealth Calculation'!B10</f>
        <v>3</v>
      </c>
      <c r="E11" s="12">
        <f>'Wealth Calculation'!E10</f>
        <v>182226.672</v>
      </c>
      <c r="F11" s="9">
        <f t="shared" si="2"/>
        <v>0</v>
      </c>
    </row>
    <row r="12">
      <c r="C12" s="9">
        <f t="shared" si="1"/>
        <v>0</v>
      </c>
      <c r="D12" s="9">
        <f>'Wealth Calculation'!B11</f>
        <v>4</v>
      </c>
      <c r="E12" s="12">
        <f>'Wealth Calculation'!E11</f>
        <v>255256.1424</v>
      </c>
      <c r="F12" s="9">
        <f t="shared" si="2"/>
        <v>0</v>
      </c>
    </row>
    <row r="13">
      <c r="C13" s="9">
        <f t="shared" si="1"/>
        <v>0</v>
      </c>
      <c r="D13" s="9">
        <f>'Wealth Calculation'!B12</f>
        <v>5</v>
      </c>
      <c r="E13" s="12">
        <f>'Wealth Calculation'!E12</f>
        <v>344240.0517</v>
      </c>
      <c r="F13" s="9">
        <f t="shared" si="2"/>
        <v>0</v>
      </c>
    </row>
    <row r="14">
      <c r="C14" s="9">
        <f t="shared" si="1"/>
        <v>0</v>
      </c>
      <c r="D14" s="9">
        <f>'Wealth Calculation'!B13</f>
        <v>6</v>
      </c>
      <c r="E14" s="12">
        <f>'Wealth Calculation'!E13</f>
        <v>441713.942</v>
      </c>
      <c r="F14" s="9">
        <f t="shared" si="2"/>
        <v>0</v>
      </c>
    </row>
    <row r="15">
      <c r="C15" s="9">
        <f t="shared" si="1"/>
        <v>0</v>
      </c>
      <c r="D15" s="9">
        <f>'Wealth Calculation'!B14</f>
        <v>7</v>
      </c>
      <c r="E15" s="12">
        <f>'Wealth Calculation'!E14</f>
        <v>548384.4374</v>
      </c>
      <c r="F15" s="9">
        <f t="shared" si="2"/>
        <v>0</v>
      </c>
    </row>
    <row r="16">
      <c r="C16" s="9">
        <f t="shared" si="1"/>
        <v>0</v>
      </c>
      <c r="D16" s="9">
        <f>'Wealth Calculation'!B15</f>
        <v>8</v>
      </c>
      <c r="E16" s="12">
        <f>'Wealth Calculation'!E15</f>
        <v>665015.2399</v>
      </c>
      <c r="F16" s="9">
        <f t="shared" si="2"/>
        <v>0</v>
      </c>
    </row>
    <row r="17">
      <c r="C17" s="9">
        <f t="shared" si="1"/>
        <v>0</v>
      </c>
      <c r="D17" s="9">
        <f>'Wealth Calculation'!B16</f>
        <v>9</v>
      </c>
      <c r="E17" s="12">
        <f>'Wealth Calculation'!E16</f>
        <v>792431.7076</v>
      </c>
      <c r="F17" s="9">
        <f t="shared" si="2"/>
        <v>0</v>
      </c>
    </row>
    <row r="18">
      <c r="C18" s="9">
        <f t="shared" si="1"/>
        <v>0</v>
      </c>
      <c r="D18" s="9">
        <f>'Wealth Calculation'!B17</f>
        <v>10</v>
      </c>
      <c r="E18" s="12">
        <f>'Wealth Calculation'!E17</f>
        <v>942880.7307</v>
      </c>
      <c r="F18" s="9">
        <f t="shared" si="2"/>
        <v>0</v>
      </c>
    </row>
    <row r="19">
      <c r="C19" s="9">
        <f t="shared" si="1"/>
        <v>0</v>
      </c>
      <c r="D19" s="9">
        <f>'Wealth Calculation'!B18</f>
        <v>11</v>
      </c>
      <c r="E19" s="12">
        <f>'Wealth Calculation'!E18</f>
        <v>1107106.765</v>
      </c>
      <c r="F19" s="9">
        <f t="shared" si="2"/>
        <v>0</v>
      </c>
    </row>
    <row r="20">
      <c r="C20" s="9">
        <f t="shared" si="1"/>
        <v>1</v>
      </c>
      <c r="D20" s="9">
        <f>'Wealth Calculation'!B19</f>
        <v>12</v>
      </c>
      <c r="E20" s="12">
        <f>'Wealth Calculation'!E19</f>
        <v>1286246.794</v>
      </c>
      <c r="F20" s="9">
        <f t="shared" si="2"/>
        <v>1</v>
      </c>
    </row>
    <row r="21">
      <c r="C21" s="9">
        <f t="shared" si="1"/>
        <v>2</v>
      </c>
      <c r="D21" s="9">
        <f>'Wealth Calculation'!B20</f>
        <v>13</v>
      </c>
      <c r="E21" s="12">
        <f>'Wealth Calculation'!E20</f>
        <v>1481529.455</v>
      </c>
      <c r="F21" s="9">
        <f t="shared" si="2"/>
        <v>1</v>
      </c>
    </row>
    <row r="22">
      <c r="C22" s="9">
        <f t="shared" si="1"/>
        <v>3</v>
      </c>
      <c r="D22" s="9">
        <f>'Wealth Calculation'!B21</f>
        <v>14</v>
      </c>
      <c r="E22" s="12">
        <f>'Wealth Calculation'!E21</f>
        <v>1694282.388</v>
      </c>
      <c r="F22" s="9">
        <f t="shared" si="2"/>
        <v>1</v>
      </c>
    </row>
    <row r="23">
      <c r="C23" s="9">
        <f t="shared" si="1"/>
        <v>4</v>
      </c>
      <c r="D23" s="9">
        <f>'Wealth Calculation'!B22</f>
        <v>15</v>
      </c>
      <c r="E23" s="12">
        <f>'Wealth Calculation'!E22</f>
        <v>1940357.444</v>
      </c>
      <c r="F23" s="9">
        <f t="shared" si="2"/>
        <v>1</v>
      </c>
    </row>
    <row r="24">
      <c r="C24" s="9">
        <f t="shared" si="1"/>
        <v>5</v>
      </c>
      <c r="D24" s="9">
        <f>'Wealth Calculation'!B23</f>
        <v>16</v>
      </c>
      <c r="E24" s="12">
        <f>'Wealth Calculation'!E23</f>
        <v>2208329.155</v>
      </c>
      <c r="F24" s="9">
        <f t="shared" si="2"/>
        <v>1</v>
      </c>
    </row>
    <row r="25">
      <c r="C25" s="9">
        <f t="shared" si="1"/>
        <v>6</v>
      </c>
      <c r="D25" s="9">
        <f>'Wealth Calculation'!B24</f>
        <v>17</v>
      </c>
      <c r="E25" s="12">
        <f>'Wealth Calculation'!E24</f>
        <v>2499993.464</v>
      </c>
      <c r="F25" s="9">
        <f t="shared" si="2"/>
        <v>1</v>
      </c>
    </row>
    <row r="26">
      <c r="C26" s="9">
        <f t="shared" si="1"/>
        <v>7</v>
      </c>
      <c r="D26" s="9">
        <f>'Wealth Calculation'!B25</f>
        <v>18</v>
      </c>
      <c r="E26" s="12">
        <f>'Wealth Calculation'!E25</f>
        <v>2817290.878</v>
      </c>
      <c r="F26" s="9">
        <f t="shared" si="2"/>
        <v>1</v>
      </c>
    </row>
    <row r="27">
      <c r="C27" s="9">
        <f t="shared" si="1"/>
        <v>8</v>
      </c>
      <c r="D27" s="9">
        <f>'Wealth Calculation'!B26</f>
        <v>19</v>
      </c>
      <c r="E27" s="12">
        <f>'Wealth Calculation'!E26</f>
        <v>3162318.043</v>
      </c>
      <c r="F27" s="9">
        <f t="shared" si="2"/>
        <v>1</v>
      </c>
    </row>
    <row r="28">
      <c r="C28" s="9">
        <f t="shared" si="1"/>
        <v>9</v>
      </c>
      <c r="D28" s="9">
        <f>'Wealth Calculation'!B27</f>
        <v>20</v>
      </c>
      <c r="E28" s="12">
        <f>'Wealth Calculation'!E27</f>
        <v>3555645.776</v>
      </c>
      <c r="F28" s="9">
        <f t="shared" si="2"/>
        <v>1</v>
      </c>
    </row>
    <row r="29">
      <c r="C29" s="9">
        <f t="shared" si="1"/>
        <v>10</v>
      </c>
      <c r="D29" s="9">
        <f>'Wealth Calculation'!B28</f>
        <v>21</v>
      </c>
      <c r="E29" s="12">
        <f>'Wealth Calculation'!E28</f>
        <v>3983246.573</v>
      </c>
      <c r="F29" s="9">
        <f t="shared" si="2"/>
        <v>1</v>
      </c>
    </row>
    <row r="30">
      <c r="C30" s="9">
        <f t="shared" si="1"/>
        <v>11</v>
      </c>
      <c r="D30" s="9">
        <f>'Wealth Calculation'!B29</f>
        <v>22</v>
      </c>
      <c r="E30" s="12">
        <f>'Wealth Calculation'!E29</f>
        <v>4447918.417</v>
      </c>
      <c r="F30" s="9">
        <f t="shared" si="2"/>
        <v>1</v>
      </c>
    </row>
    <row r="31">
      <c r="C31" s="9">
        <f t="shared" si="1"/>
        <v>12</v>
      </c>
      <c r="D31" s="9">
        <f>'Wealth Calculation'!B30</f>
        <v>23</v>
      </c>
      <c r="E31" s="12">
        <f>'Wealth Calculation'!E30</f>
        <v>4952684.25</v>
      </c>
      <c r="F31" s="9">
        <f t="shared" si="2"/>
        <v>1</v>
      </c>
    </row>
    <row r="32">
      <c r="C32" s="9">
        <f t="shared" si="1"/>
        <v>13</v>
      </c>
      <c r="D32" s="9">
        <f>'Wealth Calculation'!B31</f>
        <v>24</v>
      </c>
      <c r="E32" s="12">
        <f>'Wealth Calculation'!E31</f>
        <v>5500809.998</v>
      </c>
      <c r="F32" s="9">
        <f t="shared" si="2"/>
        <v>1</v>
      </c>
    </row>
    <row r="33">
      <c r="C33" s="9">
        <f t="shared" si="1"/>
        <v>14</v>
      </c>
      <c r="D33" s="9">
        <f>'Wealth Calculation'!B32</f>
        <v>25</v>
      </c>
      <c r="E33" s="12">
        <f>'Wealth Calculation'!E32</f>
        <v>6119066.409</v>
      </c>
      <c r="F33" s="9">
        <f t="shared" si="2"/>
        <v>1</v>
      </c>
    </row>
    <row r="34">
      <c r="C34" s="9">
        <f t="shared" si="1"/>
        <v>15</v>
      </c>
      <c r="D34" s="9">
        <f>'Wealth Calculation'!B33</f>
        <v>26</v>
      </c>
      <c r="E34" s="12">
        <f>'Wealth Calculation'!E33</f>
        <v>6790347.166</v>
      </c>
      <c r="F34" s="9">
        <f t="shared" si="2"/>
        <v>1</v>
      </c>
    </row>
    <row r="35">
      <c r="C35" s="9">
        <f t="shared" si="1"/>
        <v>16</v>
      </c>
      <c r="D35" s="9">
        <f>'Wealth Calculation'!B34</f>
        <v>27</v>
      </c>
      <c r="E35" s="12">
        <f>'Wealth Calculation'!E34</f>
        <v>7518965.492</v>
      </c>
      <c r="F35" s="9">
        <f t="shared" si="2"/>
        <v>1</v>
      </c>
    </row>
    <row r="36">
      <c r="C36" s="9">
        <f t="shared" si="1"/>
        <v>17</v>
      </c>
      <c r="D36" s="9">
        <f>'Wealth Calculation'!B35</f>
        <v>28</v>
      </c>
      <c r="E36" s="12">
        <f>'Wealth Calculation'!E35</f>
        <v>8309581.095</v>
      </c>
      <c r="F36" s="9">
        <f t="shared" si="2"/>
        <v>1</v>
      </c>
    </row>
    <row r="37">
      <c r="C37" s="9">
        <f t="shared" si="1"/>
        <v>18</v>
      </c>
      <c r="D37" s="9">
        <f>'Wealth Calculation'!B36</f>
        <v>29</v>
      </c>
      <c r="E37" s="12">
        <f>'Wealth Calculation'!E36</f>
        <v>9167227.913</v>
      </c>
      <c r="F37" s="9">
        <f t="shared" si="2"/>
        <v>1</v>
      </c>
    </row>
    <row r="38">
      <c r="C38" s="9">
        <f t="shared" si="1"/>
        <v>19</v>
      </c>
      <c r="D38" s="9">
        <f>'Wealth Calculation'!B37</f>
        <v>30</v>
      </c>
      <c r="E38" s="12">
        <f>'Wealth Calculation'!E37</f>
        <v>10126854.77</v>
      </c>
      <c r="F38" s="9">
        <f t="shared" si="2"/>
        <v>1</v>
      </c>
    </row>
    <row r="39">
      <c r="C39" s="9">
        <f t="shared" si="1"/>
        <v>20</v>
      </c>
      <c r="D39" s="9">
        <f>'Wealth Calculation'!B38</f>
        <v>31</v>
      </c>
      <c r="E39" s="12">
        <f>'Wealth Calculation'!E38</f>
        <v>11167776.76</v>
      </c>
      <c r="F39" s="9">
        <f t="shared" si="2"/>
        <v>1</v>
      </c>
    </row>
    <row r="40">
      <c r="C40" s="9">
        <f t="shared" si="1"/>
        <v>21</v>
      </c>
      <c r="D40" s="9">
        <f>'Wealth Calculation'!B39</f>
        <v>32</v>
      </c>
      <c r="E40" s="12">
        <f>'Wealth Calculation'!E39</f>
        <v>12296587.97</v>
      </c>
      <c r="F40" s="9">
        <f t="shared" si="2"/>
        <v>1</v>
      </c>
    </row>
    <row r="41">
      <c r="C41" s="9">
        <f t="shared" si="1"/>
        <v>22</v>
      </c>
      <c r="D41" s="9">
        <f>'Wealth Calculation'!B40</f>
        <v>33</v>
      </c>
      <c r="E41" s="12">
        <f>'Wealth Calculation'!E40</f>
        <v>13520411.86</v>
      </c>
      <c r="F41" s="9">
        <f t="shared" si="2"/>
        <v>1</v>
      </c>
    </row>
    <row r="42">
      <c r="C42" s="9">
        <f t="shared" si="1"/>
        <v>23</v>
      </c>
      <c r="D42" s="9">
        <f>'Wealth Calculation'!B41</f>
        <v>34</v>
      </c>
      <c r="E42" s="12">
        <f>'Wealth Calculation'!E41</f>
        <v>14846943.6</v>
      </c>
      <c r="F42" s="9">
        <f t="shared" si="2"/>
        <v>1</v>
      </c>
    </row>
    <row r="43">
      <c r="C43" s="9">
        <f t="shared" si="1"/>
        <v>24</v>
      </c>
      <c r="D43" s="9">
        <f>'Wealth Calculation'!B42</f>
        <v>35</v>
      </c>
      <c r="E43" s="12">
        <f>'Wealth Calculation'!E42</f>
        <v>16321965.37</v>
      </c>
      <c r="F43" s="9">
        <f t="shared" si="2"/>
        <v>1</v>
      </c>
    </row>
    <row r="44">
      <c r="C44" s="9">
        <f t="shared" si="1"/>
        <v>25</v>
      </c>
      <c r="D44" s="9">
        <f>'Wealth Calculation'!B43</f>
        <v>36</v>
      </c>
      <c r="E44" s="12">
        <f>'Wealth Calculation'!E43</f>
        <v>17920734.21</v>
      </c>
      <c r="F44" s="9">
        <f t="shared" si="2"/>
        <v>1</v>
      </c>
    </row>
    <row r="45">
      <c r="C45" s="9">
        <f t="shared" si="1"/>
        <v>26</v>
      </c>
      <c r="D45" s="9">
        <f>'Wealth Calculation'!B44</f>
        <v>37</v>
      </c>
      <c r="E45" s="12">
        <f>'Wealth Calculation'!E44</f>
        <v>19653264.79</v>
      </c>
      <c r="F45" s="9">
        <f t="shared" si="2"/>
        <v>1</v>
      </c>
    </row>
    <row r="46">
      <c r="C46" s="9">
        <f t="shared" si="1"/>
        <v>27</v>
      </c>
      <c r="D46" s="9">
        <f>'Wealth Calculation'!B45</f>
        <v>38</v>
      </c>
      <c r="E46" s="12">
        <f>'Wealth Calculation'!E45</f>
        <v>21530375.25</v>
      </c>
      <c r="F46" s="9">
        <f t="shared" si="2"/>
        <v>1</v>
      </c>
    </row>
    <row r="47">
      <c r="C47" s="9">
        <f t="shared" si="1"/>
        <v>28</v>
      </c>
      <c r="D47" s="9">
        <f>'Wealth Calculation'!B46</f>
        <v>39</v>
      </c>
      <c r="E47" s="12">
        <f>'Wealth Calculation'!E46</f>
        <v>23563751.53</v>
      </c>
      <c r="F47" s="9">
        <f t="shared" si="2"/>
        <v>1</v>
      </c>
    </row>
    <row r="48">
      <c r="C48" s="9">
        <f t="shared" si="1"/>
        <v>29</v>
      </c>
      <c r="D48" s="9">
        <f>'Wealth Calculation'!B47</f>
        <v>40</v>
      </c>
      <c r="E48" s="12">
        <f>'Wealth Calculation'!E47</f>
        <v>25813591.62</v>
      </c>
      <c r="F48" s="9">
        <f t="shared" si="2"/>
        <v>1</v>
      </c>
    </row>
    <row r="49">
      <c r="C49" s="9">
        <f t="shared" si="1"/>
        <v>30</v>
      </c>
      <c r="D49" s="9">
        <f>'Wealth Calculation'!B48</f>
        <v>41</v>
      </c>
      <c r="E49" s="12">
        <f>'Wealth Calculation'!E48</f>
        <v>28250713.71</v>
      </c>
      <c r="F49" s="9">
        <f t="shared" si="2"/>
        <v>1</v>
      </c>
    </row>
    <row r="50">
      <c r="C50" s="9">
        <f t="shared" si="1"/>
        <v>31</v>
      </c>
      <c r="D50" s="9">
        <f>'Wealth Calculation'!B49</f>
        <v>42</v>
      </c>
      <c r="E50" s="12">
        <f>'Wealth Calculation'!E49</f>
        <v>30890246.27</v>
      </c>
      <c r="F50" s="9">
        <f t="shared" si="2"/>
        <v>1</v>
      </c>
    </row>
    <row r="51">
      <c r="C51" s="9">
        <f t="shared" si="1"/>
        <v>32</v>
      </c>
      <c r="D51" s="9">
        <f>'Wealth Calculation'!B50</f>
        <v>43</v>
      </c>
      <c r="E51" s="12">
        <f>'Wealth Calculation'!E50</f>
        <v>33748530.94</v>
      </c>
      <c r="F51" s="9">
        <f t="shared" si="2"/>
        <v>1</v>
      </c>
    </row>
    <row r="52">
      <c r="C52" s="9">
        <f t="shared" si="1"/>
        <v>33</v>
      </c>
      <c r="D52" s="9">
        <f>'Wealth Calculation'!B51</f>
        <v>44</v>
      </c>
      <c r="E52" s="12">
        <f>'Wealth Calculation'!E51</f>
        <v>36843219.69</v>
      </c>
      <c r="F52" s="9">
        <f t="shared" si="2"/>
        <v>1</v>
      </c>
    </row>
    <row r="53">
      <c r="C53" s="9">
        <f t="shared" si="1"/>
        <v>34</v>
      </c>
      <c r="D53" s="9">
        <f>'Wealth Calculation'!B52</f>
        <v>45</v>
      </c>
      <c r="E53" s="12">
        <f>'Wealth Calculation'!E52</f>
        <v>40253785.02</v>
      </c>
      <c r="F53" s="9">
        <f t="shared" si="2"/>
        <v>1</v>
      </c>
    </row>
    <row r="54">
      <c r="C54" s="9">
        <f t="shared" si="1"/>
        <v>35</v>
      </c>
      <c r="D54" s="9">
        <f>'Wealth Calculation'!B53</f>
        <v>46</v>
      </c>
      <c r="E54" s="12">
        <f>'Wealth Calculation'!E53</f>
        <v>43946457.73</v>
      </c>
      <c r="F54" s="9">
        <f t="shared" si="2"/>
        <v>1</v>
      </c>
    </row>
    <row r="55">
      <c r="C55" s="9">
        <f t="shared" si="1"/>
        <v>36</v>
      </c>
      <c r="D55" s="9">
        <f>'Wealth Calculation'!B54</f>
        <v>47</v>
      </c>
      <c r="E55" s="12">
        <f>'Wealth Calculation'!E54</f>
        <v>47943991.65</v>
      </c>
      <c r="F55" s="9">
        <f t="shared" si="2"/>
        <v>1</v>
      </c>
    </row>
    <row r="56">
      <c r="C56" s="9">
        <f t="shared" si="1"/>
        <v>37</v>
      </c>
      <c r="D56" s="9">
        <f>'Wealth Calculation'!B55</f>
        <v>48</v>
      </c>
      <c r="E56" s="12">
        <f>'Wealth Calculation'!E55</f>
        <v>52270964.64</v>
      </c>
      <c r="F56" s="9">
        <f t="shared" si="2"/>
        <v>1</v>
      </c>
    </row>
    <row r="57">
      <c r="C57" s="9">
        <f t="shared" si="1"/>
        <v>38</v>
      </c>
      <c r="D57" s="9">
        <f>'Wealth Calculation'!B56</f>
        <v>49</v>
      </c>
      <c r="E57" s="12">
        <f>'Wealth Calculation'!E56</f>
        <v>56953924.53</v>
      </c>
      <c r="F57" s="9">
        <f t="shared" si="2"/>
        <v>1</v>
      </c>
    </row>
    <row r="58">
      <c r="C58" s="9">
        <f t="shared" si="1"/>
        <v>39</v>
      </c>
      <c r="D58" s="9">
        <f>'Wealth Calculation'!B57</f>
        <v>50</v>
      </c>
      <c r="E58" s="12">
        <f>'Wealth Calculation'!E57</f>
        <v>62098243.13</v>
      </c>
      <c r="F58" s="9">
        <f t="shared" si="2"/>
        <v>1</v>
      </c>
    </row>
    <row r="59">
      <c r="C59" s="9">
        <f t="shared" si="1"/>
        <v>40</v>
      </c>
      <c r="D59" s="9">
        <f>'Wealth Calculation'!B58</f>
        <v>51</v>
      </c>
      <c r="E59" s="12">
        <f>'Wealth Calculation'!E58</f>
        <v>67665867.32</v>
      </c>
      <c r="F59" s="9">
        <f t="shared" si="2"/>
        <v>1</v>
      </c>
    </row>
    <row r="60">
      <c r="C60" s="9">
        <f t="shared" si="1"/>
        <v>41</v>
      </c>
      <c r="D60" s="9">
        <f>'Wealth Calculation'!B59</f>
        <v>52</v>
      </c>
      <c r="E60" s="12">
        <f>'Wealth Calculation'!E59</f>
        <v>73690896.73</v>
      </c>
      <c r="F60" s="9">
        <f t="shared" si="2"/>
        <v>1</v>
      </c>
    </row>
    <row r="61">
      <c r="D61" s="18" t="str">
        <f>'Wealth Calculation'!B60</f>
        <v/>
      </c>
    </row>
    <row r="62">
      <c r="D62" s="18" t="str">
        <f>'Wealth Calculation'!B61</f>
        <v/>
      </c>
    </row>
    <row r="63">
      <c r="D63" s="18" t="str">
        <f>'Wealth Calculation'!B62</f>
        <v/>
      </c>
    </row>
  </sheetData>
  <mergeCells count="1">
    <mergeCell ref="B3:C3"/>
  </mergeCells>
  <drawing r:id="rId1"/>
</worksheet>
</file>