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ork\2020-2021 Penn\Semester 0\Eco-Reps\Stormwater Volume Calculation\"/>
    </mc:Choice>
  </mc:AlternateContent>
  <xr:revisionPtr revIDLastSave="0" documentId="13_ncr:1_{AFFEBEA1-2547-45AC-9346-CA93A8E64FA8}" xr6:coauthVersionLast="45" xr6:coauthVersionMax="45" xr10:uidLastSave="{00000000-0000-0000-0000-000000000000}"/>
  <bookViews>
    <workbookView xWindow="-120" yWindow="-120" windowWidth="29040" windowHeight="15840" xr2:uid="{0420962E-86DF-438A-8D7F-166360BA05A8}"/>
  </bookViews>
  <sheets>
    <sheet name="Master" sheetId="2" r:id="rId1"/>
    <sheet name="Potential Credits" sheetId="1" r:id="rId2"/>
  </sheets>
  <definedNames>
    <definedName name="_xlnm._FilterDatabase" localSheetId="1" hidden="1">'Potential Credits'!#REF!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0" i="2" l="1"/>
  <c r="G81" i="2" s="1"/>
  <c r="J8" i="2" l="1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 l="1"/>
  <c r="J13" i="2"/>
  <c r="J10" i="2"/>
  <c r="J9" i="2"/>
  <c r="B4" i="2"/>
  <c r="J12" i="2"/>
  <c r="J11" i="2"/>
  <c r="J7" i="2"/>
  <c r="J6" i="2"/>
  <c r="J5" i="2"/>
  <c r="J4" i="2"/>
  <c r="J3" i="2"/>
  <c r="I20" i="1"/>
  <c r="D70" i="1" l="1"/>
  <c r="G69" i="1" l="1"/>
  <c r="G60" i="1"/>
  <c r="G33" i="1"/>
  <c r="G55" i="1"/>
  <c r="G62" i="1"/>
  <c r="G66" i="1"/>
  <c r="G46" i="1"/>
  <c r="G26" i="1"/>
  <c r="G42" i="1"/>
  <c r="G22" i="1"/>
  <c r="G30" i="1"/>
  <c r="G34" i="1"/>
  <c r="G67" i="1"/>
  <c r="G68" i="1"/>
  <c r="G64" i="1"/>
  <c r="G25" i="1"/>
  <c r="G36" i="1"/>
  <c r="G54" i="1"/>
  <c r="G5" i="1"/>
  <c r="G19" i="1"/>
  <c r="G56" i="1"/>
  <c r="G53" i="1"/>
  <c r="G17" i="1"/>
  <c r="G20" i="1"/>
  <c r="G41" i="1"/>
  <c r="G48" i="1"/>
  <c r="G14" i="1"/>
  <c r="G50" i="1"/>
  <c r="G11" i="1" l="1"/>
  <c r="G45" i="1"/>
  <c r="G29" i="1"/>
  <c r="G35" i="1"/>
  <c r="G12" i="1"/>
  <c r="G63" i="1"/>
  <c r="G28" i="1"/>
  <c r="G10" i="1"/>
  <c r="G44" i="1"/>
  <c r="G24" i="1"/>
  <c r="G51" i="1"/>
  <c r="G57" i="1"/>
  <c r="G32" i="1"/>
  <c r="G27" i="1"/>
  <c r="G18" i="1"/>
  <c r="G7" i="1"/>
  <c r="G39" i="1"/>
  <c r="G31" i="1"/>
  <c r="G16" i="1"/>
  <c r="G15" i="1"/>
  <c r="G58" i="1"/>
  <c r="G52" i="1"/>
  <c r="G59" i="1"/>
  <c r="G61" i="1"/>
  <c r="G38" i="1"/>
  <c r="G40" i="1"/>
  <c r="G65" i="1"/>
  <c r="G37" i="1"/>
  <c r="G47" i="1"/>
  <c r="G49" i="1"/>
  <c r="G21" i="1"/>
  <c r="G13" i="1"/>
  <c r="G8" i="1"/>
  <c r="G23" i="1"/>
  <c r="G43" i="1"/>
  <c r="G6" i="1"/>
  <c r="G9" i="1"/>
  <c r="G4" i="1"/>
</calcChain>
</file>

<file path=xl/sharedStrings.xml><?xml version="1.0" encoding="utf-8"?>
<sst xmlns="http://schemas.openxmlformats.org/spreadsheetml/2006/main" count="312" uniqueCount="103">
  <si>
    <t>Address</t>
  </si>
  <si>
    <t>3401 Grays Ferry Ave</t>
  </si>
  <si>
    <t>Total Area (SF)</t>
  </si>
  <si>
    <t>Impervious Surface (SF)</t>
  </si>
  <si>
    <t>Pervious Surface (SF)</t>
  </si>
  <si>
    <t>Credit</t>
  </si>
  <si>
    <t>Cost Per Month</t>
  </si>
  <si>
    <t>3400 Civic Center Blvd</t>
  </si>
  <si>
    <t>No</t>
  </si>
  <si>
    <t>3405 Civc Center Blvd</t>
  </si>
  <si>
    <t>515 Osler Cir</t>
  </si>
  <si>
    <t>501 Osler Cir</t>
  </si>
  <si>
    <t>500 Osler Cir</t>
  </si>
  <si>
    <t>3700 Curie Blvd</t>
  </si>
  <si>
    <t>3501 Civic Center Blvd</t>
  </si>
  <si>
    <t>600 S. 32nd St</t>
  </si>
  <si>
    <t>1 Convention Ave</t>
  </si>
  <si>
    <t>3401 Civic Center Blvd</t>
  </si>
  <si>
    <t>3400 Spruce St.</t>
  </si>
  <si>
    <t>201 S. 32nd St.</t>
  </si>
  <si>
    <t>200A S. 32nd St.</t>
  </si>
  <si>
    <t>3100 Walnut St.</t>
  </si>
  <si>
    <t>3100-16 Chestnut St.</t>
  </si>
  <si>
    <t>3118L-98 Chestnut St.</t>
  </si>
  <si>
    <t>3300-20 Walnut St.</t>
  </si>
  <si>
    <t>220-60 S. 33rd St.</t>
  </si>
  <si>
    <t>221 S. 34th St</t>
  </si>
  <si>
    <t>3501 Spruce St.</t>
  </si>
  <si>
    <t>3529-31 Locust Walk</t>
  </si>
  <si>
    <t>3533-35 Locust Walk</t>
  </si>
  <si>
    <t>3539-41 Locust Walk</t>
  </si>
  <si>
    <t>3537 Locust Walk</t>
  </si>
  <si>
    <t>3406-46 Walnut St.</t>
  </si>
  <si>
    <t>3600-90 Walnut St.</t>
  </si>
  <si>
    <t>3635-37 Locust Walk</t>
  </si>
  <si>
    <t>3700-34 Walnut St.</t>
  </si>
  <si>
    <t>3631-33 Locust st.</t>
  </si>
  <si>
    <t>3704-06 Locust Walk</t>
  </si>
  <si>
    <t>3700-02 Locust Walk</t>
  </si>
  <si>
    <t>3701-45 Spruce St.</t>
  </si>
  <si>
    <t>3700-12 Spruce S.t</t>
  </si>
  <si>
    <t>3601-37 Spruce St.</t>
  </si>
  <si>
    <t>3600 Locust Walk</t>
  </si>
  <si>
    <t>3401 Curie Blvd</t>
  </si>
  <si>
    <t>3501 Curie Blvd</t>
  </si>
  <si>
    <t>451 University Ave</t>
  </si>
  <si>
    <t>3701 Civic Center Blvd</t>
  </si>
  <si>
    <t>501 University Ave</t>
  </si>
  <si>
    <t>530 Osler Cir</t>
  </si>
  <si>
    <t>3700 Civic Center Blvd</t>
  </si>
  <si>
    <t>3600 Civic Center Blvd</t>
  </si>
  <si>
    <t>3401-39 Walnut St.</t>
  </si>
  <si>
    <t>3430 Sansom St.</t>
  </si>
  <si>
    <t>3428 Sansom St.</t>
  </si>
  <si>
    <t>3400-50 Chestnut St.</t>
  </si>
  <si>
    <t>3441-55 Walnut St.</t>
  </si>
  <si>
    <t>3457-59 Walnut St.</t>
  </si>
  <si>
    <t>3601-51 Walnut St.</t>
  </si>
  <si>
    <t>3600-48 Chestnut st.</t>
  </si>
  <si>
    <t>3701-23 Walnut St.</t>
  </si>
  <si>
    <t xml:space="preserve">3725-45 Walnut St. </t>
  </si>
  <si>
    <t>3914 Locust Walk</t>
  </si>
  <si>
    <t>4000 Locust St.</t>
  </si>
  <si>
    <t>200-32 S. 40th St.</t>
  </si>
  <si>
    <t>4008-26 Walnut St.</t>
  </si>
  <si>
    <t>4028 Walnut St.</t>
  </si>
  <si>
    <t>3800 Spruce St.</t>
  </si>
  <si>
    <t>307 S. 39th St.</t>
  </si>
  <si>
    <t>305 S. 39th St.</t>
  </si>
  <si>
    <t>3824 Spruce St.</t>
  </si>
  <si>
    <t>3900 Delancey St.</t>
  </si>
  <si>
    <t>401 University Ave</t>
  </si>
  <si>
    <t>2930 Chestnut St.</t>
  </si>
  <si>
    <t>3300 Chestnut St</t>
  </si>
  <si>
    <t>3600 Spruce St</t>
  </si>
  <si>
    <t>601 University Avenue</t>
  </si>
  <si>
    <t xml:space="preserve">3800-50 Walnut St. </t>
  </si>
  <si>
    <t xml:space="preserve">461 University Avenue </t>
  </si>
  <si>
    <t>Credit Renewal - Approved (2019)</t>
  </si>
  <si>
    <t>OPA/BRT Account #</t>
  </si>
  <si>
    <t>3201-59 Walnut St.</t>
  </si>
  <si>
    <t>Credit Approved (2018)</t>
  </si>
  <si>
    <t>3000 Walnut St.</t>
  </si>
  <si>
    <t xml:space="preserve">3801-51 Locust Walk </t>
  </si>
  <si>
    <t>3900-46 Walnut St.</t>
  </si>
  <si>
    <t xml:space="preserve">Not Submitted </t>
  </si>
  <si>
    <t>3405 Civic Center Blvd</t>
  </si>
  <si>
    <t>3631-33 Locust Walk</t>
  </si>
  <si>
    <t xml:space="preserve">Percentage of Site w/ Pervious Surface </t>
  </si>
  <si>
    <t>Tree Canopy Coverage Credit Available (SF)</t>
  </si>
  <si>
    <t>Downspout Disconnection (SF)</t>
  </si>
  <si>
    <t>Pavement Disconnection (SF)</t>
  </si>
  <si>
    <t>Green Roof (SF)</t>
  </si>
  <si>
    <t>Porous Pavement (SF)</t>
  </si>
  <si>
    <t>IA Managed - SMP (SF)</t>
  </si>
  <si>
    <t>IA Managed - Surface Water Discharge (SF)</t>
  </si>
  <si>
    <t>Open Space GA Credit</t>
  </si>
  <si>
    <t>3907-15 Spruce St.</t>
  </si>
  <si>
    <t>Pending Submission</t>
  </si>
  <si>
    <t>Subsurface infiltration basin (SF)</t>
  </si>
  <si>
    <t>Subsurface detention basin (SF)</t>
  </si>
  <si>
    <t>Bioinfiltration (SF)</t>
  </si>
  <si>
    <t>Total Disconnection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</si>
</sst>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3" xfId="0" applyBorder="1" applyAlignment="1">
      <alignment horizontal="center"/>
    </xf>
    <xf numFmtId="43" fontId="0" fillId="0" borderId="3" xfId="1" applyFont="1" applyBorder="1"/>
    <xf numFmtId="44" fontId="0" fillId="0" borderId="3" xfId="2" applyFont="1" applyBorder="1"/>
    <xf numFmtId="43" fontId="0" fillId="0" borderId="3" xfId="1" applyFont="1" applyFill="1" applyBorder="1"/>
    <xf numFmtId="0" fontId="0" fillId="0" borderId="4" xfId="0" applyBorder="1" applyAlignment="1">
      <alignment horizontal="center"/>
    </xf>
    <xf numFmtId="3" fontId="0" fillId="0" borderId="5" xfId="0" applyNumberFormat="1" applyBorder="1"/>
    <xf numFmtId="0" fontId="0" fillId="0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4" fontId="0" fillId="0" borderId="7" xfId="2" applyFont="1" applyBorder="1"/>
    <xf numFmtId="43" fontId="0" fillId="0" borderId="7" xfId="1" applyFont="1" applyBorder="1"/>
    <xf numFmtId="3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44" fontId="0" fillId="0" borderId="10" xfId="2" applyFont="1" applyBorder="1" applyAlignment="1">
      <alignment horizontal="center"/>
    </xf>
    <xf numFmtId="43" fontId="0" fillId="0" borderId="10" xfId="1" applyFont="1" applyBorder="1"/>
    <xf numFmtId="3" fontId="0" fillId="0" borderId="11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0" fillId="0" borderId="0" xfId="0" applyNumberFormat="1"/>
    <xf numFmtId="0" fontId="0" fillId="0" borderId="3" xfId="0" applyBorder="1"/>
    <xf numFmtId="0" fontId="2" fillId="0" borderId="12" xfId="0" applyFont="1" applyBorder="1" applyAlignment="1">
      <alignment horizontal="center"/>
    </xf>
    <xf numFmtId="164" fontId="0" fillId="0" borderId="3" xfId="1" applyNumberFormat="1" applyFont="1" applyBorder="1"/>
    <xf numFmtId="44" fontId="0" fillId="0" borderId="3" xfId="2" applyFont="1" applyFill="1" applyBorder="1"/>
    <xf numFmtId="164" fontId="0" fillId="0" borderId="3" xfId="1" applyNumberFormat="1" applyFont="1" applyFill="1" applyBorder="1"/>
    <xf numFmtId="0" fontId="3" fillId="2" borderId="0" xfId="0" applyFont="1" applyFill="1"/>
    <xf numFmtId="0" fontId="3" fillId="2" borderId="3" xfId="0" applyFont="1" applyFill="1" applyBorder="1"/>
    <xf numFmtId="0" fontId="0" fillId="2" borderId="0" xfId="0" applyFill="1"/>
    <xf numFmtId="0" fontId="0" fillId="2" borderId="3" xfId="0" applyFill="1" applyBorder="1"/>
    <xf numFmtId="3" fontId="0" fillId="0" borderId="3" xfId="0" applyNumberFormat="1" applyBorder="1"/>
    <xf numFmtId="44" fontId="0" fillId="2" borderId="3" xfId="2" applyFont="1" applyFill="1" applyBorder="1"/>
    <xf numFmtId="3" fontId="0" fillId="2" borderId="3" xfId="0" applyNumberFormat="1" applyFill="1" applyBorder="1"/>
    <xf numFmtId="0" fontId="0" fillId="0" borderId="10" xfId="0" applyBorder="1"/>
    <xf numFmtId="44" fontId="0" fillId="0" borderId="10" xfId="2" applyFont="1" applyBorder="1"/>
    <xf numFmtId="164" fontId="0" fillId="0" borderId="10" xfId="1" applyNumberFormat="1" applyFont="1" applyBorder="1"/>
    <xf numFmtId="164" fontId="0" fillId="0" borderId="10" xfId="1" applyNumberFormat="1" applyFont="1" applyBorder="1" applyAlignment="1">
      <alignment horizontal="center"/>
    </xf>
    <xf numFmtId="0" fontId="0" fillId="0" borderId="3" xfId="0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9" fontId="0" fillId="0" borderId="3" xfId="3" applyFont="1" applyBorder="1" applyAlignment="1">
      <alignment horizontal="right"/>
    </xf>
    <xf numFmtId="9" fontId="0" fillId="0" borderId="3" xfId="0" applyNumberFormat="1" applyBorder="1" applyAlignment="1">
      <alignment horizontal="right"/>
    </xf>
    <xf numFmtId="164" fontId="0" fillId="0" borderId="3" xfId="1" applyNumberFormat="1" applyFont="1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9" fontId="0" fillId="0" borderId="3" xfId="0" applyNumberFormat="1" applyFill="1" applyBorder="1" applyAlignment="1">
      <alignment horizontal="right"/>
    </xf>
    <xf numFmtId="0" fontId="0" fillId="0" borderId="3" xfId="0" applyFill="1" applyBorder="1"/>
    <xf numFmtId="164" fontId="3" fillId="2" borderId="3" xfId="1" applyNumberFormat="1" applyFont="1" applyFill="1" applyBorder="1"/>
    <xf numFmtId="164" fontId="0" fillId="2" borderId="3" xfId="1" applyNumberFormat="1" applyFont="1" applyFill="1" applyBorder="1"/>
    <xf numFmtId="0" fontId="4" fillId="3" borderId="3" xfId="0" applyFont="1" applyFill="1" applyBorder="1"/>
    <xf numFmtId="0" fontId="0" fillId="3" borderId="3" xfId="0" applyFill="1" applyBorder="1"/>
    <xf numFmtId="44" fontId="0" fillId="3" borderId="3" xfId="2" applyFont="1" applyFill="1" applyBorder="1"/>
    <xf numFmtId="164" fontId="0" fillId="3" borderId="3" xfId="1" applyNumberFormat="1" applyFont="1" applyFill="1" applyBorder="1"/>
    <xf numFmtId="3" fontId="0" fillId="3" borderId="3" xfId="0" applyNumberFormat="1" applyFill="1" applyBorder="1"/>
    <xf numFmtId="0" fontId="3" fillId="3" borderId="3" xfId="0" applyFont="1" applyFill="1" applyBorder="1"/>
    <xf numFmtId="3" fontId="3" fillId="2" borderId="3" xfId="0" applyNumberFormat="1" applyFont="1" applyFill="1" applyBorder="1"/>
    <xf numFmtId="44" fontId="0" fillId="0" borderId="13" xfId="2" applyFont="1" applyBorder="1"/>
    <xf numFmtId="44" fontId="0" fillId="0" borderId="14" xfId="0" applyNumberFormat="1" applyBorder="1"/>
    <xf numFmtId="44" fontId="0" fillId="0" borderId="15" xfId="0" applyNumberFormat="1" applyBorder="1"/>
    <xf numFmtId="44" fontId="3" fillId="2" borderId="3" xfId="2" applyFont="1" applyFill="1" applyBorder="1"/>
    <xf numFmtId="0" fontId="0" fillId="3" borderId="0" xfId="0" applyFill="1"/>
    <xf numFmtId="1" fontId="0" fillId="0" borderId="10" xfId="3" applyNumberFormat="1" applyFont="1" applyBorder="1"/>
    <xf numFmtId="1" fontId="0" fillId="3" borderId="10" xfId="3" applyNumberFormat="1" applyFont="1" applyFill="1" applyBorder="1"/>
    <xf numFmtId="1" fontId="3" fillId="0" borderId="10" xfId="3" applyNumberFormat="1" applyFont="1" applyBorder="1"/>
    <xf numFmtId="0" fontId="0" fillId="3" borderId="3" xfId="0" applyFill="1" applyBorder="1" applyAlignment="1">
      <alignment horizontal="right"/>
    </xf>
    <xf numFmtId="1" fontId="0" fillId="0" borderId="3" xfId="1" applyNumberFormat="1" applyFont="1" applyBorder="1" applyAlignment="1">
      <alignment horizontal="right"/>
    </xf>
    <xf numFmtId="1" fontId="0" fillId="3" borderId="3" xfId="0" applyNumberFormat="1" applyFill="1" applyBorder="1"/>
    <xf numFmtId="1" fontId="0" fillId="0" borderId="3" xfId="0" applyNumberFormat="1" applyBorder="1"/>
    <xf numFmtId="1" fontId="3" fillId="2" borderId="3" xfId="0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AF809-3EE9-4B69-8332-0B7A06EC5922}">
  <dimension ref="B1:W81"/>
  <sheetViews>
    <sheetView tabSelected="1" topLeftCell="J1" zoomScale="70" zoomScaleNormal="70" workbookViewId="0">
      <selection activeCell="O8" sqref="O8"/>
    </sheetView>
  </sheetViews>
  <sheetFormatPr defaultRowHeight="15" x14ac:dyDescent="0.25"/>
  <cols>
    <col min="1" max="1" width="1.28515625" customWidth="1"/>
    <col min="2" max="2" width="3.42578125" customWidth="1"/>
    <col min="3" max="3" width="1.5703125" customWidth="1"/>
    <col min="4" max="4" width="26.7109375" customWidth="1"/>
    <col min="5" max="6" width="28.85546875" customWidth="1"/>
    <col min="7" max="7" width="14.140625" customWidth="1"/>
    <col min="8" max="10" width="22.7109375" customWidth="1"/>
    <col min="11" max="11" width="35" customWidth="1"/>
    <col min="12" max="12" width="36.42578125" customWidth="1"/>
    <col min="13" max="15" width="25.5703125" customWidth="1"/>
    <col min="16" max="16" width="17.7109375" customWidth="1"/>
    <col min="17" max="17" width="23" customWidth="1"/>
    <col min="18" max="18" width="19.5703125" customWidth="1"/>
    <col min="19" max="20" width="36.140625" customWidth="1"/>
    <col min="21" max="22" width="32.5703125" customWidth="1"/>
    <col min="23" max="23" width="22" customWidth="1"/>
  </cols>
  <sheetData>
    <row r="1" spans="2:23" ht="8.4499999999999993" customHeight="1" thickBot="1" x14ac:dyDescent="0.3"/>
    <row r="2" spans="2:23" ht="15.75" thickBot="1" x14ac:dyDescent="0.3">
      <c r="D2" s="18" t="s">
        <v>0</v>
      </c>
      <c r="E2" s="18" t="s">
        <v>5</v>
      </c>
      <c r="F2" s="18" t="s">
        <v>79</v>
      </c>
      <c r="G2" s="18" t="s">
        <v>6</v>
      </c>
      <c r="H2" s="18" t="s">
        <v>2</v>
      </c>
      <c r="I2" s="18" t="s">
        <v>3</v>
      </c>
      <c r="J2" s="19" t="s">
        <v>4</v>
      </c>
      <c r="K2" s="19" t="s">
        <v>88</v>
      </c>
      <c r="L2" s="19" t="s">
        <v>89</v>
      </c>
      <c r="M2" s="22" t="s">
        <v>90</v>
      </c>
      <c r="N2" s="22" t="s">
        <v>91</v>
      </c>
      <c r="O2" s="22" t="s">
        <v>102</v>
      </c>
      <c r="P2" s="22" t="s">
        <v>92</v>
      </c>
      <c r="Q2" s="22" t="s">
        <v>93</v>
      </c>
      <c r="R2" s="22" t="s">
        <v>94</v>
      </c>
      <c r="S2" s="22" t="s">
        <v>95</v>
      </c>
      <c r="T2" s="22" t="s">
        <v>100</v>
      </c>
      <c r="U2" s="22" t="s">
        <v>99</v>
      </c>
      <c r="V2" s="22" t="s">
        <v>101</v>
      </c>
      <c r="W2" s="22" t="s">
        <v>96</v>
      </c>
    </row>
    <row r="3" spans="2:23" x14ac:dyDescent="0.25">
      <c r="B3" s="21">
        <v>1</v>
      </c>
      <c r="D3" s="33" t="s">
        <v>73</v>
      </c>
      <c r="E3" s="33" t="s">
        <v>78</v>
      </c>
      <c r="F3" s="33">
        <v>881822490</v>
      </c>
      <c r="G3" s="34">
        <v>1324.84</v>
      </c>
      <c r="H3" s="35">
        <v>250613</v>
      </c>
      <c r="I3" s="35">
        <v>146844</v>
      </c>
      <c r="J3" s="35">
        <f t="shared" ref="J3:J14" si="0">(H3-I3)</f>
        <v>103769</v>
      </c>
      <c r="K3" s="59">
        <v>41.406072310694178</v>
      </c>
      <c r="L3" s="36">
        <v>1214</v>
      </c>
      <c r="M3" s="37">
        <v>0</v>
      </c>
      <c r="N3" s="38">
        <v>103</v>
      </c>
      <c r="O3" s="63">
        <v>103</v>
      </c>
      <c r="P3" s="38">
        <v>35554</v>
      </c>
      <c r="Q3" s="38">
        <v>11625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9">
        <v>0.56000000000000005</v>
      </c>
    </row>
    <row r="4" spans="2:23" x14ac:dyDescent="0.25">
      <c r="B4" s="21">
        <f>1+1</f>
        <v>2</v>
      </c>
      <c r="D4" s="21" t="s">
        <v>74</v>
      </c>
      <c r="E4" s="21" t="s">
        <v>78</v>
      </c>
      <c r="F4" s="21">
        <v>881822510</v>
      </c>
      <c r="G4" s="31">
        <v>2454.7600000000002</v>
      </c>
      <c r="H4" s="23">
        <v>322952</v>
      </c>
      <c r="I4" s="23">
        <v>211212</v>
      </c>
      <c r="J4" s="23">
        <f t="shared" si="0"/>
        <v>111740</v>
      </c>
      <c r="K4" s="59">
        <v>34.599568976194604</v>
      </c>
      <c r="L4" s="23">
        <v>10706</v>
      </c>
      <c r="M4" s="37">
        <v>0</v>
      </c>
      <c r="N4" s="37">
        <v>0</v>
      </c>
      <c r="O4" s="63">
        <v>0</v>
      </c>
      <c r="P4" s="37">
        <v>0</v>
      </c>
      <c r="Q4" s="37">
        <v>0</v>
      </c>
      <c r="R4" s="37">
        <v>0</v>
      </c>
      <c r="S4" s="37">
        <v>0</v>
      </c>
      <c r="T4" s="37">
        <v>0</v>
      </c>
      <c r="U4" s="37">
        <v>0</v>
      </c>
      <c r="V4" s="37">
        <v>0</v>
      </c>
      <c r="W4" s="40">
        <v>0.52</v>
      </c>
    </row>
    <row r="5" spans="2:23" x14ac:dyDescent="0.25">
      <c r="B5" s="21">
        <v>3</v>
      </c>
      <c r="D5" s="21" t="s">
        <v>77</v>
      </c>
      <c r="E5" s="21" t="s">
        <v>78</v>
      </c>
      <c r="F5" s="21">
        <v>773560000</v>
      </c>
      <c r="G5" s="31">
        <v>3837.26</v>
      </c>
      <c r="H5" s="23">
        <v>505832</v>
      </c>
      <c r="I5" s="23">
        <v>321108</v>
      </c>
      <c r="J5" s="23">
        <f t="shared" si="0"/>
        <v>184724</v>
      </c>
      <c r="K5" s="59">
        <v>36.518844201236774</v>
      </c>
      <c r="L5" s="23">
        <v>4869</v>
      </c>
      <c r="M5" s="41">
        <v>194</v>
      </c>
      <c r="N5" s="41">
        <v>2150</v>
      </c>
      <c r="O5" s="63">
        <v>2344</v>
      </c>
      <c r="P5" s="41">
        <v>8836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40">
        <v>0.52</v>
      </c>
    </row>
    <row r="6" spans="2:23" x14ac:dyDescent="0.25">
      <c r="B6" s="21">
        <v>4</v>
      </c>
      <c r="D6" s="21" t="s">
        <v>75</v>
      </c>
      <c r="E6" s="21" t="s">
        <v>78</v>
      </c>
      <c r="F6" s="21">
        <v>773581050</v>
      </c>
      <c r="G6" s="24">
        <v>1491.72</v>
      </c>
      <c r="H6" s="25">
        <v>397996</v>
      </c>
      <c r="I6" s="25">
        <v>123628</v>
      </c>
      <c r="J6" s="46">
        <f t="shared" si="0"/>
        <v>274368</v>
      </c>
      <c r="K6" s="59">
        <v>68.937376255037734</v>
      </c>
      <c r="L6" s="23">
        <v>11345</v>
      </c>
      <c r="M6" s="37">
        <v>0</v>
      </c>
      <c r="N6" s="38">
        <v>476</v>
      </c>
      <c r="O6" s="63">
        <v>476</v>
      </c>
      <c r="P6" s="37">
        <v>0</v>
      </c>
      <c r="Q6" s="37">
        <v>0</v>
      </c>
      <c r="R6" s="38">
        <v>19192</v>
      </c>
      <c r="S6" s="42">
        <v>0</v>
      </c>
      <c r="T6" s="37">
        <v>0</v>
      </c>
      <c r="U6" s="37">
        <v>0</v>
      </c>
      <c r="V6" s="37">
        <v>0</v>
      </c>
      <c r="W6" s="43">
        <v>0.08</v>
      </c>
    </row>
    <row r="7" spans="2:23" x14ac:dyDescent="0.25">
      <c r="B7" s="21">
        <v>5</v>
      </c>
      <c r="D7" s="21" t="s">
        <v>76</v>
      </c>
      <c r="E7" s="21" t="s">
        <v>78</v>
      </c>
      <c r="F7" s="21">
        <v>773569001</v>
      </c>
      <c r="G7" s="24">
        <v>442.24</v>
      </c>
      <c r="H7" s="25">
        <v>70596</v>
      </c>
      <c r="I7" s="25">
        <v>41892</v>
      </c>
      <c r="J7" s="46">
        <f t="shared" si="0"/>
        <v>28704</v>
      </c>
      <c r="K7" s="59">
        <v>40.659527451980281</v>
      </c>
      <c r="L7" s="23">
        <v>1440</v>
      </c>
      <c r="M7" s="42">
        <v>0</v>
      </c>
      <c r="N7" s="41">
        <v>3347</v>
      </c>
      <c r="O7" s="63">
        <v>3347</v>
      </c>
      <c r="P7" s="37">
        <v>0</v>
      </c>
      <c r="Q7" s="42">
        <v>0</v>
      </c>
      <c r="R7" s="38">
        <v>3486</v>
      </c>
      <c r="S7" s="42">
        <v>0</v>
      </c>
      <c r="T7" s="37">
        <v>0</v>
      </c>
      <c r="U7" s="37">
        <v>0</v>
      </c>
      <c r="V7" s="37">
        <v>0</v>
      </c>
      <c r="W7" s="43">
        <v>0.56000000000000005</v>
      </c>
    </row>
    <row r="8" spans="2:23" x14ac:dyDescent="0.25">
      <c r="B8" s="21">
        <v>6</v>
      </c>
      <c r="D8" s="21" t="s">
        <v>97</v>
      </c>
      <c r="E8" s="21" t="s">
        <v>78</v>
      </c>
      <c r="F8" s="21">
        <v>881822560</v>
      </c>
      <c r="G8" s="24">
        <v>606.32000000000005</v>
      </c>
      <c r="H8" s="25">
        <v>99218</v>
      </c>
      <c r="I8" s="25">
        <v>49603</v>
      </c>
      <c r="J8" s="46">
        <f t="shared" si="0"/>
        <v>49615</v>
      </c>
      <c r="K8" s="59">
        <v>50.006047289806283</v>
      </c>
      <c r="L8" s="23">
        <v>2596</v>
      </c>
      <c r="M8" s="42">
        <v>0</v>
      </c>
      <c r="N8" s="41">
        <v>461</v>
      </c>
      <c r="O8" s="63">
        <v>461</v>
      </c>
      <c r="P8" s="37">
        <v>0</v>
      </c>
      <c r="Q8" s="42">
        <v>0</v>
      </c>
      <c r="R8" s="37">
        <v>0</v>
      </c>
      <c r="S8" s="42">
        <v>0</v>
      </c>
      <c r="T8" s="37">
        <v>0</v>
      </c>
      <c r="U8" s="37">
        <v>0</v>
      </c>
      <c r="V8" s="37">
        <v>0</v>
      </c>
      <c r="W8" s="43">
        <v>0.52</v>
      </c>
    </row>
    <row r="9" spans="2:23" x14ac:dyDescent="0.25">
      <c r="B9" s="21">
        <v>7</v>
      </c>
      <c r="D9" s="21" t="s">
        <v>84</v>
      </c>
      <c r="E9" s="21" t="s">
        <v>78</v>
      </c>
      <c r="F9" s="21">
        <v>8818822450</v>
      </c>
      <c r="G9" s="24">
        <v>1234.6500000000001</v>
      </c>
      <c r="H9" s="25">
        <v>232238</v>
      </c>
      <c r="I9" s="25">
        <v>84744</v>
      </c>
      <c r="J9" s="46">
        <f t="shared" si="0"/>
        <v>147494</v>
      </c>
      <c r="K9" s="59">
        <v>63.50984765628364</v>
      </c>
      <c r="L9" s="21"/>
      <c r="M9" s="21">
        <v>0</v>
      </c>
      <c r="N9" s="21">
        <v>0</v>
      </c>
      <c r="O9" s="63">
        <v>0</v>
      </c>
      <c r="P9" s="21">
        <v>0</v>
      </c>
      <c r="Q9" s="21">
        <v>0</v>
      </c>
      <c r="R9" s="21">
        <v>0</v>
      </c>
      <c r="S9" s="21">
        <v>0</v>
      </c>
      <c r="T9" s="37">
        <v>0</v>
      </c>
      <c r="U9" s="37">
        <v>0</v>
      </c>
      <c r="V9" s="37">
        <v>0</v>
      </c>
      <c r="W9" s="21"/>
    </row>
    <row r="10" spans="2:23" x14ac:dyDescent="0.25">
      <c r="B10" s="21">
        <v>8</v>
      </c>
      <c r="D10" s="21" t="s">
        <v>83</v>
      </c>
      <c r="E10" s="21" t="s">
        <v>78</v>
      </c>
      <c r="F10" s="21">
        <v>773522001</v>
      </c>
      <c r="G10" s="24">
        <v>575.13</v>
      </c>
      <c r="H10" s="25">
        <v>68048</v>
      </c>
      <c r="I10" s="25">
        <v>44133</v>
      </c>
      <c r="J10" s="46">
        <f t="shared" si="0"/>
        <v>23915</v>
      </c>
      <c r="K10" s="59">
        <v>35.144309898894896</v>
      </c>
      <c r="L10" s="21"/>
      <c r="M10" s="21">
        <v>0</v>
      </c>
      <c r="N10" s="21">
        <v>0</v>
      </c>
      <c r="O10" s="63">
        <v>0</v>
      </c>
      <c r="P10" s="21">
        <v>0</v>
      </c>
      <c r="Q10" s="21">
        <v>0</v>
      </c>
      <c r="R10" s="21">
        <v>0</v>
      </c>
      <c r="S10" s="21">
        <v>0</v>
      </c>
      <c r="T10" s="37">
        <v>0</v>
      </c>
      <c r="U10" s="37">
        <v>0</v>
      </c>
      <c r="V10" s="37">
        <v>0</v>
      </c>
      <c r="W10" s="21"/>
    </row>
    <row r="11" spans="2:23" x14ac:dyDescent="0.25">
      <c r="B11" s="21">
        <v>9</v>
      </c>
      <c r="D11" s="21" t="s">
        <v>80</v>
      </c>
      <c r="E11" s="21" t="s">
        <v>81</v>
      </c>
      <c r="F11" s="21">
        <v>773561000</v>
      </c>
      <c r="G11" s="24">
        <v>867.66</v>
      </c>
      <c r="H11" s="25">
        <v>138992</v>
      </c>
      <c r="I11" s="25">
        <v>119149</v>
      </c>
      <c r="J11" s="46">
        <f t="shared" si="0"/>
        <v>19843</v>
      </c>
      <c r="K11" s="59">
        <v>14.276361229423276</v>
      </c>
      <c r="L11" s="21"/>
      <c r="M11" s="21">
        <v>0</v>
      </c>
      <c r="N11" s="21">
        <v>0</v>
      </c>
      <c r="O11" s="63">
        <v>0</v>
      </c>
      <c r="P11" s="21">
        <v>0</v>
      </c>
      <c r="Q11" s="21">
        <v>0</v>
      </c>
      <c r="R11" s="21">
        <v>0</v>
      </c>
      <c r="S11" s="21">
        <v>0</v>
      </c>
      <c r="T11" s="37">
        <v>0</v>
      </c>
      <c r="U11" s="37">
        <v>0</v>
      </c>
      <c r="V11" s="37">
        <v>0</v>
      </c>
      <c r="W11" s="21"/>
    </row>
    <row r="12" spans="2:23" x14ac:dyDescent="0.25">
      <c r="B12" s="21">
        <v>10</v>
      </c>
      <c r="D12" s="21" t="s">
        <v>82</v>
      </c>
      <c r="E12" s="21" t="s">
        <v>81</v>
      </c>
      <c r="F12" s="21">
        <v>885715940</v>
      </c>
      <c r="G12" s="24">
        <v>1650.76</v>
      </c>
      <c r="H12" s="25">
        <v>958399</v>
      </c>
      <c r="I12" s="25">
        <v>529936</v>
      </c>
      <c r="J12" s="46">
        <f t="shared" si="0"/>
        <v>428463</v>
      </c>
      <c r="K12" s="59">
        <v>44.706119267653662</v>
      </c>
      <c r="L12" s="21"/>
      <c r="M12" s="21">
        <v>0</v>
      </c>
      <c r="N12" s="21">
        <v>0</v>
      </c>
      <c r="O12" s="63">
        <v>0</v>
      </c>
      <c r="P12" s="21">
        <v>0</v>
      </c>
      <c r="Q12" s="21">
        <v>0</v>
      </c>
      <c r="R12" s="21">
        <v>0</v>
      </c>
      <c r="S12" s="21">
        <v>0</v>
      </c>
      <c r="T12" s="37">
        <v>0</v>
      </c>
      <c r="U12" s="37">
        <v>0</v>
      </c>
      <c r="V12" s="37">
        <v>0</v>
      </c>
      <c r="W12" s="21"/>
    </row>
    <row r="13" spans="2:23" x14ac:dyDescent="0.25">
      <c r="B13" s="48">
        <v>11</v>
      </c>
      <c r="D13" s="48" t="s">
        <v>54</v>
      </c>
      <c r="E13" s="47" t="s">
        <v>98</v>
      </c>
      <c r="F13" s="48">
        <v>881822500</v>
      </c>
      <c r="G13" s="49">
        <v>1661.56</v>
      </c>
      <c r="H13" s="50">
        <v>156511</v>
      </c>
      <c r="I13" s="50">
        <v>134541</v>
      </c>
      <c r="J13" s="50">
        <f t="shared" si="0"/>
        <v>21970</v>
      </c>
      <c r="K13" s="60">
        <v>14.037352007207161</v>
      </c>
      <c r="L13" s="48"/>
      <c r="M13" s="48">
        <v>0</v>
      </c>
      <c r="N13" s="48">
        <v>0</v>
      </c>
      <c r="O13" s="64">
        <v>0</v>
      </c>
      <c r="P13" s="48">
        <v>7211</v>
      </c>
      <c r="Q13" s="48">
        <v>7454</v>
      </c>
      <c r="R13" s="48">
        <v>0</v>
      </c>
      <c r="S13" s="48">
        <v>0</v>
      </c>
      <c r="T13" s="48">
        <v>557</v>
      </c>
      <c r="U13" s="62">
        <v>0</v>
      </c>
      <c r="V13" s="62">
        <v>0</v>
      </c>
      <c r="W13" s="48"/>
    </row>
    <row r="14" spans="2:23" x14ac:dyDescent="0.25">
      <c r="B14" s="21">
        <v>12</v>
      </c>
      <c r="D14" s="21" t="s">
        <v>1</v>
      </c>
      <c r="E14" s="21" t="s">
        <v>85</v>
      </c>
      <c r="F14" s="21">
        <v>773262100</v>
      </c>
      <c r="G14" s="31">
        <v>8948.52</v>
      </c>
      <c r="H14" s="25">
        <v>950283</v>
      </c>
      <c r="I14" s="25">
        <v>717044</v>
      </c>
      <c r="J14" s="46">
        <f t="shared" si="0"/>
        <v>233239</v>
      </c>
      <c r="K14" s="61">
        <v>24.544162107498504</v>
      </c>
      <c r="L14" s="21"/>
      <c r="M14" s="21">
        <v>0</v>
      </c>
      <c r="N14" s="21">
        <v>0</v>
      </c>
      <c r="O14" s="65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37">
        <v>0</v>
      </c>
      <c r="V14" s="37">
        <v>0</v>
      </c>
      <c r="W14" s="21"/>
    </row>
    <row r="15" spans="2:23" x14ac:dyDescent="0.25">
      <c r="B15" s="21">
        <v>13</v>
      </c>
      <c r="D15" s="21" t="s">
        <v>57</v>
      </c>
      <c r="E15" s="21" t="s">
        <v>85</v>
      </c>
      <c r="F15" s="21">
        <v>883727100</v>
      </c>
      <c r="G15" s="3">
        <v>1292.32</v>
      </c>
      <c r="H15" s="23">
        <v>110496</v>
      </c>
      <c r="I15" s="23">
        <v>106741</v>
      </c>
      <c r="J15" s="32">
        <f t="shared" ref="J15:J78" si="1">H15-I15</f>
        <v>3755</v>
      </c>
      <c r="K15" s="59">
        <v>3.3983130611062844</v>
      </c>
      <c r="L15" s="21"/>
      <c r="M15" s="21">
        <v>0</v>
      </c>
      <c r="N15" s="21">
        <v>0</v>
      </c>
      <c r="O15" s="65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37">
        <v>0</v>
      </c>
      <c r="V15" s="37">
        <v>0</v>
      </c>
      <c r="W15" s="21"/>
    </row>
    <row r="16" spans="2:23" x14ac:dyDescent="0.25">
      <c r="B16" s="48">
        <v>14</v>
      </c>
      <c r="D16" s="48" t="s">
        <v>19</v>
      </c>
      <c r="E16" s="47" t="s">
        <v>98</v>
      </c>
      <c r="F16" s="48">
        <v>885623800</v>
      </c>
      <c r="G16" s="49">
        <v>3054.75</v>
      </c>
      <c r="H16" s="50">
        <v>338844</v>
      </c>
      <c r="I16" s="50">
        <v>242170</v>
      </c>
      <c r="J16" s="51">
        <f t="shared" si="1"/>
        <v>96674</v>
      </c>
      <c r="K16" s="60">
        <v>28.530533224728785</v>
      </c>
      <c r="L16" s="48"/>
      <c r="M16" s="48">
        <v>0</v>
      </c>
      <c r="N16" s="48">
        <v>0</v>
      </c>
      <c r="O16" s="64">
        <v>0</v>
      </c>
      <c r="P16" s="48">
        <v>0</v>
      </c>
      <c r="Q16" s="48">
        <v>26966</v>
      </c>
      <c r="R16" s="48">
        <v>0</v>
      </c>
      <c r="S16" s="48">
        <v>0</v>
      </c>
      <c r="T16" s="48">
        <v>0</v>
      </c>
      <c r="U16" s="62">
        <v>0</v>
      </c>
      <c r="V16" s="62">
        <v>0</v>
      </c>
      <c r="W16" s="48"/>
    </row>
    <row r="17" spans="2:23" x14ac:dyDescent="0.25">
      <c r="B17" s="52">
        <v>15</v>
      </c>
      <c r="D17" s="48" t="s">
        <v>22</v>
      </c>
      <c r="E17" s="47" t="s">
        <v>98</v>
      </c>
      <c r="F17" s="48">
        <v>774515048</v>
      </c>
      <c r="G17" s="49">
        <v>455.29</v>
      </c>
      <c r="H17" s="50">
        <v>114629</v>
      </c>
      <c r="I17" s="50">
        <v>27024</v>
      </c>
      <c r="J17" s="51">
        <f t="shared" si="1"/>
        <v>87605</v>
      </c>
      <c r="K17" s="60">
        <v>76.424813965052479</v>
      </c>
      <c r="L17" s="48"/>
      <c r="M17" s="48">
        <v>0</v>
      </c>
      <c r="N17" s="48">
        <v>0</v>
      </c>
      <c r="O17" s="64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62">
        <v>0</v>
      </c>
      <c r="V17" s="62">
        <v>0</v>
      </c>
      <c r="W17" s="48"/>
    </row>
    <row r="18" spans="2:23" s="26" customFormat="1" x14ac:dyDescent="0.25">
      <c r="B18" s="21">
        <v>16</v>
      </c>
      <c r="D18" s="27" t="s">
        <v>16</v>
      </c>
      <c r="E18" s="27" t="s">
        <v>85</v>
      </c>
      <c r="F18" s="27">
        <v>773512000</v>
      </c>
      <c r="G18" s="57">
        <v>3866.28</v>
      </c>
      <c r="H18" s="45">
        <v>386828</v>
      </c>
      <c r="I18" s="45">
        <v>311603</v>
      </c>
      <c r="J18" s="53">
        <f t="shared" si="1"/>
        <v>75225</v>
      </c>
      <c r="K18" s="59">
        <v>19.446627441653654</v>
      </c>
      <c r="L18" s="27"/>
      <c r="M18" s="27">
        <v>0</v>
      </c>
      <c r="N18" s="27">
        <v>0</v>
      </c>
      <c r="O18" s="66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37">
        <v>0</v>
      </c>
      <c r="V18" s="37">
        <v>0</v>
      </c>
      <c r="W18" s="27"/>
    </row>
    <row r="19" spans="2:23" x14ac:dyDescent="0.25">
      <c r="B19" s="21">
        <v>17</v>
      </c>
      <c r="D19" s="21" t="s">
        <v>20</v>
      </c>
      <c r="E19" s="21" t="s">
        <v>85</v>
      </c>
      <c r="F19" s="21">
        <v>773585000</v>
      </c>
      <c r="G19" s="31">
        <v>2181.4699999999998</v>
      </c>
      <c r="H19" s="23">
        <v>275105</v>
      </c>
      <c r="I19" s="23">
        <v>207999</v>
      </c>
      <c r="J19" s="32">
        <f t="shared" si="1"/>
        <v>67106</v>
      </c>
      <c r="K19" s="59">
        <v>24.392868177604914</v>
      </c>
      <c r="L19" s="21"/>
      <c r="M19" s="27">
        <v>0</v>
      </c>
      <c r="N19" s="27">
        <v>0</v>
      </c>
      <c r="O19" s="66">
        <v>0</v>
      </c>
      <c r="P19" s="27">
        <v>0</v>
      </c>
      <c r="Q19" s="27">
        <v>0</v>
      </c>
      <c r="R19" s="27">
        <v>0</v>
      </c>
      <c r="S19" s="27">
        <v>0</v>
      </c>
      <c r="T19" s="21">
        <v>0</v>
      </c>
      <c r="U19" s="37">
        <v>0</v>
      </c>
      <c r="V19" s="37">
        <v>0</v>
      </c>
      <c r="W19" s="21"/>
    </row>
    <row r="20" spans="2:23" x14ac:dyDescent="0.25">
      <c r="B20" s="48">
        <v>18</v>
      </c>
      <c r="D20" s="48" t="s">
        <v>33</v>
      </c>
      <c r="E20" s="47" t="s">
        <v>98</v>
      </c>
      <c r="F20" s="48">
        <v>773566000</v>
      </c>
      <c r="G20" s="49">
        <v>1798.2</v>
      </c>
      <c r="H20" s="50">
        <v>199427</v>
      </c>
      <c r="I20" s="50">
        <v>140059</v>
      </c>
      <c r="J20" s="51">
        <f t="shared" si="1"/>
        <v>59368</v>
      </c>
      <c r="K20" s="60">
        <v>29.769289013022309</v>
      </c>
      <c r="L20" s="48"/>
      <c r="M20" s="48">
        <v>0</v>
      </c>
      <c r="N20" s="48">
        <v>0</v>
      </c>
      <c r="O20" s="64">
        <v>0</v>
      </c>
      <c r="P20" s="48">
        <v>0</v>
      </c>
      <c r="Q20" s="48">
        <v>4200</v>
      </c>
      <c r="R20" s="48">
        <v>0</v>
      </c>
      <c r="S20" s="48">
        <v>0</v>
      </c>
      <c r="T20" s="48">
        <v>0</v>
      </c>
      <c r="U20" s="48">
        <v>423</v>
      </c>
      <c r="V20" s="62">
        <v>0</v>
      </c>
      <c r="W20" s="48"/>
    </row>
    <row r="21" spans="2:23" x14ac:dyDescent="0.25">
      <c r="B21" s="21">
        <v>19</v>
      </c>
      <c r="D21" s="21" t="s">
        <v>42</v>
      </c>
      <c r="E21" s="21" t="s">
        <v>85</v>
      </c>
      <c r="F21" s="21">
        <v>773518000</v>
      </c>
      <c r="G21" s="3">
        <v>1269.21</v>
      </c>
      <c r="H21" s="23">
        <v>154639</v>
      </c>
      <c r="I21" s="23">
        <v>98424</v>
      </c>
      <c r="J21" s="32">
        <f t="shared" si="1"/>
        <v>56215</v>
      </c>
      <c r="K21" s="59">
        <v>36.352407866062251</v>
      </c>
      <c r="L21" s="21"/>
      <c r="M21" s="21">
        <v>0</v>
      </c>
      <c r="N21" s="21">
        <v>0</v>
      </c>
      <c r="O21" s="65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37">
        <v>0</v>
      </c>
      <c r="W21" s="21"/>
    </row>
    <row r="22" spans="2:23" x14ac:dyDescent="0.25">
      <c r="B22" s="29">
        <v>20</v>
      </c>
      <c r="D22" s="21" t="s">
        <v>46</v>
      </c>
      <c r="E22" s="21" t="s">
        <v>85</v>
      </c>
      <c r="F22" s="21">
        <v>881449700</v>
      </c>
      <c r="G22" s="3">
        <v>1855.52</v>
      </c>
      <c r="H22" s="23">
        <v>201980</v>
      </c>
      <c r="I22" s="23">
        <v>147678</v>
      </c>
      <c r="J22" s="32">
        <f t="shared" si="1"/>
        <v>54302</v>
      </c>
      <c r="K22" s="59">
        <v>26.884840083176552</v>
      </c>
      <c r="L22" s="21"/>
      <c r="M22" s="21">
        <v>0</v>
      </c>
      <c r="N22" s="21">
        <v>0</v>
      </c>
      <c r="O22" s="65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37">
        <v>0</v>
      </c>
      <c r="W22" s="21"/>
    </row>
    <row r="23" spans="2:23" s="28" customFormat="1" x14ac:dyDescent="0.25">
      <c r="B23" s="21">
        <v>21</v>
      </c>
      <c r="D23" s="29" t="s">
        <v>15</v>
      </c>
      <c r="E23" s="29" t="s">
        <v>85</v>
      </c>
      <c r="F23" s="29">
        <v>885624440</v>
      </c>
      <c r="G23" s="31">
        <v>220.77</v>
      </c>
      <c r="H23" s="46">
        <v>64734</v>
      </c>
      <c r="I23" s="46">
        <v>11693</v>
      </c>
      <c r="J23" s="32">
        <f t="shared" si="1"/>
        <v>53041</v>
      </c>
      <c r="K23" s="59">
        <v>81.936849260048817</v>
      </c>
      <c r="L23" s="29"/>
      <c r="M23" s="21">
        <v>0</v>
      </c>
      <c r="N23" s="21">
        <v>0</v>
      </c>
      <c r="O23" s="65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37">
        <v>0</v>
      </c>
      <c r="W23" s="29"/>
    </row>
    <row r="24" spans="2:23" x14ac:dyDescent="0.25">
      <c r="B24" s="21">
        <v>22</v>
      </c>
      <c r="D24" s="21" t="s">
        <v>39</v>
      </c>
      <c r="E24" s="21" t="s">
        <v>85</v>
      </c>
      <c r="F24" s="21">
        <v>773544000</v>
      </c>
      <c r="G24" s="3">
        <v>1398.08</v>
      </c>
      <c r="H24" s="23">
        <v>153741</v>
      </c>
      <c r="I24" s="23">
        <v>110988</v>
      </c>
      <c r="J24" s="32">
        <f t="shared" si="1"/>
        <v>42753</v>
      </c>
      <c r="K24" s="59">
        <v>27.808457080414463</v>
      </c>
      <c r="L24" s="21"/>
      <c r="M24" s="21">
        <v>0</v>
      </c>
      <c r="N24" s="21">
        <v>0</v>
      </c>
      <c r="O24" s="65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37">
        <v>0</v>
      </c>
      <c r="W24" s="21"/>
    </row>
    <row r="25" spans="2:23" x14ac:dyDescent="0.25">
      <c r="B25" s="21">
        <v>23</v>
      </c>
      <c r="D25" s="21" t="s">
        <v>26</v>
      </c>
      <c r="E25" s="21" t="s">
        <v>85</v>
      </c>
      <c r="F25" s="21">
        <v>773588500</v>
      </c>
      <c r="G25" s="3">
        <v>1189.1400000000001</v>
      </c>
      <c r="H25" s="23">
        <v>134212</v>
      </c>
      <c r="I25" s="23">
        <v>92694</v>
      </c>
      <c r="J25" s="32">
        <f t="shared" si="1"/>
        <v>41518</v>
      </c>
      <c r="K25" s="59">
        <v>30.93464071767055</v>
      </c>
      <c r="L25" s="21"/>
      <c r="M25" s="21">
        <v>0</v>
      </c>
      <c r="N25" s="21">
        <v>0</v>
      </c>
      <c r="O25" s="65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37">
        <v>0</v>
      </c>
      <c r="W25" s="21"/>
    </row>
    <row r="26" spans="2:23" x14ac:dyDescent="0.25">
      <c r="B26" s="48">
        <v>24</v>
      </c>
      <c r="C26" s="58"/>
      <c r="D26" s="48" t="s">
        <v>25</v>
      </c>
      <c r="E26" s="48" t="s">
        <v>85</v>
      </c>
      <c r="F26" s="48">
        <v>773588000</v>
      </c>
      <c r="G26" s="49">
        <v>1073.3399999999999</v>
      </c>
      <c r="H26" s="50">
        <v>124699</v>
      </c>
      <c r="I26" s="50">
        <v>83626</v>
      </c>
      <c r="J26" s="51">
        <f t="shared" si="1"/>
        <v>41073</v>
      </c>
      <c r="K26" s="60">
        <v>32.937714015348959</v>
      </c>
      <c r="L26" s="48"/>
      <c r="M26" s="48">
        <v>0</v>
      </c>
      <c r="N26" s="48">
        <v>0</v>
      </c>
      <c r="O26" s="64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1540</v>
      </c>
      <c r="V26" s="48">
        <v>200</v>
      </c>
      <c r="W26" s="48"/>
    </row>
    <row r="27" spans="2:23" x14ac:dyDescent="0.25">
      <c r="B27" s="21">
        <v>25</v>
      </c>
      <c r="D27" s="21" t="s">
        <v>61</v>
      </c>
      <c r="E27" s="21" t="s">
        <v>85</v>
      </c>
      <c r="F27" s="21">
        <v>773523000</v>
      </c>
      <c r="G27" s="3">
        <v>355.16</v>
      </c>
      <c r="H27" s="23">
        <v>62333</v>
      </c>
      <c r="I27" s="23">
        <v>24981</v>
      </c>
      <c r="J27" s="32">
        <f t="shared" si="1"/>
        <v>37352</v>
      </c>
      <c r="K27" s="59">
        <v>59.923315097941703</v>
      </c>
      <c r="L27" s="21"/>
      <c r="M27" s="21">
        <v>0</v>
      </c>
      <c r="N27" s="21">
        <v>0</v>
      </c>
      <c r="O27" s="65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/>
    </row>
    <row r="28" spans="2:23" x14ac:dyDescent="0.25">
      <c r="B28" s="21">
        <v>26</v>
      </c>
      <c r="D28" s="21" t="s">
        <v>21</v>
      </c>
      <c r="E28" s="21" t="s">
        <v>85</v>
      </c>
      <c r="F28" s="21">
        <v>875100400</v>
      </c>
      <c r="G28" s="31">
        <v>2116.66</v>
      </c>
      <c r="H28" s="23">
        <v>204858</v>
      </c>
      <c r="I28" s="23">
        <v>171620</v>
      </c>
      <c r="J28" s="32">
        <f t="shared" si="1"/>
        <v>33238</v>
      </c>
      <c r="K28" s="59">
        <v>16.224897245897157</v>
      </c>
      <c r="L28" s="21"/>
      <c r="M28" s="21">
        <v>0</v>
      </c>
      <c r="N28" s="21">
        <v>0</v>
      </c>
      <c r="O28" s="65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/>
    </row>
    <row r="29" spans="2:23" x14ac:dyDescent="0.25">
      <c r="B29" s="21">
        <v>27</v>
      </c>
      <c r="D29" s="21" t="s">
        <v>58</v>
      </c>
      <c r="E29" s="21" t="s">
        <v>85</v>
      </c>
      <c r="F29" s="21">
        <v>881822570</v>
      </c>
      <c r="G29" s="31">
        <v>1024.05</v>
      </c>
      <c r="H29" s="23">
        <v>112846</v>
      </c>
      <c r="I29" s="23">
        <v>80326</v>
      </c>
      <c r="J29" s="30">
        <f t="shared" si="1"/>
        <v>32520</v>
      </c>
      <c r="K29" s="59">
        <v>28.818035198411994</v>
      </c>
      <c r="L29" s="21"/>
      <c r="M29" s="21">
        <v>0</v>
      </c>
      <c r="N29" s="21">
        <v>0</v>
      </c>
      <c r="O29" s="65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/>
    </row>
    <row r="30" spans="2:23" x14ac:dyDescent="0.25">
      <c r="B30" s="21">
        <v>28</v>
      </c>
      <c r="D30" s="21" t="s">
        <v>62</v>
      </c>
      <c r="E30" s="21" t="s">
        <v>85</v>
      </c>
      <c r="F30" s="21">
        <v>773524010</v>
      </c>
      <c r="G30" s="31">
        <v>1070.6400000000001</v>
      </c>
      <c r="H30" s="23">
        <v>115264</v>
      </c>
      <c r="I30" s="23">
        <v>84612</v>
      </c>
      <c r="J30" s="30">
        <f t="shared" si="1"/>
        <v>30652</v>
      </c>
      <c r="K30" s="59">
        <v>26.592865074958357</v>
      </c>
      <c r="L30" s="21"/>
      <c r="M30" s="21">
        <v>0</v>
      </c>
      <c r="N30" s="21">
        <v>0</v>
      </c>
      <c r="O30" s="65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/>
    </row>
    <row r="31" spans="2:23" x14ac:dyDescent="0.25">
      <c r="B31" s="21">
        <v>29</v>
      </c>
      <c r="D31" s="21" t="s">
        <v>14</v>
      </c>
      <c r="E31" s="21" t="s">
        <v>85</v>
      </c>
      <c r="F31" s="21">
        <v>773001500</v>
      </c>
      <c r="G31" s="31">
        <v>721.56</v>
      </c>
      <c r="H31" s="25">
        <v>85199</v>
      </c>
      <c r="I31" s="25">
        <v>56050</v>
      </c>
      <c r="J31" s="30">
        <f t="shared" si="1"/>
        <v>29149</v>
      </c>
      <c r="K31" s="59">
        <v>34.212842873742652</v>
      </c>
      <c r="L31" s="21"/>
      <c r="M31" s="21">
        <v>0</v>
      </c>
      <c r="N31" s="21">
        <v>0</v>
      </c>
      <c r="O31" s="65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/>
    </row>
    <row r="32" spans="2:23" x14ac:dyDescent="0.25">
      <c r="B32" s="21">
        <v>30</v>
      </c>
      <c r="D32" s="21" t="s">
        <v>48</v>
      </c>
      <c r="E32" s="21" t="s">
        <v>85</v>
      </c>
      <c r="F32" s="21">
        <v>773003050</v>
      </c>
      <c r="G32" s="31">
        <v>519.19000000000005</v>
      </c>
      <c r="H32" s="23">
        <v>65937</v>
      </c>
      <c r="I32" s="23">
        <v>39818</v>
      </c>
      <c r="J32" s="30">
        <f t="shared" si="1"/>
        <v>26119</v>
      </c>
      <c r="K32" s="59">
        <v>39.612053930266768</v>
      </c>
      <c r="L32" s="21"/>
      <c r="M32" s="21">
        <v>0</v>
      </c>
      <c r="N32" s="21">
        <v>0</v>
      </c>
      <c r="O32" s="65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/>
    </row>
    <row r="33" spans="2:23" x14ac:dyDescent="0.25">
      <c r="B33" s="21">
        <v>31</v>
      </c>
      <c r="D33" s="21" t="s">
        <v>17</v>
      </c>
      <c r="E33" s="21" t="s">
        <v>85</v>
      </c>
      <c r="F33" s="21">
        <v>773000800</v>
      </c>
      <c r="G33" s="31">
        <v>2172.92</v>
      </c>
      <c r="H33" s="25">
        <v>203497</v>
      </c>
      <c r="I33" s="25">
        <v>177238</v>
      </c>
      <c r="J33" s="30">
        <f t="shared" si="1"/>
        <v>26259</v>
      </c>
      <c r="K33" s="59">
        <v>12.903875732811786</v>
      </c>
      <c r="L33" s="21"/>
      <c r="M33" s="21">
        <v>0</v>
      </c>
      <c r="N33" s="21">
        <v>0</v>
      </c>
      <c r="O33" s="65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/>
    </row>
    <row r="34" spans="2:23" x14ac:dyDescent="0.25">
      <c r="B34" s="21">
        <v>32</v>
      </c>
      <c r="D34" s="21" t="s">
        <v>35</v>
      </c>
      <c r="E34" s="21" t="s">
        <v>85</v>
      </c>
      <c r="F34" s="21">
        <v>773567805</v>
      </c>
      <c r="G34" s="31">
        <v>2050</v>
      </c>
      <c r="H34" s="23">
        <v>191066</v>
      </c>
      <c r="I34" s="23">
        <v>167156</v>
      </c>
      <c r="J34" s="30">
        <f t="shared" si="1"/>
        <v>23910</v>
      </c>
      <c r="K34" s="59">
        <v>12.51400039776831</v>
      </c>
      <c r="L34" s="21"/>
      <c r="M34" s="21">
        <v>0</v>
      </c>
      <c r="N34" s="21">
        <v>0</v>
      </c>
      <c r="O34" s="65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/>
    </row>
    <row r="35" spans="2:23" x14ac:dyDescent="0.25">
      <c r="B35" s="21">
        <v>33</v>
      </c>
      <c r="D35" s="21" t="s">
        <v>54</v>
      </c>
      <c r="E35" s="21" t="s">
        <v>85</v>
      </c>
      <c r="F35" s="21">
        <v>881822500</v>
      </c>
      <c r="G35" s="3">
        <v>1661.56</v>
      </c>
      <c r="H35" s="23">
        <v>156511</v>
      </c>
      <c r="I35" s="23">
        <v>134541</v>
      </c>
      <c r="J35" s="30">
        <f t="shared" si="1"/>
        <v>21970</v>
      </c>
      <c r="K35" s="59">
        <v>14.037352007207161</v>
      </c>
      <c r="L35" s="21"/>
      <c r="M35" s="21">
        <v>0</v>
      </c>
      <c r="N35" s="21">
        <v>0</v>
      </c>
      <c r="O35" s="65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/>
    </row>
    <row r="36" spans="2:23" x14ac:dyDescent="0.25">
      <c r="B36" s="21">
        <v>34</v>
      </c>
      <c r="D36" s="21" t="s">
        <v>71</v>
      </c>
      <c r="E36" s="21" t="s">
        <v>85</v>
      </c>
      <c r="F36" s="21">
        <v>271124501</v>
      </c>
      <c r="G36" s="3">
        <v>556.01</v>
      </c>
      <c r="H36" s="23">
        <v>61959</v>
      </c>
      <c r="I36" s="23">
        <v>43772</v>
      </c>
      <c r="J36" s="30">
        <f t="shared" si="1"/>
        <v>18187</v>
      </c>
      <c r="K36" s="59">
        <v>29.353282009070515</v>
      </c>
      <c r="L36" s="21"/>
      <c r="M36" s="21">
        <v>0</v>
      </c>
      <c r="N36" s="21">
        <v>0</v>
      </c>
      <c r="O36" s="65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/>
    </row>
    <row r="37" spans="2:23" x14ac:dyDescent="0.25">
      <c r="B37" s="21">
        <v>35</v>
      </c>
      <c r="D37" s="21" t="s">
        <v>41</v>
      </c>
      <c r="E37" s="21" t="s">
        <v>85</v>
      </c>
      <c r="F37" s="21">
        <v>773542000</v>
      </c>
      <c r="G37" s="3">
        <v>735.46</v>
      </c>
      <c r="H37" s="23">
        <v>76010</v>
      </c>
      <c r="I37" s="23">
        <v>58520</v>
      </c>
      <c r="J37" s="30">
        <f t="shared" si="1"/>
        <v>17490</v>
      </c>
      <c r="K37" s="59">
        <v>23.01013024602026</v>
      </c>
      <c r="L37" s="21"/>
      <c r="M37" s="21">
        <v>0</v>
      </c>
      <c r="N37" s="21">
        <v>0</v>
      </c>
      <c r="O37" s="65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/>
    </row>
    <row r="38" spans="2:23" s="28" customFormat="1" x14ac:dyDescent="0.25">
      <c r="B38" s="29">
        <v>36</v>
      </c>
      <c r="D38" s="29" t="s">
        <v>32</v>
      </c>
      <c r="E38" s="21" t="s">
        <v>85</v>
      </c>
      <c r="F38" s="29">
        <v>773564006</v>
      </c>
      <c r="G38" s="31">
        <v>1047.96</v>
      </c>
      <c r="H38" s="46">
        <v>100873</v>
      </c>
      <c r="I38" s="46">
        <v>84958</v>
      </c>
      <c r="J38" s="32">
        <f t="shared" si="1"/>
        <v>15915</v>
      </c>
      <c r="K38" s="59">
        <v>15.77726448108017</v>
      </c>
      <c r="L38" s="29"/>
      <c r="M38" s="21">
        <v>0</v>
      </c>
      <c r="N38" s="21">
        <v>0</v>
      </c>
      <c r="O38" s="65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9"/>
    </row>
    <row r="39" spans="2:23" x14ac:dyDescent="0.25">
      <c r="B39" s="21">
        <v>37</v>
      </c>
      <c r="D39" s="21" t="s">
        <v>44</v>
      </c>
      <c r="E39" s="21" t="s">
        <v>85</v>
      </c>
      <c r="F39" s="21">
        <v>773513200</v>
      </c>
      <c r="G39" s="3">
        <v>543.05999999999995</v>
      </c>
      <c r="H39" s="23">
        <v>56805</v>
      </c>
      <c r="I39" s="23">
        <v>42602</v>
      </c>
      <c r="J39" s="30">
        <f t="shared" si="1"/>
        <v>14203</v>
      </c>
      <c r="K39" s="59">
        <v>25.003080714725815</v>
      </c>
      <c r="L39" s="21"/>
      <c r="M39" s="21">
        <v>0</v>
      </c>
      <c r="N39" s="21">
        <v>0</v>
      </c>
      <c r="O39" s="65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/>
    </row>
    <row r="40" spans="2:23" x14ac:dyDescent="0.25">
      <c r="B40" s="21">
        <v>38</v>
      </c>
      <c r="D40" s="21" t="s">
        <v>49</v>
      </c>
      <c r="E40" s="21" t="s">
        <v>85</v>
      </c>
      <c r="F40" s="21">
        <v>773740500</v>
      </c>
      <c r="G40" s="3">
        <v>1060.83</v>
      </c>
      <c r="H40" s="23">
        <v>100067</v>
      </c>
      <c r="I40" s="23">
        <v>86315</v>
      </c>
      <c r="J40" s="30">
        <f t="shared" si="1"/>
        <v>13752</v>
      </c>
      <c r="K40" s="59">
        <v>13.742792329139476</v>
      </c>
      <c r="L40" s="21"/>
      <c r="M40" s="21">
        <v>0</v>
      </c>
      <c r="N40" s="21">
        <v>0</v>
      </c>
      <c r="O40" s="65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/>
    </row>
    <row r="41" spans="2:23" x14ac:dyDescent="0.25">
      <c r="B41" s="21">
        <v>39</v>
      </c>
      <c r="D41" s="21" t="s">
        <v>24</v>
      </c>
      <c r="E41" s="21" t="s">
        <v>85</v>
      </c>
      <c r="F41" s="21">
        <v>773563000</v>
      </c>
      <c r="G41" s="3">
        <v>814.24</v>
      </c>
      <c r="H41" s="23">
        <v>78497</v>
      </c>
      <c r="I41" s="23">
        <v>65276</v>
      </c>
      <c r="J41" s="30">
        <f t="shared" si="1"/>
        <v>13221</v>
      </c>
      <c r="K41" s="59">
        <v>16.842681885931945</v>
      </c>
      <c r="L41" s="21"/>
      <c r="M41" s="21">
        <v>0</v>
      </c>
      <c r="N41" s="21">
        <v>0</v>
      </c>
      <c r="O41" s="65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/>
    </row>
    <row r="42" spans="2:23" x14ac:dyDescent="0.25">
      <c r="B42" s="21">
        <v>40</v>
      </c>
      <c r="D42" s="21" t="s">
        <v>40</v>
      </c>
      <c r="E42" s="21" t="s">
        <v>85</v>
      </c>
      <c r="F42" s="21">
        <v>881822520</v>
      </c>
      <c r="G42" s="3">
        <v>731.48</v>
      </c>
      <c r="H42" s="23">
        <v>71812</v>
      </c>
      <c r="I42" s="23">
        <v>58869</v>
      </c>
      <c r="J42" s="30">
        <f t="shared" si="1"/>
        <v>12943</v>
      </c>
      <c r="K42" s="59">
        <v>18.023450119757143</v>
      </c>
      <c r="L42" s="21"/>
      <c r="M42" s="21">
        <v>0</v>
      </c>
      <c r="N42" s="21">
        <v>0</v>
      </c>
      <c r="O42" s="65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/>
    </row>
    <row r="43" spans="2:23" x14ac:dyDescent="0.25">
      <c r="B43" s="21">
        <v>41</v>
      </c>
      <c r="D43" s="21" t="s">
        <v>66</v>
      </c>
      <c r="E43" s="21" t="s">
        <v>85</v>
      </c>
      <c r="F43" s="21">
        <v>773544500</v>
      </c>
      <c r="G43" s="3">
        <v>1024.3399999999999</v>
      </c>
      <c r="H43" s="23">
        <v>95294</v>
      </c>
      <c r="I43" s="23">
        <v>83054</v>
      </c>
      <c r="J43" s="30">
        <f t="shared" si="1"/>
        <v>12240</v>
      </c>
      <c r="K43" s="59">
        <v>12.844460301802842</v>
      </c>
      <c r="L43" s="21"/>
      <c r="M43" s="21">
        <v>0</v>
      </c>
      <c r="N43" s="21">
        <v>0</v>
      </c>
      <c r="O43" s="65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/>
    </row>
    <row r="44" spans="2:23" x14ac:dyDescent="0.25">
      <c r="B44" s="21">
        <v>42</v>
      </c>
      <c r="D44" s="21" t="s">
        <v>50</v>
      </c>
      <c r="E44" s="21" t="s">
        <v>85</v>
      </c>
      <c r="F44" s="21">
        <v>773740401</v>
      </c>
      <c r="G44" s="3">
        <v>1630.14</v>
      </c>
      <c r="H44" s="23">
        <v>145454</v>
      </c>
      <c r="I44" s="23">
        <v>133580</v>
      </c>
      <c r="J44" s="30">
        <f t="shared" si="1"/>
        <v>11874</v>
      </c>
      <c r="K44" s="59">
        <v>8.1634056127710473</v>
      </c>
      <c r="L44" s="21"/>
      <c r="M44" s="21">
        <v>0</v>
      </c>
      <c r="N44" s="21">
        <v>0</v>
      </c>
      <c r="O44" s="65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/>
    </row>
    <row r="45" spans="2:23" x14ac:dyDescent="0.25">
      <c r="B45" s="21">
        <v>43</v>
      </c>
      <c r="D45" s="21" t="s">
        <v>45</v>
      </c>
      <c r="E45" s="21" t="s">
        <v>85</v>
      </c>
      <c r="F45" s="21">
        <v>783531900</v>
      </c>
      <c r="G45" s="3">
        <v>373.46</v>
      </c>
      <c r="H45" s="23">
        <v>41024</v>
      </c>
      <c r="I45" s="23">
        <v>29402</v>
      </c>
      <c r="J45" s="30">
        <f t="shared" si="1"/>
        <v>11622</v>
      </c>
      <c r="K45" s="59">
        <v>28.329758190327613</v>
      </c>
      <c r="L45" s="21"/>
      <c r="M45" s="21">
        <v>0</v>
      </c>
      <c r="N45" s="21">
        <v>0</v>
      </c>
      <c r="O45" s="65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/>
    </row>
    <row r="46" spans="2:23" x14ac:dyDescent="0.25">
      <c r="B46" s="21">
        <v>44</v>
      </c>
      <c r="D46" s="21" t="s">
        <v>55</v>
      </c>
      <c r="E46" s="21" t="s">
        <v>85</v>
      </c>
      <c r="F46" s="21">
        <v>773564500</v>
      </c>
      <c r="G46" s="3">
        <v>568.12</v>
      </c>
      <c r="H46" s="23">
        <v>55240</v>
      </c>
      <c r="I46" s="23">
        <v>45661</v>
      </c>
      <c r="J46" s="30">
        <f t="shared" si="1"/>
        <v>9579</v>
      </c>
      <c r="K46" s="59">
        <v>17.340695148443157</v>
      </c>
      <c r="L46" s="21"/>
      <c r="M46" s="21">
        <v>0</v>
      </c>
      <c r="N46" s="21">
        <v>0</v>
      </c>
      <c r="O46" s="65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/>
    </row>
    <row r="47" spans="2:23" x14ac:dyDescent="0.25">
      <c r="B47" s="21">
        <v>45</v>
      </c>
      <c r="D47" s="21" t="s">
        <v>11</v>
      </c>
      <c r="E47" s="21" t="s">
        <v>85</v>
      </c>
      <c r="F47" s="21">
        <v>773003010</v>
      </c>
      <c r="G47" s="3">
        <v>411.98</v>
      </c>
      <c r="H47" s="25">
        <v>42280</v>
      </c>
      <c r="I47" s="25">
        <v>32820</v>
      </c>
      <c r="J47" s="30">
        <f t="shared" si="1"/>
        <v>9460</v>
      </c>
      <c r="K47" s="59">
        <v>22.374645222327342</v>
      </c>
      <c r="L47" s="21"/>
      <c r="M47" s="21">
        <v>0</v>
      </c>
      <c r="N47" s="21">
        <v>0</v>
      </c>
      <c r="O47" s="65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21">
        <v>0</v>
      </c>
      <c r="V47" s="21">
        <v>0</v>
      </c>
      <c r="W47" s="21"/>
    </row>
    <row r="48" spans="2:23" x14ac:dyDescent="0.25">
      <c r="B48" s="21">
        <v>46</v>
      </c>
      <c r="D48" s="21" t="s">
        <v>7</v>
      </c>
      <c r="E48" s="21" t="s">
        <v>85</v>
      </c>
      <c r="F48" s="21">
        <v>773740100</v>
      </c>
      <c r="G48" s="31">
        <v>2472</v>
      </c>
      <c r="H48" s="46">
        <v>212859</v>
      </c>
      <c r="I48" s="46">
        <v>203973</v>
      </c>
      <c r="J48" s="32">
        <f t="shared" si="1"/>
        <v>8886</v>
      </c>
      <c r="K48" s="59">
        <v>4.1745944498470822</v>
      </c>
      <c r="L48" s="21"/>
      <c r="M48" s="21">
        <v>0</v>
      </c>
      <c r="N48" s="21">
        <v>0</v>
      </c>
      <c r="O48" s="65"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/>
    </row>
    <row r="49" spans="2:23" x14ac:dyDescent="0.25">
      <c r="B49" s="21">
        <v>47</v>
      </c>
      <c r="D49" s="21" t="s">
        <v>23</v>
      </c>
      <c r="E49" s="21" t="s">
        <v>85</v>
      </c>
      <c r="F49" s="21">
        <v>881822474</v>
      </c>
      <c r="G49" s="31">
        <v>1577.9</v>
      </c>
      <c r="H49" s="46">
        <v>138078</v>
      </c>
      <c r="I49" s="46">
        <v>129657</v>
      </c>
      <c r="J49" s="32">
        <f t="shared" si="1"/>
        <v>8421</v>
      </c>
      <c r="K49" s="59">
        <v>6.0987268065875808</v>
      </c>
      <c r="L49" s="21"/>
      <c r="M49" s="21">
        <v>0</v>
      </c>
      <c r="N49" s="21">
        <v>0</v>
      </c>
      <c r="O49" s="65">
        <v>0</v>
      </c>
      <c r="P49" s="21">
        <v>0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/>
    </row>
    <row r="50" spans="2:23" x14ac:dyDescent="0.25">
      <c r="B50" s="21">
        <v>48</v>
      </c>
      <c r="D50" s="21" t="s">
        <v>86</v>
      </c>
      <c r="E50" s="21" t="s">
        <v>85</v>
      </c>
      <c r="F50" s="21">
        <v>773001000</v>
      </c>
      <c r="G50" s="31">
        <v>475.94</v>
      </c>
      <c r="H50" s="46">
        <v>46076</v>
      </c>
      <c r="I50" s="46">
        <v>38070</v>
      </c>
      <c r="J50" s="32">
        <f t="shared" si="1"/>
        <v>8006</v>
      </c>
      <c r="K50" s="59">
        <v>17.375640246549178</v>
      </c>
      <c r="L50" s="21"/>
      <c r="M50" s="21">
        <v>0</v>
      </c>
      <c r="N50" s="21">
        <v>0</v>
      </c>
      <c r="O50" s="65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/>
    </row>
    <row r="51" spans="2:23" x14ac:dyDescent="0.25">
      <c r="B51" s="21">
        <v>49</v>
      </c>
      <c r="D51" s="21" t="s">
        <v>64</v>
      </c>
      <c r="E51" s="21" t="s">
        <v>85</v>
      </c>
      <c r="F51" s="21">
        <v>773161001</v>
      </c>
      <c r="G51" s="31">
        <v>351.48</v>
      </c>
      <c r="H51" s="46">
        <v>35240</v>
      </c>
      <c r="I51" s="46">
        <v>27806</v>
      </c>
      <c r="J51" s="32">
        <f t="shared" si="1"/>
        <v>7434</v>
      </c>
      <c r="K51" s="59">
        <v>21.095346197502838</v>
      </c>
      <c r="L51" s="21"/>
      <c r="M51" s="21">
        <v>0</v>
      </c>
      <c r="N51" s="21">
        <v>0</v>
      </c>
      <c r="O51" s="65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/>
    </row>
    <row r="52" spans="2:23" x14ac:dyDescent="0.25">
      <c r="B52" s="21">
        <v>50</v>
      </c>
      <c r="D52" s="21" t="s">
        <v>47</v>
      </c>
      <c r="E52" s="21" t="s">
        <v>85</v>
      </c>
      <c r="F52" s="21">
        <v>783532000</v>
      </c>
      <c r="G52" s="31">
        <v>711.94</v>
      </c>
      <c r="H52" s="46">
        <v>63329</v>
      </c>
      <c r="I52" s="46">
        <v>58273</v>
      </c>
      <c r="J52" s="32">
        <f t="shared" si="1"/>
        <v>5056</v>
      </c>
      <c r="K52" s="59">
        <v>7.9837041481785596</v>
      </c>
      <c r="L52" s="21"/>
      <c r="M52" s="21">
        <v>0</v>
      </c>
      <c r="N52" s="21">
        <v>0</v>
      </c>
      <c r="O52" s="65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/>
    </row>
    <row r="53" spans="2:23" x14ac:dyDescent="0.25">
      <c r="B53" s="21">
        <v>51</v>
      </c>
      <c r="D53" s="21" t="s">
        <v>18</v>
      </c>
      <c r="E53" s="21" t="s">
        <v>85</v>
      </c>
      <c r="F53" s="21">
        <v>773009000</v>
      </c>
      <c r="G53" s="31">
        <v>3296.75</v>
      </c>
      <c r="H53" s="46">
        <v>277216</v>
      </c>
      <c r="I53" s="46">
        <v>272570</v>
      </c>
      <c r="J53" s="32">
        <f t="shared" si="1"/>
        <v>4646</v>
      </c>
      <c r="K53" s="59">
        <v>1.6759494401477548</v>
      </c>
      <c r="L53" s="21"/>
      <c r="M53" s="21">
        <v>0</v>
      </c>
      <c r="N53" s="21">
        <v>0</v>
      </c>
      <c r="O53" s="65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/>
    </row>
    <row r="54" spans="2:23" x14ac:dyDescent="0.25">
      <c r="B54" s="21">
        <v>52</v>
      </c>
      <c r="D54" s="21" t="s">
        <v>34</v>
      </c>
      <c r="E54" s="21" t="s">
        <v>85</v>
      </c>
      <c r="F54" s="21">
        <v>881331200</v>
      </c>
      <c r="G54" s="31">
        <v>56.69</v>
      </c>
      <c r="H54" s="46">
        <v>8163</v>
      </c>
      <c r="I54" s="46">
        <v>3503</v>
      </c>
      <c r="J54" s="32">
        <f t="shared" si="1"/>
        <v>4660</v>
      </c>
      <c r="K54" s="59">
        <v>57.086855322797994</v>
      </c>
      <c r="L54" s="21"/>
      <c r="M54" s="21">
        <v>0</v>
      </c>
      <c r="N54" s="21">
        <v>0</v>
      </c>
      <c r="O54" s="65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/>
    </row>
    <row r="55" spans="2:23" x14ac:dyDescent="0.25">
      <c r="B55" s="21">
        <v>53</v>
      </c>
      <c r="D55" s="21" t="s">
        <v>43</v>
      </c>
      <c r="E55" s="21" t="s">
        <v>85</v>
      </c>
      <c r="F55" s="21">
        <v>773513000</v>
      </c>
      <c r="G55" s="31">
        <v>423</v>
      </c>
      <c r="H55" s="46">
        <v>38599</v>
      </c>
      <c r="I55" s="46">
        <v>34280</v>
      </c>
      <c r="J55" s="32">
        <f t="shared" si="1"/>
        <v>4319</v>
      </c>
      <c r="K55" s="59">
        <v>11.18940905204798</v>
      </c>
      <c r="L55" s="21"/>
      <c r="M55" s="21">
        <v>0</v>
      </c>
      <c r="N55" s="21">
        <v>0</v>
      </c>
      <c r="O55" s="65">
        <v>0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/>
    </row>
    <row r="56" spans="2:23" x14ac:dyDescent="0.25">
      <c r="B56" s="21">
        <v>54</v>
      </c>
      <c r="D56" s="21" t="s">
        <v>70</v>
      </c>
      <c r="E56" s="21" t="s">
        <v>85</v>
      </c>
      <c r="F56" s="21">
        <v>773513500</v>
      </c>
      <c r="G56" s="31">
        <v>598.78</v>
      </c>
      <c r="H56" s="46">
        <v>52840</v>
      </c>
      <c r="I56" s="46">
        <v>48691</v>
      </c>
      <c r="J56" s="32">
        <f t="shared" si="1"/>
        <v>4149</v>
      </c>
      <c r="K56" s="59">
        <v>7.8520060560181681</v>
      </c>
      <c r="L56" s="21"/>
      <c r="M56" s="21">
        <v>0</v>
      </c>
      <c r="N56" s="21">
        <v>0</v>
      </c>
      <c r="O56" s="65"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/>
    </row>
    <row r="57" spans="2:23" x14ac:dyDescent="0.25">
      <c r="B57" s="21">
        <v>55</v>
      </c>
      <c r="D57" s="21" t="s">
        <v>12</v>
      </c>
      <c r="E57" s="21" t="s">
        <v>85</v>
      </c>
      <c r="F57" s="21">
        <v>773003041</v>
      </c>
      <c r="G57" s="31">
        <v>560.41</v>
      </c>
      <c r="H57" s="46">
        <v>49884</v>
      </c>
      <c r="I57" s="46">
        <v>45913</v>
      </c>
      <c r="J57" s="32">
        <f t="shared" si="1"/>
        <v>3971</v>
      </c>
      <c r="K57" s="59">
        <v>7.9604682864245051</v>
      </c>
      <c r="L57" s="21"/>
      <c r="M57" s="21">
        <v>0</v>
      </c>
      <c r="N57" s="21">
        <v>0</v>
      </c>
      <c r="O57" s="65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/>
    </row>
    <row r="58" spans="2:23" x14ac:dyDescent="0.25">
      <c r="B58" s="29">
        <v>56</v>
      </c>
      <c r="D58" s="21" t="s">
        <v>65</v>
      </c>
      <c r="E58" s="21" t="s">
        <v>85</v>
      </c>
      <c r="F58" s="21">
        <v>773580000</v>
      </c>
      <c r="G58" s="31">
        <v>163.37</v>
      </c>
      <c r="H58" s="46">
        <v>16383</v>
      </c>
      <c r="I58" s="46">
        <v>12673</v>
      </c>
      <c r="J58" s="32">
        <f t="shared" si="1"/>
        <v>3710</v>
      </c>
      <c r="K58" s="59">
        <v>22.645425135811511</v>
      </c>
      <c r="L58" s="21"/>
      <c r="M58" s="21">
        <v>0</v>
      </c>
      <c r="N58" s="21">
        <v>0</v>
      </c>
      <c r="O58" s="65">
        <v>0</v>
      </c>
      <c r="P58" s="21">
        <v>0</v>
      </c>
      <c r="Q58" s="21">
        <v>0</v>
      </c>
      <c r="R58" s="21">
        <v>0</v>
      </c>
      <c r="S58" s="21">
        <v>0</v>
      </c>
      <c r="T58" s="21">
        <v>0</v>
      </c>
      <c r="U58" s="21">
        <v>0</v>
      </c>
      <c r="V58" s="21">
        <v>0</v>
      </c>
      <c r="W58" s="21"/>
    </row>
    <row r="59" spans="2:23" s="28" customFormat="1" x14ac:dyDescent="0.25">
      <c r="B59" s="21">
        <v>57</v>
      </c>
      <c r="D59" s="29" t="s">
        <v>13</v>
      </c>
      <c r="E59" s="29" t="s">
        <v>85</v>
      </c>
      <c r="F59" s="29">
        <v>773513310</v>
      </c>
      <c r="G59" s="31">
        <v>644.47</v>
      </c>
      <c r="H59" s="46">
        <v>56562</v>
      </c>
      <c r="I59" s="46">
        <v>52942</v>
      </c>
      <c r="J59" s="32">
        <f t="shared" si="1"/>
        <v>3620</v>
      </c>
      <c r="K59" s="59">
        <v>6.4000565750857463</v>
      </c>
      <c r="L59" s="29"/>
      <c r="M59" s="21">
        <v>0</v>
      </c>
      <c r="N59" s="21">
        <v>0</v>
      </c>
      <c r="O59" s="65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0</v>
      </c>
      <c r="W59" s="29"/>
    </row>
    <row r="60" spans="2:23" x14ac:dyDescent="0.25">
      <c r="B60" s="21">
        <v>58</v>
      </c>
      <c r="D60" s="21" t="s">
        <v>87</v>
      </c>
      <c r="E60" s="21" t="s">
        <v>85</v>
      </c>
      <c r="F60" s="21">
        <v>885337580</v>
      </c>
      <c r="G60" s="31">
        <v>2456</v>
      </c>
      <c r="H60" s="46">
        <v>4076</v>
      </c>
      <c r="I60" s="46">
        <v>1019</v>
      </c>
      <c r="J60" s="32">
        <f t="shared" si="1"/>
        <v>3057</v>
      </c>
      <c r="K60" s="59">
        <v>75</v>
      </c>
      <c r="L60" s="21"/>
      <c r="M60" s="21">
        <v>0</v>
      </c>
      <c r="N60" s="21">
        <v>0</v>
      </c>
      <c r="O60" s="65">
        <v>0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21"/>
    </row>
    <row r="61" spans="2:23" x14ac:dyDescent="0.25">
      <c r="B61" s="21">
        <v>59</v>
      </c>
      <c r="D61" s="21" t="s">
        <v>37</v>
      </c>
      <c r="E61" s="21" t="s">
        <v>85</v>
      </c>
      <c r="F61" s="21">
        <v>773521000</v>
      </c>
      <c r="G61" s="31">
        <v>108.63</v>
      </c>
      <c r="H61" s="46">
        <v>11324</v>
      </c>
      <c r="I61" s="46">
        <v>8369</v>
      </c>
      <c r="J61" s="32">
        <f t="shared" si="1"/>
        <v>2955</v>
      </c>
      <c r="K61" s="59">
        <v>26.09501942776404</v>
      </c>
      <c r="L61" s="21"/>
      <c r="M61" s="21">
        <v>0</v>
      </c>
      <c r="N61" s="21">
        <v>0</v>
      </c>
      <c r="O61" s="65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/>
    </row>
    <row r="62" spans="2:23" x14ac:dyDescent="0.25">
      <c r="B62" s="21">
        <v>60</v>
      </c>
      <c r="D62" s="21" t="s">
        <v>28</v>
      </c>
      <c r="E62" s="21" t="s">
        <v>85</v>
      </c>
      <c r="F62" s="21">
        <v>885623380</v>
      </c>
      <c r="G62" s="31">
        <v>18.559999999999999</v>
      </c>
      <c r="H62" s="46">
        <v>3682</v>
      </c>
      <c r="I62" s="46">
        <v>920</v>
      </c>
      <c r="J62" s="32">
        <f t="shared" si="1"/>
        <v>2762</v>
      </c>
      <c r="K62" s="59">
        <v>75.013579576317213</v>
      </c>
      <c r="L62" s="21"/>
      <c r="M62" s="21">
        <v>0</v>
      </c>
      <c r="N62" s="21">
        <v>0</v>
      </c>
      <c r="O62" s="65">
        <v>0</v>
      </c>
      <c r="P62" s="21">
        <v>0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0</v>
      </c>
      <c r="W62" s="21"/>
    </row>
    <row r="63" spans="2:23" x14ac:dyDescent="0.25">
      <c r="B63" s="21">
        <v>61</v>
      </c>
      <c r="D63" s="21" t="s">
        <v>60</v>
      </c>
      <c r="E63" s="21" t="s">
        <v>85</v>
      </c>
      <c r="F63" s="21">
        <v>773567505</v>
      </c>
      <c r="G63" s="3">
        <v>600.34</v>
      </c>
      <c r="H63" s="23">
        <v>51772</v>
      </c>
      <c r="I63" s="23">
        <v>49020</v>
      </c>
      <c r="J63" s="30">
        <f t="shared" si="1"/>
        <v>2752</v>
      </c>
      <c r="K63" s="59">
        <v>5.3156146179401995</v>
      </c>
      <c r="L63" s="21"/>
      <c r="M63" s="21">
        <v>0</v>
      </c>
      <c r="N63" s="21">
        <v>0</v>
      </c>
      <c r="O63" s="65">
        <v>0</v>
      </c>
      <c r="P63" s="21">
        <v>0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/>
    </row>
    <row r="64" spans="2:23" x14ac:dyDescent="0.25">
      <c r="B64" s="21">
        <v>62</v>
      </c>
      <c r="D64" s="21" t="s">
        <v>56</v>
      </c>
      <c r="E64" s="21" t="s">
        <v>85</v>
      </c>
      <c r="F64" s="21">
        <v>773565000</v>
      </c>
      <c r="G64" s="3">
        <v>133.58000000000001</v>
      </c>
      <c r="H64" s="23">
        <v>12477</v>
      </c>
      <c r="I64" s="23">
        <v>10476</v>
      </c>
      <c r="J64" s="30">
        <f t="shared" si="1"/>
        <v>2001</v>
      </c>
      <c r="K64" s="59">
        <v>16.037509016590526</v>
      </c>
      <c r="L64" s="21"/>
      <c r="M64" s="21">
        <v>0</v>
      </c>
      <c r="N64" s="21">
        <v>0</v>
      </c>
      <c r="O64" s="65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/>
    </row>
    <row r="65" spans="2:23" x14ac:dyDescent="0.25">
      <c r="B65" s="21">
        <v>63</v>
      </c>
      <c r="D65" s="21" t="s">
        <v>67</v>
      </c>
      <c r="E65" s="21" t="s">
        <v>85</v>
      </c>
      <c r="F65" s="21">
        <v>773548100</v>
      </c>
      <c r="G65" s="3">
        <v>64.489999999999995</v>
      </c>
      <c r="H65" s="23">
        <v>6165</v>
      </c>
      <c r="I65" s="23">
        <v>4551</v>
      </c>
      <c r="J65" s="30">
        <f t="shared" si="1"/>
        <v>1614</v>
      </c>
      <c r="K65" s="59">
        <v>26.180048661800488</v>
      </c>
      <c r="L65" s="21"/>
      <c r="M65" s="21">
        <v>0</v>
      </c>
      <c r="N65" s="21">
        <v>0</v>
      </c>
      <c r="O65" s="65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/>
    </row>
    <row r="66" spans="2:23" x14ac:dyDescent="0.25">
      <c r="B66" s="21">
        <v>64</v>
      </c>
      <c r="D66" s="21" t="s">
        <v>59</v>
      </c>
      <c r="E66" s="21" t="s">
        <v>85</v>
      </c>
      <c r="F66" s="21">
        <v>773567501</v>
      </c>
      <c r="G66" s="3">
        <v>613.28</v>
      </c>
      <c r="H66" s="23">
        <v>51639</v>
      </c>
      <c r="I66" s="23">
        <v>50036</v>
      </c>
      <c r="J66" s="30">
        <f t="shared" si="1"/>
        <v>1603</v>
      </c>
      <c r="K66" s="59">
        <v>3.1042429171750032</v>
      </c>
      <c r="L66" s="21"/>
      <c r="M66" s="21">
        <v>0</v>
      </c>
      <c r="N66" s="21">
        <v>0</v>
      </c>
      <c r="O66" s="65">
        <v>0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/>
    </row>
    <row r="67" spans="2:23" x14ac:dyDescent="0.25">
      <c r="B67" s="21">
        <v>65</v>
      </c>
      <c r="D67" s="21" t="s">
        <v>38</v>
      </c>
      <c r="E67" s="21" t="s">
        <v>85</v>
      </c>
      <c r="F67" s="21">
        <v>773520000</v>
      </c>
      <c r="G67" s="3">
        <v>60.12</v>
      </c>
      <c r="H67" s="23">
        <v>5278</v>
      </c>
      <c r="I67" s="23">
        <v>4264</v>
      </c>
      <c r="J67" s="30">
        <f t="shared" si="1"/>
        <v>1014</v>
      </c>
      <c r="K67" s="59">
        <v>19.211822660098523</v>
      </c>
      <c r="L67" s="21"/>
      <c r="M67" s="21">
        <v>0</v>
      </c>
      <c r="N67" s="21">
        <v>0</v>
      </c>
      <c r="O67" s="65"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/>
    </row>
    <row r="68" spans="2:23" x14ac:dyDescent="0.25">
      <c r="B68" s="21">
        <v>66</v>
      </c>
      <c r="D68" s="21" t="s">
        <v>27</v>
      </c>
      <c r="E68" s="21" t="s">
        <v>85</v>
      </c>
      <c r="F68" s="21">
        <v>773539000</v>
      </c>
      <c r="G68" s="3">
        <v>309.99</v>
      </c>
      <c r="H68" s="23">
        <v>26200</v>
      </c>
      <c r="I68" s="23">
        <v>25296</v>
      </c>
      <c r="J68" s="30">
        <f t="shared" si="1"/>
        <v>904</v>
      </c>
      <c r="K68" s="59">
        <v>3.4503816793893129</v>
      </c>
      <c r="L68" s="21"/>
      <c r="M68" s="21">
        <v>0</v>
      </c>
      <c r="N68" s="21">
        <v>0</v>
      </c>
      <c r="O68" s="65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/>
    </row>
    <row r="69" spans="2:23" x14ac:dyDescent="0.25">
      <c r="B69" s="21">
        <v>67</v>
      </c>
      <c r="D69" s="21" t="s">
        <v>29</v>
      </c>
      <c r="E69" s="21" t="s">
        <v>85</v>
      </c>
      <c r="F69" s="21">
        <v>773516000</v>
      </c>
      <c r="G69" s="3">
        <v>45.78</v>
      </c>
      <c r="H69" s="23">
        <v>4083</v>
      </c>
      <c r="I69" s="23">
        <v>3470</v>
      </c>
      <c r="J69" s="30">
        <f t="shared" si="1"/>
        <v>613</v>
      </c>
      <c r="K69" s="59">
        <v>15.013470487386725</v>
      </c>
      <c r="L69" s="21"/>
      <c r="M69" s="21">
        <v>0</v>
      </c>
      <c r="N69" s="21">
        <v>0</v>
      </c>
      <c r="O69" s="65"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/>
    </row>
    <row r="70" spans="2:23" x14ac:dyDescent="0.25">
      <c r="B70" s="21">
        <v>68</v>
      </c>
      <c r="D70" s="21" t="s">
        <v>63</v>
      </c>
      <c r="E70" s="21" t="s">
        <v>85</v>
      </c>
      <c r="F70" s="21">
        <v>882937900</v>
      </c>
      <c r="G70" s="3">
        <v>814.42</v>
      </c>
      <c r="H70" s="23">
        <v>68089</v>
      </c>
      <c r="I70" s="23">
        <v>67498</v>
      </c>
      <c r="J70" s="30">
        <f t="shared" si="1"/>
        <v>591</v>
      </c>
      <c r="K70" s="59">
        <v>0.86798161230154647</v>
      </c>
      <c r="L70" s="21"/>
      <c r="M70" s="21">
        <v>0</v>
      </c>
      <c r="N70" s="21">
        <v>0</v>
      </c>
      <c r="O70" s="65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/>
    </row>
    <row r="71" spans="2:23" x14ac:dyDescent="0.25">
      <c r="B71" s="21">
        <v>69</v>
      </c>
      <c r="D71" s="21" t="s">
        <v>30</v>
      </c>
      <c r="E71" s="21" t="s">
        <v>85</v>
      </c>
      <c r="F71" s="21">
        <v>881331300</v>
      </c>
      <c r="G71" s="3">
        <v>45.08</v>
      </c>
      <c r="H71" s="23">
        <v>3674</v>
      </c>
      <c r="I71" s="23">
        <v>3122</v>
      </c>
      <c r="J71" s="30">
        <f t="shared" si="1"/>
        <v>552</v>
      </c>
      <c r="K71" s="59">
        <v>15.02449646162221</v>
      </c>
      <c r="L71" s="21"/>
      <c r="M71" s="21">
        <v>0</v>
      </c>
      <c r="N71" s="21">
        <v>0</v>
      </c>
      <c r="O71" s="65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/>
    </row>
    <row r="72" spans="2:23" x14ac:dyDescent="0.25">
      <c r="B72" s="21">
        <v>70</v>
      </c>
      <c r="D72" s="21" t="s">
        <v>68</v>
      </c>
      <c r="E72" s="21" t="s">
        <v>85</v>
      </c>
      <c r="F72" s="21">
        <v>885493320</v>
      </c>
      <c r="G72" s="3">
        <v>69.09</v>
      </c>
      <c r="H72" s="23">
        <v>5785</v>
      </c>
      <c r="I72" s="23">
        <v>5347</v>
      </c>
      <c r="J72" s="30">
        <f t="shared" si="1"/>
        <v>438</v>
      </c>
      <c r="K72" s="59">
        <v>7.5713050993949871</v>
      </c>
      <c r="L72" s="21"/>
      <c r="M72" s="21">
        <v>0</v>
      </c>
      <c r="N72" s="21">
        <v>0</v>
      </c>
      <c r="O72" s="65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/>
    </row>
    <row r="73" spans="2:23" x14ac:dyDescent="0.25">
      <c r="B73" s="21">
        <v>71</v>
      </c>
      <c r="D73" s="21" t="s">
        <v>31</v>
      </c>
      <c r="E73" s="21" t="s">
        <v>85</v>
      </c>
      <c r="F73" s="21">
        <v>773517000</v>
      </c>
      <c r="G73" s="3">
        <v>27.06</v>
      </c>
      <c r="H73" s="23">
        <v>2280</v>
      </c>
      <c r="I73" s="23">
        <v>1938</v>
      </c>
      <c r="J73" s="30">
        <f t="shared" si="1"/>
        <v>342</v>
      </c>
      <c r="K73" s="59">
        <v>15</v>
      </c>
      <c r="L73" s="21"/>
      <c r="M73" s="21">
        <v>0</v>
      </c>
      <c r="N73" s="21">
        <v>0</v>
      </c>
      <c r="O73" s="65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/>
    </row>
    <row r="74" spans="2:23" x14ac:dyDescent="0.25">
      <c r="B74" s="21">
        <v>72</v>
      </c>
      <c r="D74" s="21" t="s">
        <v>53</v>
      </c>
      <c r="E74" s="21" t="s">
        <v>85</v>
      </c>
      <c r="F74" s="21">
        <v>871535890</v>
      </c>
      <c r="G74" s="3">
        <v>20.350000000000001</v>
      </c>
      <c r="H74" s="23">
        <v>1184</v>
      </c>
      <c r="I74" s="23">
        <v>1006</v>
      </c>
      <c r="J74" s="30">
        <f t="shared" si="1"/>
        <v>178</v>
      </c>
      <c r="K74" s="59">
        <v>15.033783783783784</v>
      </c>
      <c r="L74" s="21"/>
      <c r="M74" s="21">
        <v>0</v>
      </c>
      <c r="N74" s="21">
        <v>0</v>
      </c>
      <c r="O74" s="65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/>
    </row>
    <row r="75" spans="2:23" x14ac:dyDescent="0.25">
      <c r="B75" s="21">
        <v>73</v>
      </c>
      <c r="D75" s="21" t="s">
        <v>10</v>
      </c>
      <c r="E75" s="21" t="s">
        <v>85</v>
      </c>
      <c r="F75" s="21">
        <v>773003030</v>
      </c>
      <c r="G75" s="3">
        <v>524.78</v>
      </c>
      <c r="H75" s="25">
        <v>43288</v>
      </c>
      <c r="I75" s="25">
        <v>43173</v>
      </c>
      <c r="J75" s="30">
        <f t="shared" si="1"/>
        <v>115</v>
      </c>
      <c r="K75" s="59">
        <v>0.26566253927185363</v>
      </c>
      <c r="L75" s="21"/>
      <c r="M75" s="21">
        <v>0</v>
      </c>
      <c r="N75" s="21">
        <v>0</v>
      </c>
      <c r="O75" s="65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/>
    </row>
    <row r="76" spans="2:23" x14ac:dyDescent="0.25">
      <c r="B76" s="21">
        <v>74</v>
      </c>
      <c r="D76" s="21" t="s">
        <v>69</v>
      </c>
      <c r="E76" s="21" t="s">
        <v>85</v>
      </c>
      <c r="F76" s="21">
        <v>885493120</v>
      </c>
      <c r="G76" s="3">
        <v>81.099999999999994</v>
      </c>
      <c r="H76" s="23">
        <v>6537</v>
      </c>
      <c r="I76" s="23">
        <v>6471</v>
      </c>
      <c r="J76" s="30">
        <f t="shared" si="1"/>
        <v>66</v>
      </c>
      <c r="K76" s="59">
        <v>1.0096374483708124</v>
      </c>
      <c r="L76" s="21"/>
      <c r="M76" s="21">
        <v>0</v>
      </c>
      <c r="N76" s="21">
        <v>0</v>
      </c>
      <c r="O76" s="65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/>
    </row>
    <row r="77" spans="2:23" x14ac:dyDescent="0.25">
      <c r="B77" s="21">
        <v>75</v>
      </c>
      <c r="D77" s="21" t="s">
        <v>51</v>
      </c>
      <c r="E77" s="21" t="s">
        <v>85</v>
      </c>
      <c r="F77" s="21">
        <v>773564400</v>
      </c>
      <c r="G77" s="3">
        <v>722.94</v>
      </c>
      <c r="H77" s="23">
        <v>59522</v>
      </c>
      <c r="I77" s="23">
        <v>59521</v>
      </c>
      <c r="J77" s="30">
        <f t="shared" si="1"/>
        <v>1</v>
      </c>
      <c r="K77" s="59">
        <v>1.6800510735526361E-3</v>
      </c>
      <c r="L77" s="21"/>
      <c r="M77" s="21">
        <v>0</v>
      </c>
      <c r="N77" s="21">
        <v>0</v>
      </c>
      <c r="O77" s="65">
        <v>0</v>
      </c>
      <c r="P77" s="21">
        <v>0</v>
      </c>
      <c r="Q77" s="21">
        <v>0</v>
      </c>
      <c r="R77" s="21">
        <v>0</v>
      </c>
      <c r="S77" s="21">
        <v>0</v>
      </c>
      <c r="T77" s="21">
        <v>0</v>
      </c>
      <c r="U77" s="21">
        <v>0</v>
      </c>
      <c r="V77" s="21">
        <v>0</v>
      </c>
      <c r="W77" s="21"/>
    </row>
    <row r="78" spans="2:23" x14ac:dyDescent="0.25">
      <c r="B78" s="21">
        <v>76</v>
      </c>
      <c r="D78" s="21" t="s">
        <v>52</v>
      </c>
      <c r="E78" s="21" t="s">
        <v>85</v>
      </c>
      <c r="F78" s="21">
        <v>881116210</v>
      </c>
      <c r="G78" s="3">
        <v>70.72</v>
      </c>
      <c r="H78" s="23">
        <v>5118</v>
      </c>
      <c r="I78" s="23">
        <v>5118</v>
      </c>
      <c r="J78" s="30">
        <f t="shared" si="1"/>
        <v>0</v>
      </c>
      <c r="K78" s="59">
        <v>0</v>
      </c>
      <c r="L78" s="21"/>
      <c r="M78" s="21">
        <v>0</v>
      </c>
      <c r="N78" s="21">
        <v>0</v>
      </c>
      <c r="O78" s="65"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/>
    </row>
    <row r="79" spans="2:23" ht="15.75" thickBot="1" x14ac:dyDescent="0.3">
      <c r="B79" s="44">
        <v>77</v>
      </c>
      <c r="D79" s="21" t="s">
        <v>72</v>
      </c>
      <c r="E79" s="21" t="s">
        <v>85</v>
      </c>
      <c r="F79" s="21">
        <v>783094601</v>
      </c>
      <c r="G79" s="54">
        <v>221.04</v>
      </c>
      <c r="H79" s="23">
        <v>110673</v>
      </c>
      <c r="I79" s="23">
        <v>110673</v>
      </c>
      <c r="J79" s="30">
        <f t="shared" ref="J79" si="2">H79-I79</f>
        <v>0</v>
      </c>
      <c r="K79" s="59">
        <v>0</v>
      </c>
      <c r="L79" s="21"/>
      <c r="M79" s="21">
        <v>0</v>
      </c>
      <c r="N79" s="21">
        <v>0</v>
      </c>
      <c r="O79" s="65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/>
    </row>
    <row r="80" spans="2:23" x14ac:dyDescent="0.25">
      <c r="G80" s="55">
        <f>SUM(G3:G79)</f>
        <v>84278.689999999988</v>
      </c>
    </row>
    <row r="81" spans="7:7" ht="15.75" thickBot="1" x14ac:dyDescent="0.3">
      <c r="G81" s="56">
        <f>G80*12</f>
        <v>1011344.2799999998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CF45-A4AA-4E1B-82B3-8B8BAC7FA195}">
  <dimension ref="B2:I70"/>
  <sheetViews>
    <sheetView zoomScale="60" zoomScaleNormal="60" workbookViewId="0">
      <selection activeCell="G5" sqref="G5:G69"/>
    </sheetView>
  </sheetViews>
  <sheetFormatPr defaultRowHeight="15" x14ac:dyDescent="0.25"/>
  <cols>
    <col min="1" max="1" width="4.42578125" customWidth="1"/>
    <col min="2" max="2" width="37" customWidth="1"/>
    <col min="3" max="5" width="15.85546875" customWidth="1"/>
    <col min="6" max="7" width="22.28515625" customWidth="1"/>
    <col min="9" max="9" width="10.85546875" bestFit="1" customWidth="1"/>
  </cols>
  <sheetData>
    <row r="2" spans="2:7" ht="15.75" thickBot="1" x14ac:dyDescent="0.3"/>
    <row r="3" spans="2:7" ht="15.75" thickBot="1" x14ac:dyDescent="0.3">
      <c r="B3" s="18" t="s">
        <v>0</v>
      </c>
      <c r="C3" s="18" t="s">
        <v>5</v>
      </c>
      <c r="D3" s="18" t="s">
        <v>6</v>
      </c>
      <c r="E3" s="18" t="s">
        <v>2</v>
      </c>
      <c r="F3" s="18" t="s">
        <v>3</v>
      </c>
      <c r="G3" s="19" t="s">
        <v>4</v>
      </c>
    </row>
    <row r="4" spans="2:7" x14ac:dyDescent="0.25">
      <c r="B4" s="13" t="s">
        <v>1</v>
      </c>
      <c r="C4" s="14" t="s">
        <v>8</v>
      </c>
      <c r="D4" s="15">
        <v>8948.52</v>
      </c>
      <c r="E4" s="16">
        <v>950283</v>
      </c>
      <c r="F4" s="16">
        <v>717044</v>
      </c>
      <c r="G4" s="17">
        <f t="shared" ref="G4:G35" si="0">E4-F4</f>
        <v>233239</v>
      </c>
    </row>
    <row r="5" spans="2:7" x14ac:dyDescent="0.25">
      <c r="B5" s="5" t="s">
        <v>57</v>
      </c>
      <c r="C5" s="1" t="s">
        <v>8</v>
      </c>
      <c r="D5" s="3">
        <v>1292.32</v>
      </c>
      <c r="E5" s="2">
        <v>110496</v>
      </c>
      <c r="F5" s="2">
        <v>106.741</v>
      </c>
      <c r="G5" s="6">
        <f t="shared" si="0"/>
        <v>110389.25900000001</v>
      </c>
    </row>
    <row r="6" spans="2:7" x14ac:dyDescent="0.25">
      <c r="B6" s="5" t="s">
        <v>19</v>
      </c>
      <c r="C6" s="1" t="s">
        <v>8</v>
      </c>
      <c r="D6" s="3">
        <v>3054.75</v>
      </c>
      <c r="E6" s="2">
        <v>338844</v>
      </c>
      <c r="F6" s="2">
        <v>242170</v>
      </c>
      <c r="G6" s="6">
        <f t="shared" si="0"/>
        <v>96674</v>
      </c>
    </row>
    <row r="7" spans="2:7" x14ac:dyDescent="0.25">
      <c r="B7" s="5" t="s">
        <v>22</v>
      </c>
      <c r="C7" s="1" t="s">
        <v>8</v>
      </c>
      <c r="D7" s="3">
        <v>455.29</v>
      </c>
      <c r="E7" s="2">
        <v>114629</v>
      </c>
      <c r="F7" s="2">
        <v>27024</v>
      </c>
      <c r="G7" s="6">
        <f t="shared" si="0"/>
        <v>87605</v>
      </c>
    </row>
    <row r="8" spans="2:7" x14ac:dyDescent="0.25">
      <c r="B8" s="7" t="s">
        <v>16</v>
      </c>
      <c r="C8" s="1" t="s">
        <v>8</v>
      </c>
      <c r="D8" s="3">
        <v>3866.28</v>
      </c>
      <c r="E8" s="4">
        <v>386828</v>
      </c>
      <c r="F8" s="4">
        <v>311603</v>
      </c>
      <c r="G8" s="6">
        <f t="shared" si="0"/>
        <v>75225</v>
      </c>
    </row>
    <row r="9" spans="2:7" x14ac:dyDescent="0.25">
      <c r="B9" s="5" t="s">
        <v>20</v>
      </c>
      <c r="C9" s="1" t="s">
        <v>8</v>
      </c>
      <c r="D9" s="3">
        <v>2181.4699999999998</v>
      </c>
      <c r="E9" s="2">
        <v>275105</v>
      </c>
      <c r="F9" s="2">
        <v>207999</v>
      </c>
      <c r="G9" s="6">
        <f t="shared" si="0"/>
        <v>67106</v>
      </c>
    </row>
    <row r="10" spans="2:7" x14ac:dyDescent="0.25">
      <c r="B10" s="5" t="s">
        <v>33</v>
      </c>
      <c r="C10" s="1" t="s">
        <v>8</v>
      </c>
      <c r="D10" s="3">
        <v>1798.2</v>
      </c>
      <c r="E10" s="2">
        <v>199427</v>
      </c>
      <c r="F10" s="2">
        <v>140059</v>
      </c>
      <c r="G10" s="6">
        <f t="shared" si="0"/>
        <v>59368</v>
      </c>
    </row>
    <row r="11" spans="2:7" x14ac:dyDescent="0.25">
      <c r="B11" s="5" t="s">
        <v>42</v>
      </c>
      <c r="C11" s="1" t="s">
        <v>8</v>
      </c>
      <c r="D11" s="3">
        <v>1269.21</v>
      </c>
      <c r="E11" s="2">
        <v>154639</v>
      </c>
      <c r="F11" s="2">
        <v>98424</v>
      </c>
      <c r="G11" s="6">
        <f t="shared" si="0"/>
        <v>56215</v>
      </c>
    </row>
    <row r="12" spans="2:7" x14ac:dyDescent="0.25">
      <c r="B12" s="5" t="s">
        <v>46</v>
      </c>
      <c r="C12" s="1" t="s">
        <v>8</v>
      </c>
      <c r="D12" s="3">
        <v>1855.52</v>
      </c>
      <c r="E12" s="2">
        <v>201980</v>
      </c>
      <c r="F12" s="2">
        <v>147678</v>
      </c>
      <c r="G12" s="6">
        <f t="shared" si="0"/>
        <v>54302</v>
      </c>
    </row>
    <row r="13" spans="2:7" x14ac:dyDescent="0.25">
      <c r="B13" s="7" t="s">
        <v>15</v>
      </c>
      <c r="C13" s="1" t="s">
        <v>8</v>
      </c>
      <c r="D13" s="3">
        <v>220.77</v>
      </c>
      <c r="E13" s="4">
        <v>64734</v>
      </c>
      <c r="F13" s="4">
        <v>11693</v>
      </c>
      <c r="G13" s="6">
        <f t="shared" si="0"/>
        <v>53041</v>
      </c>
    </row>
    <row r="14" spans="2:7" x14ac:dyDescent="0.25">
      <c r="B14" s="5" t="s">
        <v>39</v>
      </c>
      <c r="C14" s="1" t="s">
        <v>8</v>
      </c>
      <c r="D14" s="3">
        <v>1398.08</v>
      </c>
      <c r="E14" s="2">
        <v>153741</v>
      </c>
      <c r="F14" s="2">
        <v>110988</v>
      </c>
      <c r="G14" s="6">
        <f t="shared" si="0"/>
        <v>42753</v>
      </c>
    </row>
    <row r="15" spans="2:7" x14ac:dyDescent="0.25">
      <c r="B15" s="5" t="s">
        <v>26</v>
      </c>
      <c r="C15" s="1" t="s">
        <v>8</v>
      </c>
      <c r="D15" s="3">
        <v>1189.1400000000001</v>
      </c>
      <c r="E15" s="2">
        <v>134212</v>
      </c>
      <c r="F15" s="2">
        <v>92694</v>
      </c>
      <c r="G15" s="6">
        <f t="shared" si="0"/>
        <v>41518</v>
      </c>
    </row>
    <row r="16" spans="2:7" x14ac:dyDescent="0.25">
      <c r="B16" s="5" t="s">
        <v>25</v>
      </c>
      <c r="C16" s="1" t="s">
        <v>8</v>
      </c>
      <c r="D16" s="3">
        <v>1073.3399999999999</v>
      </c>
      <c r="E16" s="2">
        <v>124699</v>
      </c>
      <c r="F16" s="2">
        <v>83626</v>
      </c>
      <c r="G16" s="6">
        <f t="shared" si="0"/>
        <v>41073</v>
      </c>
    </row>
    <row r="17" spans="2:9" x14ac:dyDescent="0.25">
      <c r="B17" s="5" t="s">
        <v>61</v>
      </c>
      <c r="C17" s="1" t="s">
        <v>8</v>
      </c>
      <c r="D17" s="3">
        <v>355.16</v>
      </c>
      <c r="E17" s="2">
        <v>62333</v>
      </c>
      <c r="F17" s="2">
        <v>24981</v>
      </c>
      <c r="G17" s="6">
        <f t="shared" si="0"/>
        <v>37352</v>
      </c>
    </row>
    <row r="18" spans="2:9" x14ac:dyDescent="0.25">
      <c r="B18" s="5" t="s">
        <v>21</v>
      </c>
      <c r="C18" s="1" t="s">
        <v>8</v>
      </c>
      <c r="D18" s="3">
        <v>2116.66</v>
      </c>
      <c r="E18" s="2">
        <v>204858</v>
      </c>
      <c r="F18" s="2">
        <v>171620</v>
      </c>
      <c r="G18" s="6">
        <f t="shared" si="0"/>
        <v>33238</v>
      </c>
    </row>
    <row r="19" spans="2:9" x14ac:dyDescent="0.25">
      <c r="B19" s="5" t="s">
        <v>58</v>
      </c>
      <c r="C19" s="1" t="s">
        <v>8</v>
      </c>
      <c r="D19" s="3">
        <v>1024.05</v>
      </c>
      <c r="E19" s="2">
        <v>112846</v>
      </c>
      <c r="F19" s="2">
        <v>80326</v>
      </c>
      <c r="G19" s="6">
        <f t="shared" si="0"/>
        <v>32520</v>
      </c>
    </row>
    <row r="20" spans="2:9" x14ac:dyDescent="0.25">
      <c r="B20" s="5" t="s">
        <v>62</v>
      </c>
      <c r="C20" s="1" t="s">
        <v>8</v>
      </c>
      <c r="D20" s="3">
        <v>1070.6400000000001</v>
      </c>
      <c r="E20" s="2">
        <v>115264</v>
      </c>
      <c r="F20" s="2">
        <v>84612</v>
      </c>
      <c r="G20" s="6">
        <f t="shared" si="0"/>
        <v>30652</v>
      </c>
      <c r="I20" s="20">
        <f>SUM(D4:D21)</f>
        <v>33890.959999999999</v>
      </c>
    </row>
    <row r="21" spans="2:9" x14ac:dyDescent="0.25">
      <c r="B21" s="7" t="s">
        <v>14</v>
      </c>
      <c r="C21" s="1" t="s">
        <v>8</v>
      </c>
      <c r="D21" s="3">
        <v>721.56</v>
      </c>
      <c r="E21" s="4">
        <v>85199</v>
      </c>
      <c r="F21" s="4">
        <v>56050</v>
      </c>
      <c r="G21" s="6">
        <f t="shared" si="0"/>
        <v>29149</v>
      </c>
    </row>
    <row r="22" spans="2:9" x14ac:dyDescent="0.25">
      <c r="B22" s="5" t="s">
        <v>48</v>
      </c>
      <c r="C22" s="1" t="s">
        <v>8</v>
      </c>
      <c r="D22" s="3">
        <v>519.19000000000005</v>
      </c>
      <c r="E22" s="2">
        <v>65937</v>
      </c>
      <c r="F22" s="2">
        <v>39818</v>
      </c>
      <c r="G22" s="6">
        <f t="shared" si="0"/>
        <v>26119</v>
      </c>
    </row>
    <row r="23" spans="2:9" x14ac:dyDescent="0.25">
      <c r="B23" s="7" t="s">
        <v>17</v>
      </c>
      <c r="C23" s="1" t="s">
        <v>8</v>
      </c>
      <c r="D23" s="3">
        <v>2172.92</v>
      </c>
      <c r="E23" s="4">
        <v>203497</v>
      </c>
      <c r="F23" s="4">
        <v>177238</v>
      </c>
      <c r="G23" s="6">
        <f t="shared" si="0"/>
        <v>26259</v>
      </c>
    </row>
    <row r="24" spans="2:9" x14ac:dyDescent="0.25">
      <c r="B24" s="5" t="s">
        <v>35</v>
      </c>
      <c r="C24" s="1" t="s">
        <v>8</v>
      </c>
      <c r="D24" s="3">
        <v>2050</v>
      </c>
      <c r="E24" s="2">
        <v>191066</v>
      </c>
      <c r="F24" s="2">
        <v>167156</v>
      </c>
      <c r="G24" s="6">
        <f t="shared" si="0"/>
        <v>23910</v>
      </c>
    </row>
    <row r="25" spans="2:9" x14ac:dyDescent="0.25">
      <c r="B25" s="5" t="s">
        <v>54</v>
      </c>
      <c r="C25" s="1" t="s">
        <v>8</v>
      </c>
      <c r="D25" s="3">
        <v>1661.56</v>
      </c>
      <c r="E25" s="2">
        <v>156511</v>
      </c>
      <c r="F25" s="2">
        <v>134541</v>
      </c>
      <c r="G25" s="6">
        <f t="shared" si="0"/>
        <v>21970</v>
      </c>
    </row>
    <row r="26" spans="2:9" x14ac:dyDescent="0.25">
      <c r="B26" s="5" t="s">
        <v>71</v>
      </c>
      <c r="C26" s="1" t="s">
        <v>8</v>
      </c>
      <c r="D26" s="3">
        <v>556.01</v>
      </c>
      <c r="E26" s="2">
        <v>61959</v>
      </c>
      <c r="F26" s="2">
        <v>43772</v>
      </c>
      <c r="G26" s="6">
        <f t="shared" si="0"/>
        <v>18187</v>
      </c>
    </row>
    <row r="27" spans="2:9" x14ac:dyDescent="0.25">
      <c r="B27" s="5" t="s">
        <v>41</v>
      </c>
      <c r="C27" s="1" t="s">
        <v>8</v>
      </c>
      <c r="D27" s="3">
        <v>735.46</v>
      </c>
      <c r="E27" s="2">
        <v>76010</v>
      </c>
      <c r="F27" s="2">
        <v>58520</v>
      </c>
      <c r="G27" s="6">
        <f t="shared" si="0"/>
        <v>17490</v>
      </c>
    </row>
    <row r="28" spans="2:9" x14ac:dyDescent="0.25">
      <c r="B28" s="5" t="s">
        <v>32</v>
      </c>
      <c r="C28" s="1" t="s">
        <v>8</v>
      </c>
      <c r="D28" s="3">
        <v>1047.96</v>
      </c>
      <c r="E28" s="2">
        <v>100873</v>
      </c>
      <c r="F28" s="2">
        <v>84958</v>
      </c>
      <c r="G28" s="6">
        <f t="shared" si="0"/>
        <v>15915</v>
      </c>
    </row>
    <row r="29" spans="2:9" x14ac:dyDescent="0.25">
      <c r="B29" s="5" t="s">
        <v>44</v>
      </c>
      <c r="C29" s="1" t="s">
        <v>8</v>
      </c>
      <c r="D29" s="3">
        <v>543.05999999999995</v>
      </c>
      <c r="E29" s="2">
        <v>56805</v>
      </c>
      <c r="F29" s="2">
        <v>42602</v>
      </c>
      <c r="G29" s="6">
        <f t="shared" si="0"/>
        <v>14203</v>
      </c>
    </row>
    <row r="30" spans="2:9" x14ac:dyDescent="0.25">
      <c r="B30" s="5" t="s">
        <v>49</v>
      </c>
      <c r="C30" s="1" t="s">
        <v>8</v>
      </c>
      <c r="D30" s="3">
        <v>1060.83</v>
      </c>
      <c r="E30" s="2">
        <v>100067</v>
      </c>
      <c r="F30" s="2">
        <v>86315</v>
      </c>
      <c r="G30" s="6">
        <f t="shared" si="0"/>
        <v>13752</v>
      </c>
    </row>
    <row r="31" spans="2:9" x14ac:dyDescent="0.25">
      <c r="B31" s="5" t="s">
        <v>24</v>
      </c>
      <c r="C31" s="1" t="s">
        <v>8</v>
      </c>
      <c r="D31" s="3">
        <v>814.24</v>
      </c>
      <c r="E31" s="2">
        <v>78497</v>
      </c>
      <c r="F31" s="2">
        <v>65276</v>
      </c>
      <c r="G31" s="6">
        <f t="shared" si="0"/>
        <v>13221</v>
      </c>
    </row>
    <row r="32" spans="2:9" x14ac:dyDescent="0.25">
      <c r="B32" s="5" t="s">
        <v>40</v>
      </c>
      <c r="C32" s="1" t="s">
        <v>8</v>
      </c>
      <c r="D32" s="3">
        <v>731.48</v>
      </c>
      <c r="E32" s="2">
        <v>71812</v>
      </c>
      <c r="F32" s="2">
        <v>58869</v>
      </c>
      <c r="G32" s="6">
        <f t="shared" si="0"/>
        <v>12943</v>
      </c>
    </row>
    <row r="33" spans="2:7" x14ac:dyDescent="0.25">
      <c r="B33" s="5" t="s">
        <v>66</v>
      </c>
      <c r="C33" s="1" t="s">
        <v>8</v>
      </c>
      <c r="D33" s="3">
        <v>1024.3399999999999</v>
      </c>
      <c r="E33" s="2">
        <v>95294</v>
      </c>
      <c r="F33" s="2">
        <v>83054</v>
      </c>
      <c r="G33" s="6">
        <f t="shared" si="0"/>
        <v>12240</v>
      </c>
    </row>
    <row r="34" spans="2:7" x14ac:dyDescent="0.25">
      <c r="B34" s="5" t="s">
        <v>50</v>
      </c>
      <c r="C34" s="1" t="s">
        <v>8</v>
      </c>
      <c r="D34" s="3">
        <v>1630.14</v>
      </c>
      <c r="E34" s="2">
        <v>145454</v>
      </c>
      <c r="F34" s="2">
        <v>133580</v>
      </c>
      <c r="G34" s="6">
        <f t="shared" si="0"/>
        <v>11874</v>
      </c>
    </row>
    <row r="35" spans="2:7" x14ac:dyDescent="0.25">
      <c r="B35" s="5" t="s">
        <v>45</v>
      </c>
      <c r="C35" s="1" t="s">
        <v>8</v>
      </c>
      <c r="D35" s="3">
        <v>373.46</v>
      </c>
      <c r="E35" s="2">
        <v>41024</v>
      </c>
      <c r="F35" s="2">
        <v>29402</v>
      </c>
      <c r="G35" s="6">
        <f t="shared" si="0"/>
        <v>11622</v>
      </c>
    </row>
    <row r="36" spans="2:7" x14ac:dyDescent="0.25">
      <c r="B36" s="5" t="s">
        <v>55</v>
      </c>
      <c r="C36" s="1" t="s">
        <v>8</v>
      </c>
      <c r="D36" s="3">
        <v>568.12</v>
      </c>
      <c r="E36" s="2">
        <v>55240</v>
      </c>
      <c r="F36" s="2">
        <v>45661</v>
      </c>
      <c r="G36" s="6">
        <f t="shared" ref="G36:G67" si="1">E36-F36</f>
        <v>9579</v>
      </c>
    </row>
    <row r="37" spans="2:7" x14ac:dyDescent="0.25">
      <c r="B37" s="7" t="s">
        <v>11</v>
      </c>
      <c r="C37" s="1" t="s">
        <v>8</v>
      </c>
      <c r="D37" s="3">
        <v>411.98</v>
      </c>
      <c r="E37" s="4">
        <v>42280</v>
      </c>
      <c r="F37" s="4">
        <v>32820</v>
      </c>
      <c r="G37" s="6">
        <f t="shared" si="1"/>
        <v>9460</v>
      </c>
    </row>
    <row r="38" spans="2:7" x14ac:dyDescent="0.25">
      <c r="B38" s="5" t="s">
        <v>7</v>
      </c>
      <c r="C38" s="1" t="s">
        <v>8</v>
      </c>
      <c r="D38" s="3">
        <v>2472</v>
      </c>
      <c r="E38" s="2">
        <v>212859</v>
      </c>
      <c r="F38" s="2">
        <v>203973</v>
      </c>
      <c r="G38" s="6">
        <f t="shared" si="1"/>
        <v>8886</v>
      </c>
    </row>
    <row r="39" spans="2:7" x14ac:dyDescent="0.25">
      <c r="B39" s="5" t="s">
        <v>23</v>
      </c>
      <c r="C39" s="1" t="s">
        <v>8</v>
      </c>
      <c r="D39" s="3">
        <v>1577.9</v>
      </c>
      <c r="E39" s="2">
        <v>138078</v>
      </c>
      <c r="F39" s="2">
        <v>129657</v>
      </c>
      <c r="G39" s="6">
        <f t="shared" si="1"/>
        <v>8421</v>
      </c>
    </row>
    <row r="40" spans="2:7" x14ac:dyDescent="0.25">
      <c r="B40" s="7" t="s">
        <v>9</v>
      </c>
      <c r="C40" s="1" t="s">
        <v>8</v>
      </c>
      <c r="D40" s="3">
        <v>475.94</v>
      </c>
      <c r="E40" s="2">
        <v>46076</v>
      </c>
      <c r="F40" s="2">
        <v>38070</v>
      </c>
      <c r="G40" s="6">
        <f t="shared" si="1"/>
        <v>8006</v>
      </c>
    </row>
    <row r="41" spans="2:7" x14ac:dyDescent="0.25">
      <c r="B41" s="5" t="s">
        <v>64</v>
      </c>
      <c r="C41" s="1" t="s">
        <v>8</v>
      </c>
      <c r="D41" s="3">
        <v>351.48</v>
      </c>
      <c r="E41" s="2">
        <v>35240</v>
      </c>
      <c r="F41" s="2">
        <v>27806</v>
      </c>
      <c r="G41" s="6">
        <f t="shared" si="1"/>
        <v>7434</v>
      </c>
    </row>
    <row r="42" spans="2:7" x14ac:dyDescent="0.25">
      <c r="B42" s="5" t="s">
        <v>47</v>
      </c>
      <c r="C42" s="1" t="s">
        <v>8</v>
      </c>
      <c r="D42" s="3">
        <v>711.94</v>
      </c>
      <c r="E42" s="2">
        <v>63329</v>
      </c>
      <c r="F42" s="2">
        <v>58273</v>
      </c>
      <c r="G42" s="6">
        <f t="shared" si="1"/>
        <v>5056</v>
      </c>
    </row>
    <row r="43" spans="2:7" x14ac:dyDescent="0.25">
      <c r="B43" s="5" t="s">
        <v>18</v>
      </c>
      <c r="C43" s="1" t="s">
        <v>8</v>
      </c>
      <c r="D43" s="3">
        <v>3296.75</v>
      </c>
      <c r="E43" s="2">
        <v>277216</v>
      </c>
      <c r="F43" s="2">
        <v>272570</v>
      </c>
      <c r="G43" s="6">
        <f t="shared" si="1"/>
        <v>4646</v>
      </c>
    </row>
    <row r="44" spans="2:7" x14ac:dyDescent="0.25">
      <c r="B44" s="5" t="s">
        <v>34</v>
      </c>
      <c r="C44" s="1" t="s">
        <v>8</v>
      </c>
      <c r="D44" s="3">
        <v>56.69</v>
      </c>
      <c r="E44" s="2">
        <v>8163</v>
      </c>
      <c r="F44" s="2">
        <v>3503</v>
      </c>
      <c r="G44" s="6">
        <f t="shared" si="1"/>
        <v>4660</v>
      </c>
    </row>
    <row r="45" spans="2:7" x14ac:dyDescent="0.25">
      <c r="B45" s="5" t="s">
        <v>43</v>
      </c>
      <c r="C45" s="1" t="s">
        <v>8</v>
      </c>
      <c r="D45" s="3">
        <v>423</v>
      </c>
      <c r="E45" s="2">
        <v>38599</v>
      </c>
      <c r="F45" s="2">
        <v>34280</v>
      </c>
      <c r="G45" s="6">
        <f t="shared" si="1"/>
        <v>4319</v>
      </c>
    </row>
    <row r="46" spans="2:7" x14ac:dyDescent="0.25">
      <c r="B46" s="5" t="s">
        <v>70</v>
      </c>
      <c r="C46" s="1" t="s">
        <v>8</v>
      </c>
      <c r="D46" s="3">
        <v>598.78</v>
      </c>
      <c r="E46" s="2">
        <v>52840</v>
      </c>
      <c r="F46" s="2">
        <v>48691</v>
      </c>
      <c r="G46" s="6">
        <f t="shared" si="1"/>
        <v>4149</v>
      </c>
    </row>
    <row r="47" spans="2:7" x14ac:dyDescent="0.25">
      <c r="B47" s="7" t="s">
        <v>12</v>
      </c>
      <c r="C47" s="1" t="s">
        <v>8</v>
      </c>
      <c r="D47" s="3">
        <v>560.41</v>
      </c>
      <c r="E47" s="4">
        <v>49884</v>
      </c>
      <c r="F47" s="4">
        <v>45913</v>
      </c>
      <c r="G47" s="6">
        <f t="shared" si="1"/>
        <v>3971</v>
      </c>
    </row>
    <row r="48" spans="2:7" x14ac:dyDescent="0.25">
      <c r="B48" s="5" t="s">
        <v>65</v>
      </c>
      <c r="C48" s="1" t="s">
        <v>8</v>
      </c>
      <c r="D48" s="3">
        <v>163.37</v>
      </c>
      <c r="E48" s="2">
        <v>16383</v>
      </c>
      <c r="F48" s="2">
        <v>12673</v>
      </c>
      <c r="G48" s="6">
        <f t="shared" si="1"/>
        <v>3710</v>
      </c>
    </row>
    <row r="49" spans="2:7" x14ac:dyDescent="0.25">
      <c r="B49" s="7" t="s">
        <v>13</v>
      </c>
      <c r="C49" s="1" t="s">
        <v>8</v>
      </c>
      <c r="D49" s="3">
        <v>644.47</v>
      </c>
      <c r="E49" s="4">
        <v>56562</v>
      </c>
      <c r="F49" s="4">
        <v>52942</v>
      </c>
      <c r="G49" s="6">
        <f t="shared" si="1"/>
        <v>3620</v>
      </c>
    </row>
    <row r="50" spans="2:7" x14ac:dyDescent="0.25">
      <c r="B50" s="5" t="s">
        <v>36</v>
      </c>
      <c r="C50" s="1" t="s">
        <v>8</v>
      </c>
      <c r="D50" s="3">
        <v>2456</v>
      </c>
      <c r="E50" s="2">
        <v>4076</v>
      </c>
      <c r="F50" s="2">
        <v>1019</v>
      </c>
      <c r="G50" s="6">
        <f t="shared" si="1"/>
        <v>3057</v>
      </c>
    </row>
    <row r="51" spans="2:7" x14ac:dyDescent="0.25">
      <c r="B51" s="5" t="s">
        <v>37</v>
      </c>
      <c r="C51" s="1" t="s">
        <v>8</v>
      </c>
      <c r="D51" s="3">
        <v>108.63</v>
      </c>
      <c r="E51" s="2">
        <v>11324</v>
      </c>
      <c r="F51" s="2">
        <v>8369</v>
      </c>
      <c r="G51" s="6">
        <f t="shared" si="1"/>
        <v>2955</v>
      </c>
    </row>
    <row r="52" spans="2:7" x14ac:dyDescent="0.25">
      <c r="B52" s="5" t="s">
        <v>28</v>
      </c>
      <c r="C52" s="1" t="s">
        <v>8</v>
      </c>
      <c r="D52" s="3">
        <v>18.559999999999999</v>
      </c>
      <c r="E52" s="2">
        <v>3682</v>
      </c>
      <c r="F52" s="2">
        <v>920</v>
      </c>
      <c r="G52" s="6">
        <f t="shared" si="1"/>
        <v>2762</v>
      </c>
    </row>
    <row r="53" spans="2:7" x14ac:dyDescent="0.25">
      <c r="B53" s="5" t="s">
        <v>60</v>
      </c>
      <c r="C53" s="1" t="s">
        <v>8</v>
      </c>
      <c r="D53" s="3">
        <v>600.34</v>
      </c>
      <c r="E53" s="2">
        <v>51772</v>
      </c>
      <c r="F53" s="2">
        <v>49020</v>
      </c>
      <c r="G53" s="6">
        <f t="shared" si="1"/>
        <v>2752</v>
      </c>
    </row>
    <row r="54" spans="2:7" x14ac:dyDescent="0.25">
      <c r="B54" s="5" t="s">
        <v>56</v>
      </c>
      <c r="C54" s="1" t="s">
        <v>8</v>
      </c>
      <c r="D54" s="3">
        <v>133.58000000000001</v>
      </c>
      <c r="E54" s="2">
        <v>12477</v>
      </c>
      <c r="F54" s="2">
        <v>10476</v>
      </c>
      <c r="G54" s="6">
        <f t="shared" si="1"/>
        <v>2001</v>
      </c>
    </row>
    <row r="55" spans="2:7" x14ac:dyDescent="0.25">
      <c r="B55" s="5" t="s">
        <v>67</v>
      </c>
      <c r="C55" s="1" t="s">
        <v>8</v>
      </c>
      <c r="D55" s="3">
        <v>64.489999999999995</v>
      </c>
      <c r="E55" s="2">
        <v>6165</v>
      </c>
      <c r="F55" s="2">
        <v>4551</v>
      </c>
      <c r="G55" s="6">
        <f t="shared" si="1"/>
        <v>1614</v>
      </c>
    </row>
    <row r="56" spans="2:7" x14ac:dyDescent="0.25">
      <c r="B56" s="5" t="s">
        <v>59</v>
      </c>
      <c r="C56" s="1" t="s">
        <v>8</v>
      </c>
      <c r="D56" s="3">
        <v>613.28</v>
      </c>
      <c r="E56" s="2">
        <v>51639</v>
      </c>
      <c r="F56" s="2">
        <v>50036</v>
      </c>
      <c r="G56" s="6">
        <f t="shared" si="1"/>
        <v>1603</v>
      </c>
    </row>
    <row r="57" spans="2:7" x14ac:dyDescent="0.25">
      <c r="B57" s="5" t="s">
        <v>38</v>
      </c>
      <c r="C57" s="1" t="s">
        <v>8</v>
      </c>
      <c r="D57" s="3">
        <v>60.12</v>
      </c>
      <c r="E57" s="2">
        <v>5278</v>
      </c>
      <c r="F57" s="2">
        <v>4264</v>
      </c>
      <c r="G57" s="6">
        <f t="shared" si="1"/>
        <v>1014</v>
      </c>
    </row>
    <row r="58" spans="2:7" x14ac:dyDescent="0.25">
      <c r="B58" s="5" t="s">
        <v>27</v>
      </c>
      <c r="C58" s="1" t="s">
        <v>8</v>
      </c>
      <c r="D58" s="3">
        <v>309.99</v>
      </c>
      <c r="E58" s="2">
        <v>26200</v>
      </c>
      <c r="F58" s="2">
        <v>25296</v>
      </c>
      <c r="G58" s="6">
        <f t="shared" si="1"/>
        <v>904</v>
      </c>
    </row>
    <row r="59" spans="2:7" x14ac:dyDescent="0.25">
      <c r="B59" s="5" t="s">
        <v>29</v>
      </c>
      <c r="C59" s="1" t="s">
        <v>8</v>
      </c>
      <c r="D59" s="3">
        <v>45.78</v>
      </c>
      <c r="E59" s="2">
        <v>4083</v>
      </c>
      <c r="F59" s="2">
        <v>3470</v>
      </c>
      <c r="G59" s="6">
        <f t="shared" si="1"/>
        <v>613</v>
      </c>
    </row>
    <row r="60" spans="2:7" x14ac:dyDescent="0.25">
      <c r="B60" s="5" t="s">
        <v>63</v>
      </c>
      <c r="C60" s="1" t="s">
        <v>8</v>
      </c>
      <c r="D60" s="3">
        <v>814.42</v>
      </c>
      <c r="E60" s="2">
        <v>68089</v>
      </c>
      <c r="F60" s="2">
        <v>67498</v>
      </c>
      <c r="G60" s="6">
        <f t="shared" si="1"/>
        <v>591</v>
      </c>
    </row>
    <row r="61" spans="2:7" x14ac:dyDescent="0.25">
      <c r="B61" s="5" t="s">
        <v>30</v>
      </c>
      <c r="C61" s="1" t="s">
        <v>8</v>
      </c>
      <c r="D61" s="3">
        <v>45.08</v>
      </c>
      <c r="E61" s="2">
        <v>3674</v>
      </c>
      <c r="F61" s="2">
        <v>3122</v>
      </c>
      <c r="G61" s="6">
        <f t="shared" si="1"/>
        <v>552</v>
      </c>
    </row>
    <row r="62" spans="2:7" x14ac:dyDescent="0.25">
      <c r="B62" s="5" t="s">
        <v>68</v>
      </c>
      <c r="C62" s="1" t="s">
        <v>8</v>
      </c>
      <c r="D62" s="3">
        <v>69.09</v>
      </c>
      <c r="E62" s="2">
        <v>5785</v>
      </c>
      <c r="F62" s="2">
        <v>5347</v>
      </c>
      <c r="G62" s="6">
        <f t="shared" si="1"/>
        <v>438</v>
      </c>
    </row>
    <row r="63" spans="2:7" x14ac:dyDescent="0.25">
      <c r="B63" s="5" t="s">
        <v>31</v>
      </c>
      <c r="C63" s="1" t="s">
        <v>8</v>
      </c>
      <c r="D63" s="3">
        <v>27.06</v>
      </c>
      <c r="E63" s="2">
        <v>2280</v>
      </c>
      <c r="F63" s="2">
        <v>1938</v>
      </c>
      <c r="G63" s="6">
        <f t="shared" si="1"/>
        <v>342</v>
      </c>
    </row>
    <row r="64" spans="2:7" x14ac:dyDescent="0.25">
      <c r="B64" s="5" t="s">
        <v>53</v>
      </c>
      <c r="C64" s="1" t="s">
        <v>8</v>
      </c>
      <c r="D64" s="3">
        <v>20.350000000000001</v>
      </c>
      <c r="E64" s="2">
        <v>1184</v>
      </c>
      <c r="F64" s="2">
        <v>1006</v>
      </c>
      <c r="G64" s="6">
        <f t="shared" si="1"/>
        <v>178</v>
      </c>
    </row>
    <row r="65" spans="2:7" x14ac:dyDescent="0.25">
      <c r="B65" s="7" t="s">
        <v>10</v>
      </c>
      <c r="C65" s="1" t="s">
        <v>8</v>
      </c>
      <c r="D65" s="3">
        <v>524.78</v>
      </c>
      <c r="E65" s="4">
        <v>43288</v>
      </c>
      <c r="F65" s="4">
        <v>43173</v>
      </c>
      <c r="G65" s="6">
        <f t="shared" si="1"/>
        <v>115</v>
      </c>
    </row>
    <row r="66" spans="2:7" x14ac:dyDescent="0.25">
      <c r="B66" s="5" t="s">
        <v>69</v>
      </c>
      <c r="C66" s="1" t="s">
        <v>8</v>
      </c>
      <c r="D66" s="3">
        <v>81.099999999999994</v>
      </c>
      <c r="E66" s="2">
        <v>6537</v>
      </c>
      <c r="F66" s="2">
        <v>6471</v>
      </c>
      <c r="G66" s="6">
        <f t="shared" si="1"/>
        <v>66</v>
      </c>
    </row>
    <row r="67" spans="2:7" x14ac:dyDescent="0.25">
      <c r="B67" s="5" t="s">
        <v>51</v>
      </c>
      <c r="C67" s="1" t="s">
        <v>8</v>
      </c>
      <c r="D67" s="3">
        <v>722.94</v>
      </c>
      <c r="E67" s="2">
        <v>59522</v>
      </c>
      <c r="F67" s="2">
        <v>59521</v>
      </c>
      <c r="G67" s="6">
        <f t="shared" si="1"/>
        <v>1</v>
      </c>
    </row>
    <row r="68" spans="2:7" x14ac:dyDescent="0.25">
      <c r="B68" s="5" t="s">
        <v>52</v>
      </c>
      <c r="C68" s="1" t="s">
        <v>8</v>
      </c>
      <c r="D68" s="3">
        <v>70.72</v>
      </c>
      <c r="E68" s="2">
        <v>5118</v>
      </c>
      <c r="F68" s="2">
        <v>5118</v>
      </c>
      <c r="G68" s="6">
        <f t="shared" ref="G68:G69" si="2">E68-F68</f>
        <v>0</v>
      </c>
    </row>
    <row r="69" spans="2:7" ht="15.75" thickBot="1" x14ac:dyDescent="0.3">
      <c r="B69" s="8" t="s">
        <v>72</v>
      </c>
      <c r="C69" s="9" t="s">
        <v>8</v>
      </c>
      <c r="D69" s="10">
        <v>221.04</v>
      </c>
      <c r="E69" s="11">
        <v>110673</v>
      </c>
      <c r="F69" s="11">
        <v>110673</v>
      </c>
      <c r="G69" s="12">
        <f t="shared" si="2"/>
        <v>0</v>
      </c>
    </row>
    <row r="70" spans="2:7" x14ac:dyDescent="0.25">
      <c r="D70" s="20">
        <f>SUM(D4:D69)</f>
        <v>68131.790000000008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Potential 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egold</dc:creator>
  <cp:lastModifiedBy>Ryan Lam</cp:lastModifiedBy>
  <dcterms:created xsi:type="dcterms:W3CDTF">2019-07-18T14:15:03Z</dcterms:created>
  <dcterms:modified xsi:type="dcterms:W3CDTF">2021-01-04T09:16:40Z</dcterms:modified>
</cp:coreProperties>
</file>