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80" yWindow="-20" windowWidth="23800" windowHeight="15560" tabRatio="500" activeTab="1"/>
  </bookViews>
  <sheets>
    <sheet name="homo.20130529" sheetId="3" r:id="rId1"/>
    <sheet name="homo.analysis" sheetId="4" r:id="rId2"/>
    <sheet name="hetero.20130529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4" l="1"/>
  <c r="M33" i="4"/>
  <c r="M34" i="4"/>
  <c r="M35" i="4"/>
  <c r="M36" i="4"/>
  <c r="L32" i="4"/>
  <c r="L33" i="4"/>
  <c r="L34" i="4"/>
  <c r="L35" i="4"/>
  <c r="L36" i="4"/>
  <c r="L37" i="4"/>
  <c r="L38" i="4"/>
  <c r="L39" i="4"/>
  <c r="L40" i="4"/>
  <c r="L41" i="4"/>
  <c r="L42" i="4"/>
  <c r="M42" i="4"/>
  <c r="L43" i="4"/>
  <c r="M43" i="4"/>
  <c r="K43" i="4"/>
  <c r="K42" i="4"/>
  <c r="M34" i="5"/>
  <c r="N34" i="5"/>
  <c r="M35" i="5"/>
  <c r="N35" i="5"/>
  <c r="L35" i="5"/>
  <c r="L34" i="5"/>
  <c r="L40" i="5"/>
  <c r="L39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Q18" i="5"/>
  <c r="P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J18" i="5"/>
  <c r="I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18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18" i="5"/>
  <c r="G23" i="4"/>
  <c r="H23" i="4"/>
  <c r="G24" i="4"/>
  <c r="H24" i="4"/>
  <c r="G25" i="4"/>
  <c r="H25" i="4"/>
  <c r="G26" i="4"/>
  <c r="H26" i="4"/>
  <c r="H27" i="4"/>
  <c r="H28" i="4"/>
  <c r="H29" i="4"/>
  <c r="H30" i="4"/>
  <c r="H31" i="4"/>
  <c r="G32" i="4"/>
  <c r="G33" i="4"/>
  <c r="G34" i="4"/>
  <c r="G35" i="4"/>
  <c r="G36" i="4"/>
  <c r="G37" i="4"/>
  <c r="H37" i="4"/>
  <c r="G38" i="4"/>
  <c r="H38" i="4"/>
  <c r="G39" i="4"/>
  <c r="H39" i="4"/>
  <c r="G40" i="4"/>
  <c r="H40" i="4"/>
  <c r="G41" i="4"/>
  <c r="H41" i="4"/>
  <c r="H22" i="4"/>
  <c r="G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E22" i="4"/>
  <c r="D22" i="4"/>
  <c r="C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M27" i="4"/>
  <c r="K28" i="4"/>
  <c r="M28" i="4"/>
  <c r="K29" i="4"/>
  <c r="M29" i="4"/>
  <c r="K30" i="4"/>
  <c r="M30" i="4"/>
  <c r="K31" i="4"/>
  <c r="M31" i="4"/>
  <c r="K32" i="4"/>
  <c r="K33" i="4"/>
  <c r="K34" i="4"/>
  <c r="K35" i="4"/>
  <c r="K36" i="4"/>
  <c r="K37" i="4"/>
  <c r="M37" i="4"/>
  <c r="K38" i="4"/>
  <c r="M38" i="4"/>
  <c r="K39" i="4"/>
  <c r="M39" i="4"/>
  <c r="K40" i="4"/>
  <c r="M40" i="4"/>
  <c r="K41" i="4"/>
  <c r="M41" i="4"/>
  <c r="M22" i="4"/>
  <c r="L22" i="4"/>
  <c r="K22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22" i="4"/>
  <c r="A1" i="4"/>
  <c r="B1" i="4"/>
  <c r="C1" i="4"/>
  <c r="D1" i="4"/>
  <c r="E1" i="4"/>
  <c r="F1" i="4"/>
  <c r="G1" i="4"/>
  <c r="H1" i="4"/>
  <c r="I1" i="4"/>
  <c r="J1" i="4"/>
  <c r="A4" i="4"/>
  <c r="B4" i="4"/>
  <c r="C4" i="4"/>
  <c r="D4" i="4"/>
  <c r="E4" i="4"/>
  <c r="F4" i="4"/>
  <c r="G4" i="4"/>
  <c r="H4" i="4"/>
  <c r="I4" i="4"/>
  <c r="J4" i="4"/>
  <c r="A2" i="4"/>
  <c r="B2" i="4"/>
  <c r="C2" i="4"/>
  <c r="D2" i="4"/>
  <c r="E2" i="4"/>
  <c r="F2" i="4"/>
  <c r="G2" i="4"/>
  <c r="H2" i="4"/>
  <c r="I2" i="4"/>
  <c r="J2" i="4"/>
  <c r="A5" i="4"/>
  <c r="B5" i="4"/>
  <c r="C5" i="4"/>
  <c r="D5" i="4"/>
  <c r="E5" i="4"/>
  <c r="F5" i="4"/>
  <c r="G5" i="4"/>
  <c r="H5" i="4"/>
  <c r="I5" i="4"/>
  <c r="J5" i="4"/>
  <c r="A8" i="4"/>
  <c r="B8" i="4"/>
  <c r="C8" i="4"/>
  <c r="D8" i="4"/>
  <c r="E8" i="4"/>
  <c r="F8" i="4"/>
  <c r="G8" i="4"/>
  <c r="H8" i="4"/>
  <c r="I8" i="4"/>
  <c r="J8" i="4"/>
  <c r="A6" i="4"/>
  <c r="B6" i="4"/>
  <c r="C6" i="4"/>
  <c r="D6" i="4"/>
  <c r="E6" i="4"/>
  <c r="F6" i="4"/>
  <c r="G6" i="4"/>
  <c r="H6" i="4"/>
  <c r="I6" i="4"/>
  <c r="J6" i="4"/>
  <c r="A9" i="4"/>
  <c r="B9" i="4"/>
  <c r="C9" i="4"/>
  <c r="D9" i="4"/>
  <c r="E9" i="4"/>
  <c r="F9" i="4"/>
  <c r="G9" i="4"/>
  <c r="H9" i="4"/>
  <c r="I9" i="4"/>
  <c r="J9" i="4"/>
  <c r="A7" i="4"/>
  <c r="B7" i="4"/>
  <c r="C7" i="4"/>
  <c r="D7" i="4"/>
  <c r="E7" i="4"/>
  <c r="F7" i="4"/>
  <c r="G7" i="4"/>
  <c r="H7" i="4"/>
  <c r="I7" i="4"/>
  <c r="J7" i="4"/>
  <c r="A10" i="4"/>
  <c r="B10" i="4"/>
  <c r="C10" i="4"/>
  <c r="D10" i="4"/>
  <c r="E10" i="4"/>
  <c r="F10" i="4"/>
  <c r="G10" i="4"/>
  <c r="H10" i="4"/>
  <c r="I10" i="4"/>
  <c r="J10" i="4"/>
  <c r="A13" i="4"/>
  <c r="B13" i="4"/>
  <c r="C13" i="4"/>
  <c r="D13" i="4"/>
  <c r="E13" i="4"/>
  <c r="F13" i="4"/>
  <c r="G13" i="4"/>
  <c r="H13" i="4"/>
  <c r="I13" i="4"/>
  <c r="J13" i="4"/>
  <c r="A11" i="4"/>
  <c r="B11" i="4"/>
  <c r="C11" i="4"/>
  <c r="D11" i="4"/>
  <c r="E11" i="4"/>
  <c r="F11" i="4"/>
  <c r="G11" i="4"/>
  <c r="H11" i="4"/>
  <c r="I11" i="4"/>
  <c r="J11" i="4"/>
  <c r="A14" i="4"/>
  <c r="B14" i="4"/>
  <c r="C14" i="4"/>
  <c r="D14" i="4"/>
  <c r="E14" i="4"/>
  <c r="F14" i="4"/>
  <c r="G14" i="4"/>
  <c r="H14" i="4"/>
  <c r="I14" i="4"/>
  <c r="J14" i="4"/>
  <c r="A12" i="4"/>
  <c r="B12" i="4"/>
  <c r="C12" i="4"/>
  <c r="D12" i="4"/>
  <c r="E12" i="4"/>
  <c r="F12" i="4"/>
  <c r="G12" i="4"/>
  <c r="H12" i="4"/>
  <c r="I12" i="4"/>
  <c r="J12" i="4"/>
  <c r="A15" i="4"/>
  <c r="B15" i="4"/>
  <c r="C15" i="4"/>
  <c r="D15" i="4"/>
  <c r="E15" i="4"/>
  <c r="F15" i="4"/>
  <c r="G15" i="4"/>
  <c r="H15" i="4"/>
  <c r="I15" i="4"/>
  <c r="J15" i="4"/>
  <c r="A18" i="4"/>
  <c r="B18" i="4"/>
  <c r="C18" i="4"/>
  <c r="D18" i="4"/>
  <c r="E18" i="4"/>
  <c r="F18" i="4"/>
  <c r="G18" i="4"/>
  <c r="H18" i="4"/>
  <c r="I18" i="4"/>
  <c r="J18" i="4"/>
  <c r="A16" i="4"/>
  <c r="B16" i="4"/>
  <c r="C16" i="4"/>
  <c r="D16" i="4"/>
  <c r="E16" i="4"/>
  <c r="F16" i="4"/>
  <c r="G16" i="4"/>
  <c r="H16" i="4"/>
  <c r="I16" i="4"/>
  <c r="J16" i="4"/>
  <c r="A19" i="4"/>
  <c r="B19" i="4"/>
  <c r="C19" i="4"/>
  <c r="D19" i="4"/>
  <c r="E19" i="4"/>
  <c r="F19" i="4"/>
  <c r="G19" i="4"/>
  <c r="H19" i="4"/>
  <c r="I19" i="4"/>
  <c r="J19" i="4"/>
  <c r="A17" i="4"/>
  <c r="B17" i="4"/>
  <c r="C17" i="4"/>
  <c r="D17" i="4"/>
  <c r="E17" i="4"/>
  <c r="F17" i="4"/>
  <c r="G17" i="4"/>
  <c r="H17" i="4"/>
  <c r="I17" i="4"/>
  <c r="J17" i="4"/>
  <c r="A20" i="4"/>
  <c r="B20" i="4"/>
  <c r="C20" i="4"/>
  <c r="D20" i="4"/>
  <c r="E20" i="4"/>
  <c r="F20" i="4"/>
  <c r="G20" i="4"/>
  <c r="H20" i="4"/>
  <c r="I20" i="4"/>
  <c r="J20" i="4"/>
  <c r="J3" i="4"/>
  <c r="B3" i="4"/>
  <c r="C3" i="4"/>
  <c r="D3" i="4"/>
  <c r="E3" i="4"/>
  <c r="F3" i="4"/>
  <c r="G3" i="4"/>
  <c r="H3" i="4"/>
  <c r="I3" i="4"/>
  <c r="A3" i="4"/>
</calcChain>
</file>

<file path=xl/sharedStrings.xml><?xml version="1.0" encoding="utf-8"?>
<sst xmlns="http://schemas.openxmlformats.org/spreadsheetml/2006/main" count="87" uniqueCount="8">
  <si>
    <t>sim</t>
  </si>
  <si>
    <t>del</t>
  </si>
  <si>
    <t>dup</t>
  </si>
  <si>
    <t>inr</t>
  </si>
  <si>
    <t>inv</t>
  </si>
  <si>
    <t>-</t>
  </si>
  <si>
    <t>wt</t>
  </si>
  <si>
    <t>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</si>
</sst>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45" sqref="C45"/>
    </sheetView>
  </sheetViews>
  <sheetFormatPr baseColWidth="10" defaultRowHeight="15" x14ac:dyDescent="0"/>
  <cols>
    <col min="3" max="3" width="10.83203125" style="1"/>
  </cols>
  <sheetData>
    <row r="1" spans="1:11">
      <c r="A1" t="s">
        <v>0</v>
      </c>
      <c r="B1" t="s">
        <v>1</v>
      </c>
      <c r="C1" s="1">
        <v>10</v>
      </c>
      <c r="D1">
        <v>966</v>
      </c>
      <c r="E1">
        <v>9</v>
      </c>
      <c r="F1">
        <v>926</v>
      </c>
      <c r="G1">
        <v>9</v>
      </c>
      <c r="H1">
        <v>638</v>
      </c>
      <c r="I1">
        <v>0</v>
      </c>
      <c r="J1">
        <v>790</v>
      </c>
      <c r="K1">
        <v>5</v>
      </c>
    </row>
    <row r="2" spans="1:11">
      <c r="A2" t="s">
        <v>0</v>
      </c>
      <c r="B2" t="s">
        <v>1</v>
      </c>
      <c r="C2" s="1">
        <v>2</v>
      </c>
      <c r="D2">
        <v>326</v>
      </c>
      <c r="E2">
        <v>0</v>
      </c>
      <c r="F2">
        <v>167</v>
      </c>
      <c r="G2">
        <v>0</v>
      </c>
      <c r="H2">
        <v>43</v>
      </c>
      <c r="I2">
        <v>0</v>
      </c>
      <c r="J2">
        <v>34</v>
      </c>
      <c r="K2">
        <v>0</v>
      </c>
    </row>
    <row r="3" spans="1:11">
      <c r="A3" t="s">
        <v>0</v>
      </c>
      <c r="B3" t="s">
        <v>1</v>
      </c>
      <c r="C3" s="1">
        <v>20</v>
      </c>
      <c r="D3">
        <v>982</v>
      </c>
      <c r="E3">
        <v>39</v>
      </c>
      <c r="F3">
        <v>963</v>
      </c>
      <c r="G3">
        <v>38</v>
      </c>
      <c r="H3">
        <v>671</v>
      </c>
      <c r="I3">
        <v>0</v>
      </c>
      <c r="J3">
        <v>911</v>
      </c>
      <c r="K3">
        <v>16</v>
      </c>
    </row>
    <row r="4" spans="1:11">
      <c r="A4" t="s">
        <v>0</v>
      </c>
      <c r="B4" t="s">
        <v>1</v>
      </c>
      <c r="C4" s="1">
        <v>5</v>
      </c>
      <c r="D4">
        <v>874</v>
      </c>
      <c r="E4">
        <v>2</v>
      </c>
      <c r="F4">
        <v>705</v>
      </c>
      <c r="G4">
        <v>2</v>
      </c>
      <c r="H4">
        <v>352</v>
      </c>
      <c r="I4">
        <v>0</v>
      </c>
      <c r="J4">
        <v>384</v>
      </c>
      <c r="K4">
        <v>2</v>
      </c>
    </row>
    <row r="5" spans="1:11">
      <c r="A5" t="s">
        <v>0</v>
      </c>
      <c r="B5" t="s">
        <v>1</v>
      </c>
      <c r="C5" s="1">
        <v>50</v>
      </c>
      <c r="D5">
        <v>995</v>
      </c>
      <c r="E5">
        <v>104</v>
      </c>
      <c r="F5">
        <v>983</v>
      </c>
      <c r="G5">
        <v>102</v>
      </c>
      <c r="H5">
        <v>674</v>
      </c>
      <c r="I5">
        <v>0</v>
      </c>
      <c r="J5">
        <v>948</v>
      </c>
      <c r="K5">
        <v>45</v>
      </c>
    </row>
    <row r="6" spans="1:11">
      <c r="A6" t="s">
        <v>0</v>
      </c>
      <c r="B6" t="s">
        <v>2</v>
      </c>
      <c r="C6" s="1">
        <v>10</v>
      </c>
      <c r="D6">
        <v>903</v>
      </c>
      <c r="E6">
        <v>6</v>
      </c>
      <c r="F6">
        <v>834</v>
      </c>
      <c r="G6">
        <v>5</v>
      </c>
      <c r="H6">
        <v>0</v>
      </c>
      <c r="I6">
        <v>0</v>
      </c>
      <c r="J6">
        <v>712</v>
      </c>
      <c r="K6">
        <v>1</v>
      </c>
    </row>
    <row r="7" spans="1:11">
      <c r="A7" t="s">
        <v>0</v>
      </c>
      <c r="B7" t="s">
        <v>2</v>
      </c>
      <c r="C7" s="1">
        <v>2</v>
      </c>
      <c r="D7">
        <v>260</v>
      </c>
      <c r="E7">
        <v>0</v>
      </c>
      <c r="F7">
        <v>134</v>
      </c>
      <c r="G7">
        <v>0</v>
      </c>
      <c r="H7">
        <v>0</v>
      </c>
      <c r="I7">
        <v>0</v>
      </c>
      <c r="J7">
        <v>21</v>
      </c>
      <c r="K7">
        <v>0</v>
      </c>
    </row>
    <row r="8" spans="1:11">
      <c r="A8" t="s">
        <v>0</v>
      </c>
      <c r="B8" t="s">
        <v>2</v>
      </c>
      <c r="C8" s="1">
        <v>20</v>
      </c>
      <c r="D8">
        <v>932</v>
      </c>
      <c r="E8">
        <v>14</v>
      </c>
      <c r="F8">
        <v>880</v>
      </c>
      <c r="G8">
        <v>13</v>
      </c>
      <c r="H8">
        <v>0</v>
      </c>
      <c r="I8">
        <v>0</v>
      </c>
      <c r="J8">
        <v>823</v>
      </c>
      <c r="K8">
        <v>7</v>
      </c>
    </row>
    <row r="9" spans="1:11">
      <c r="A9" t="s">
        <v>0</v>
      </c>
      <c r="B9" t="s">
        <v>2</v>
      </c>
      <c r="C9" s="1">
        <v>5</v>
      </c>
      <c r="D9">
        <v>776</v>
      </c>
      <c r="E9">
        <v>0</v>
      </c>
      <c r="F9">
        <v>607</v>
      </c>
      <c r="G9">
        <v>0</v>
      </c>
      <c r="H9">
        <v>0</v>
      </c>
      <c r="I9">
        <v>0</v>
      </c>
      <c r="J9">
        <v>290</v>
      </c>
      <c r="K9">
        <v>0</v>
      </c>
    </row>
    <row r="10" spans="1:11">
      <c r="A10" t="s">
        <v>0</v>
      </c>
      <c r="B10" t="s">
        <v>2</v>
      </c>
      <c r="C10" s="1">
        <v>50</v>
      </c>
      <c r="D10">
        <v>940</v>
      </c>
      <c r="E10">
        <v>62</v>
      </c>
      <c r="F10">
        <v>903</v>
      </c>
      <c r="G10">
        <v>57</v>
      </c>
      <c r="H10">
        <v>0</v>
      </c>
      <c r="I10">
        <v>0</v>
      </c>
      <c r="J10">
        <v>864</v>
      </c>
      <c r="K10">
        <v>20</v>
      </c>
    </row>
    <row r="11" spans="1:11">
      <c r="A11" t="s">
        <v>0</v>
      </c>
      <c r="B11" t="s">
        <v>3</v>
      </c>
      <c r="C11" s="1">
        <v>10</v>
      </c>
      <c r="D11">
        <v>1933</v>
      </c>
      <c r="E11">
        <v>25</v>
      </c>
      <c r="F11">
        <v>1840</v>
      </c>
      <c r="G11">
        <v>25</v>
      </c>
      <c r="H11">
        <v>1189</v>
      </c>
      <c r="I11">
        <v>172</v>
      </c>
      <c r="J11">
        <v>11</v>
      </c>
      <c r="K11">
        <v>2</v>
      </c>
    </row>
    <row r="12" spans="1:11">
      <c r="A12" t="s">
        <v>0</v>
      </c>
      <c r="B12" t="s">
        <v>3</v>
      </c>
      <c r="C12" s="1">
        <v>2</v>
      </c>
      <c r="D12">
        <v>545</v>
      </c>
      <c r="E12">
        <v>0</v>
      </c>
      <c r="F12">
        <v>319</v>
      </c>
      <c r="G12">
        <v>0</v>
      </c>
      <c r="H12">
        <v>86</v>
      </c>
      <c r="I12">
        <v>4</v>
      </c>
      <c r="J12">
        <v>1</v>
      </c>
      <c r="K12">
        <v>0</v>
      </c>
    </row>
    <row r="13" spans="1:11">
      <c r="A13" t="s">
        <v>0</v>
      </c>
      <c r="B13" t="s">
        <v>3</v>
      </c>
      <c r="C13" s="1">
        <v>20</v>
      </c>
      <c r="D13">
        <v>1976</v>
      </c>
      <c r="E13">
        <v>88</v>
      </c>
      <c r="F13">
        <v>1938</v>
      </c>
      <c r="G13">
        <v>78</v>
      </c>
      <c r="H13">
        <v>1273</v>
      </c>
      <c r="I13">
        <v>443</v>
      </c>
      <c r="J13">
        <v>13</v>
      </c>
      <c r="K13">
        <v>2</v>
      </c>
    </row>
    <row r="14" spans="1:11">
      <c r="A14" t="s">
        <v>0</v>
      </c>
      <c r="B14" t="s">
        <v>3</v>
      </c>
      <c r="C14" s="1">
        <v>5</v>
      </c>
      <c r="D14">
        <v>1680</v>
      </c>
      <c r="E14">
        <v>9</v>
      </c>
      <c r="F14">
        <v>1308</v>
      </c>
      <c r="G14">
        <v>7</v>
      </c>
      <c r="H14">
        <v>652</v>
      </c>
      <c r="I14">
        <v>40</v>
      </c>
      <c r="J14">
        <v>6</v>
      </c>
      <c r="K14">
        <v>1</v>
      </c>
    </row>
    <row r="15" spans="1:11">
      <c r="A15" t="s">
        <v>0</v>
      </c>
      <c r="B15" t="s">
        <v>3</v>
      </c>
      <c r="C15" s="1">
        <v>50</v>
      </c>
      <c r="D15">
        <v>1988</v>
      </c>
      <c r="E15">
        <v>168</v>
      </c>
      <c r="F15">
        <v>1962</v>
      </c>
      <c r="G15">
        <v>143</v>
      </c>
      <c r="H15">
        <v>1355</v>
      </c>
      <c r="I15">
        <v>920</v>
      </c>
      <c r="J15">
        <v>17</v>
      </c>
      <c r="K15">
        <v>5</v>
      </c>
    </row>
    <row r="16" spans="1:11">
      <c r="A16" t="s">
        <v>0</v>
      </c>
      <c r="B16" t="s">
        <v>4</v>
      </c>
      <c r="C16" s="1">
        <v>10</v>
      </c>
      <c r="D16">
        <v>985</v>
      </c>
      <c r="E16">
        <v>16</v>
      </c>
      <c r="F16">
        <v>970</v>
      </c>
      <c r="G16">
        <v>16</v>
      </c>
      <c r="H16">
        <v>917</v>
      </c>
      <c r="I16">
        <v>2</v>
      </c>
      <c r="J16">
        <v>538</v>
      </c>
      <c r="K16">
        <v>5</v>
      </c>
    </row>
    <row r="17" spans="1:11">
      <c r="A17" t="s">
        <v>0</v>
      </c>
      <c r="B17" t="s">
        <v>4</v>
      </c>
      <c r="C17" s="1">
        <v>2</v>
      </c>
      <c r="D17">
        <v>768</v>
      </c>
      <c r="E17">
        <v>1</v>
      </c>
      <c r="F17">
        <v>575</v>
      </c>
      <c r="G17">
        <v>1</v>
      </c>
      <c r="H17">
        <v>341</v>
      </c>
      <c r="I17">
        <v>0</v>
      </c>
      <c r="J17">
        <v>3</v>
      </c>
      <c r="K17">
        <v>0</v>
      </c>
    </row>
    <row r="18" spans="1:11">
      <c r="A18" t="s">
        <v>0</v>
      </c>
      <c r="B18" t="s">
        <v>4</v>
      </c>
      <c r="C18" s="1">
        <v>20</v>
      </c>
      <c r="D18">
        <v>991</v>
      </c>
      <c r="E18">
        <v>46</v>
      </c>
      <c r="F18">
        <v>982</v>
      </c>
      <c r="G18">
        <v>45</v>
      </c>
      <c r="H18">
        <v>927</v>
      </c>
      <c r="I18">
        <v>0</v>
      </c>
      <c r="J18">
        <v>876</v>
      </c>
      <c r="K18">
        <v>24</v>
      </c>
    </row>
    <row r="19" spans="1:11">
      <c r="A19" t="s">
        <v>0</v>
      </c>
      <c r="B19" t="s">
        <v>4</v>
      </c>
      <c r="C19" s="1">
        <v>5</v>
      </c>
      <c r="D19">
        <v>964</v>
      </c>
      <c r="E19">
        <v>4</v>
      </c>
      <c r="F19">
        <v>913</v>
      </c>
      <c r="G19">
        <v>4</v>
      </c>
      <c r="H19">
        <v>827</v>
      </c>
      <c r="I19">
        <v>1</v>
      </c>
      <c r="J19">
        <v>138</v>
      </c>
      <c r="K19">
        <v>1</v>
      </c>
    </row>
    <row r="20" spans="1:11">
      <c r="A20" t="s">
        <v>0</v>
      </c>
      <c r="B20" t="s">
        <v>4</v>
      </c>
      <c r="C20" s="1">
        <v>50</v>
      </c>
      <c r="D20">
        <v>998</v>
      </c>
      <c r="E20">
        <v>131</v>
      </c>
      <c r="F20">
        <v>989</v>
      </c>
      <c r="G20">
        <v>125</v>
      </c>
      <c r="H20">
        <v>934</v>
      </c>
      <c r="I20">
        <v>0</v>
      </c>
      <c r="J20">
        <v>954</v>
      </c>
      <c r="K20">
        <v>56</v>
      </c>
    </row>
  </sheetData>
  <sortState ref="A22:K41">
    <sortCondition ref="C22:C4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L36" sqref="L32:L36"/>
    </sheetView>
  </sheetViews>
  <sheetFormatPr baseColWidth="10" defaultRowHeight="15" x14ac:dyDescent="0"/>
  <sheetData>
    <row r="1" spans="1:10">
      <c r="A1" t="str">
        <f>homo.20130529!B2</f>
        <v>del</v>
      </c>
      <c r="B1">
        <f>homo.20130529!C2</f>
        <v>2</v>
      </c>
      <c r="C1">
        <f>homo.20130529!D2</f>
        <v>326</v>
      </c>
      <c r="D1">
        <f>homo.20130529!E2</f>
        <v>0</v>
      </c>
      <c r="E1">
        <f>homo.20130529!F2</f>
        <v>167</v>
      </c>
      <c r="F1">
        <f>homo.20130529!G2</f>
        <v>0</v>
      </c>
      <c r="G1">
        <f>homo.20130529!H2</f>
        <v>43</v>
      </c>
      <c r="H1">
        <f>homo.20130529!I2</f>
        <v>0</v>
      </c>
      <c r="I1">
        <f>homo.20130529!J2</f>
        <v>34</v>
      </c>
      <c r="J1">
        <f>homo.20130529!K2</f>
        <v>0</v>
      </c>
    </row>
    <row r="2" spans="1:10">
      <c r="A2" t="str">
        <f>homo.20130529!B4</f>
        <v>del</v>
      </c>
      <c r="B2">
        <f>homo.20130529!C4</f>
        <v>5</v>
      </c>
      <c r="C2">
        <f>homo.20130529!D4</f>
        <v>874</v>
      </c>
      <c r="D2">
        <f>homo.20130529!E4</f>
        <v>2</v>
      </c>
      <c r="E2">
        <f>homo.20130529!F4</f>
        <v>705</v>
      </c>
      <c r="F2">
        <f>homo.20130529!G4</f>
        <v>2</v>
      </c>
      <c r="G2">
        <f>homo.20130529!H4</f>
        <v>352</v>
      </c>
      <c r="H2">
        <f>homo.20130529!I4</f>
        <v>0</v>
      </c>
      <c r="I2">
        <f>homo.20130529!J4</f>
        <v>384</v>
      </c>
      <c r="J2">
        <f>homo.20130529!K4</f>
        <v>2</v>
      </c>
    </row>
    <row r="3" spans="1:10">
      <c r="A3" t="str">
        <f>homo.20130529!B1</f>
        <v>del</v>
      </c>
      <c r="B3">
        <f>homo.20130529!C1</f>
        <v>10</v>
      </c>
      <c r="C3">
        <f>homo.20130529!D1</f>
        <v>966</v>
      </c>
      <c r="D3">
        <f>homo.20130529!E1</f>
        <v>9</v>
      </c>
      <c r="E3">
        <f>homo.20130529!F1</f>
        <v>926</v>
      </c>
      <c r="F3">
        <f>homo.20130529!G1</f>
        <v>9</v>
      </c>
      <c r="G3">
        <f>homo.20130529!H1</f>
        <v>638</v>
      </c>
      <c r="H3">
        <f>homo.20130529!I1</f>
        <v>0</v>
      </c>
      <c r="I3">
        <f>homo.20130529!J1</f>
        <v>790</v>
      </c>
      <c r="J3">
        <f>homo.20130529!K1</f>
        <v>5</v>
      </c>
    </row>
    <row r="4" spans="1:10">
      <c r="A4" t="str">
        <f>homo.20130529!B3</f>
        <v>del</v>
      </c>
      <c r="B4">
        <f>homo.20130529!C3</f>
        <v>20</v>
      </c>
      <c r="C4">
        <f>homo.20130529!D3</f>
        <v>982</v>
      </c>
      <c r="D4">
        <f>homo.20130529!E3</f>
        <v>39</v>
      </c>
      <c r="E4">
        <f>homo.20130529!F3</f>
        <v>963</v>
      </c>
      <c r="F4">
        <f>homo.20130529!G3</f>
        <v>38</v>
      </c>
      <c r="G4">
        <f>homo.20130529!H3</f>
        <v>671</v>
      </c>
      <c r="H4">
        <f>homo.20130529!I3</f>
        <v>0</v>
      </c>
      <c r="I4">
        <f>homo.20130529!J3</f>
        <v>911</v>
      </c>
      <c r="J4">
        <f>homo.20130529!K3</f>
        <v>16</v>
      </c>
    </row>
    <row r="5" spans="1:10">
      <c r="A5" t="str">
        <f>homo.20130529!B5</f>
        <v>del</v>
      </c>
      <c r="B5">
        <f>homo.20130529!C5</f>
        <v>50</v>
      </c>
      <c r="C5">
        <f>homo.20130529!D5</f>
        <v>995</v>
      </c>
      <c r="D5">
        <f>homo.20130529!E5</f>
        <v>104</v>
      </c>
      <c r="E5">
        <f>homo.20130529!F5</f>
        <v>983</v>
      </c>
      <c r="F5">
        <f>homo.20130529!G5</f>
        <v>102</v>
      </c>
      <c r="G5">
        <f>homo.20130529!H5</f>
        <v>674</v>
      </c>
      <c r="H5">
        <f>homo.20130529!I5</f>
        <v>0</v>
      </c>
      <c r="I5">
        <f>homo.20130529!J5</f>
        <v>948</v>
      </c>
      <c r="J5">
        <f>homo.20130529!K5</f>
        <v>45</v>
      </c>
    </row>
    <row r="6" spans="1:10">
      <c r="A6" t="str">
        <f>homo.20130529!B7</f>
        <v>dup</v>
      </c>
      <c r="B6">
        <f>homo.20130529!C7</f>
        <v>2</v>
      </c>
      <c r="C6">
        <f>homo.20130529!D7</f>
        <v>260</v>
      </c>
      <c r="D6">
        <f>homo.20130529!E7</f>
        <v>0</v>
      </c>
      <c r="E6">
        <f>homo.20130529!F7</f>
        <v>134</v>
      </c>
      <c r="F6">
        <f>homo.20130529!G7</f>
        <v>0</v>
      </c>
      <c r="G6">
        <f>homo.20130529!H7</f>
        <v>0</v>
      </c>
      <c r="H6">
        <f>homo.20130529!I7</f>
        <v>0</v>
      </c>
      <c r="I6">
        <f>homo.20130529!J7</f>
        <v>21</v>
      </c>
      <c r="J6">
        <f>homo.20130529!K7</f>
        <v>0</v>
      </c>
    </row>
    <row r="7" spans="1:10">
      <c r="A7" t="str">
        <f>homo.20130529!B9</f>
        <v>dup</v>
      </c>
      <c r="B7">
        <f>homo.20130529!C9</f>
        <v>5</v>
      </c>
      <c r="C7">
        <f>homo.20130529!D9</f>
        <v>776</v>
      </c>
      <c r="D7">
        <f>homo.20130529!E9</f>
        <v>0</v>
      </c>
      <c r="E7">
        <f>homo.20130529!F9</f>
        <v>607</v>
      </c>
      <c r="F7">
        <f>homo.20130529!G9</f>
        <v>0</v>
      </c>
      <c r="G7">
        <f>homo.20130529!H9</f>
        <v>0</v>
      </c>
      <c r="H7">
        <f>homo.20130529!I9</f>
        <v>0</v>
      </c>
      <c r="I7">
        <f>homo.20130529!J9</f>
        <v>290</v>
      </c>
      <c r="J7">
        <f>homo.20130529!K9</f>
        <v>0</v>
      </c>
    </row>
    <row r="8" spans="1:10">
      <c r="A8" t="str">
        <f>homo.20130529!B6</f>
        <v>dup</v>
      </c>
      <c r="B8">
        <f>homo.20130529!C6</f>
        <v>10</v>
      </c>
      <c r="C8">
        <f>homo.20130529!D6</f>
        <v>903</v>
      </c>
      <c r="D8">
        <f>homo.20130529!E6</f>
        <v>6</v>
      </c>
      <c r="E8">
        <f>homo.20130529!F6</f>
        <v>834</v>
      </c>
      <c r="F8">
        <f>homo.20130529!G6</f>
        <v>5</v>
      </c>
      <c r="G8">
        <f>homo.20130529!H6</f>
        <v>0</v>
      </c>
      <c r="H8">
        <f>homo.20130529!I6</f>
        <v>0</v>
      </c>
      <c r="I8">
        <f>homo.20130529!J6</f>
        <v>712</v>
      </c>
      <c r="J8">
        <f>homo.20130529!K6</f>
        <v>1</v>
      </c>
    </row>
    <row r="9" spans="1:10">
      <c r="A9" t="str">
        <f>homo.20130529!B8</f>
        <v>dup</v>
      </c>
      <c r="B9">
        <f>homo.20130529!C8</f>
        <v>20</v>
      </c>
      <c r="C9">
        <f>homo.20130529!D8</f>
        <v>932</v>
      </c>
      <c r="D9">
        <f>homo.20130529!E8</f>
        <v>14</v>
      </c>
      <c r="E9">
        <f>homo.20130529!F8</f>
        <v>880</v>
      </c>
      <c r="F9">
        <f>homo.20130529!G8</f>
        <v>13</v>
      </c>
      <c r="G9">
        <f>homo.20130529!H8</f>
        <v>0</v>
      </c>
      <c r="H9">
        <f>homo.20130529!I8</f>
        <v>0</v>
      </c>
      <c r="I9">
        <f>homo.20130529!J8</f>
        <v>823</v>
      </c>
      <c r="J9">
        <f>homo.20130529!K8</f>
        <v>7</v>
      </c>
    </row>
    <row r="10" spans="1:10">
      <c r="A10" t="str">
        <f>homo.20130529!B10</f>
        <v>dup</v>
      </c>
      <c r="B10">
        <f>homo.20130529!C10</f>
        <v>50</v>
      </c>
      <c r="C10">
        <f>homo.20130529!D10</f>
        <v>940</v>
      </c>
      <c r="D10">
        <f>homo.20130529!E10</f>
        <v>62</v>
      </c>
      <c r="E10">
        <f>homo.20130529!F10</f>
        <v>903</v>
      </c>
      <c r="F10">
        <f>homo.20130529!G10</f>
        <v>57</v>
      </c>
      <c r="G10">
        <f>homo.20130529!H10</f>
        <v>0</v>
      </c>
      <c r="H10">
        <f>homo.20130529!I10</f>
        <v>0</v>
      </c>
      <c r="I10">
        <f>homo.20130529!J10</f>
        <v>864</v>
      </c>
      <c r="J10">
        <f>homo.20130529!K10</f>
        <v>20</v>
      </c>
    </row>
    <row r="11" spans="1:10">
      <c r="A11" t="str">
        <f>homo.20130529!B12</f>
        <v>inr</v>
      </c>
      <c r="B11">
        <f>homo.20130529!C12</f>
        <v>2</v>
      </c>
      <c r="C11">
        <f>homo.20130529!D12</f>
        <v>545</v>
      </c>
      <c r="D11">
        <f>homo.20130529!E12</f>
        <v>0</v>
      </c>
      <c r="E11">
        <f>homo.20130529!F12</f>
        <v>319</v>
      </c>
      <c r="F11">
        <f>homo.20130529!G12</f>
        <v>0</v>
      </c>
      <c r="G11">
        <f>homo.20130529!H12</f>
        <v>86</v>
      </c>
      <c r="H11">
        <f>homo.20130529!I12</f>
        <v>4</v>
      </c>
      <c r="I11">
        <f>homo.20130529!J12</f>
        <v>1</v>
      </c>
      <c r="J11">
        <f>homo.20130529!K12</f>
        <v>0</v>
      </c>
    </row>
    <row r="12" spans="1:10">
      <c r="A12" t="str">
        <f>homo.20130529!B14</f>
        <v>inr</v>
      </c>
      <c r="B12">
        <f>homo.20130529!C14</f>
        <v>5</v>
      </c>
      <c r="C12">
        <f>homo.20130529!D14</f>
        <v>1680</v>
      </c>
      <c r="D12">
        <f>homo.20130529!E14</f>
        <v>9</v>
      </c>
      <c r="E12">
        <f>homo.20130529!F14</f>
        <v>1308</v>
      </c>
      <c r="F12">
        <f>homo.20130529!G14</f>
        <v>7</v>
      </c>
      <c r="G12">
        <f>homo.20130529!H14</f>
        <v>652</v>
      </c>
      <c r="H12">
        <f>homo.20130529!I14</f>
        <v>40</v>
      </c>
      <c r="I12">
        <f>homo.20130529!J14</f>
        <v>6</v>
      </c>
      <c r="J12">
        <f>homo.20130529!K14</f>
        <v>1</v>
      </c>
    </row>
    <row r="13" spans="1:10">
      <c r="A13" t="str">
        <f>homo.20130529!B11</f>
        <v>inr</v>
      </c>
      <c r="B13">
        <f>homo.20130529!C11</f>
        <v>10</v>
      </c>
      <c r="C13">
        <f>homo.20130529!D11</f>
        <v>1933</v>
      </c>
      <c r="D13">
        <f>homo.20130529!E11</f>
        <v>25</v>
      </c>
      <c r="E13">
        <f>homo.20130529!F11</f>
        <v>1840</v>
      </c>
      <c r="F13">
        <f>homo.20130529!G11</f>
        <v>25</v>
      </c>
      <c r="G13">
        <f>homo.20130529!H11</f>
        <v>1189</v>
      </c>
      <c r="H13">
        <f>homo.20130529!I11</f>
        <v>172</v>
      </c>
      <c r="I13">
        <f>homo.20130529!J11</f>
        <v>11</v>
      </c>
      <c r="J13">
        <f>homo.20130529!K11</f>
        <v>2</v>
      </c>
    </row>
    <row r="14" spans="1:10">
      <c r="A14" t="str">
        <f>homo.20130529!B13</f>
        <v>inr</v>
      </c>
      <c r="B14">
        <f>homo.20130529!C13</f>
        <v>20</v>
      </c>
      <c r="C14">
        <f>homo.20130529!D13</f>
        <v>1976</v>
      </c>
      <c r="D14">
        <f>homo.20130529!E13</f>
        <v>88</v>
      </c>
      <c r="E14">
        <f>homo.20130529!F13</f>
        <v>1938</v>
      </c>
      <c r="F14">
        <f>homo.20130529!G13</f>
        <v>78</v>
      </c>
      <c r="G14">
        <f>homo.20130529!H13</f>
        <v>1273</v>
      </c>
      <c r="H14">
        <f>homo.20130529!I13</f>
        <v>443</v>
      </c>
      <c r="I14">
        <f>homo.20130529!J13</f>
        <v>13</v>
      </c>
      <c r="J14">
        <f>homo.20130529!K13</f>
        <v>2</v>
      </c>
    </row>
    <row r="15" spans="1:10">
      <c r="A15" t="str">
        <f>homo.20130529!B15</f>
        <v>inr</v>
      </c>
      <c r="B15">
        <f>homo.20130529!C15</f>
        <v>50</v>
      </c>
      <c r="C15">
        <f>homo.20130529!D15</f>
        <v>1988</v>
      </c>
      <c r="D15">
        <f>homo.20130529!E15</f>
        <v>168</v>
      </c>
      <c r="E15">
        <f>homo.20130529!F15</f>
        <v>1962</v>
      </c>
      <c r="F15">
        <f>homo.20130529!G15</f>
        <v>143</v>
      </c>
      <c r="G15">
        <f>homo.20130529!H15</f>
        <v>1355</v>
      </c>
      <c r="H15">
        <f>homo.20130529!I15</f>
        <v>920</v>
      </c>
      <c r="I15">
        <f>homo.20130529!J15</f>
        <v>17</v>
      </c>
      <c r="J15">
        <f>homo.20130529!K15</f>
        <v>5</v>
      </c>
    </row>
    <row r="16" spans="1:10">
      <c r="A16" t="str">
        <f>homo.20130529!B17</f>
        <v>inv</v>
      </c>
      <c r="B16">
        <f>homo.20130529!C17</f>
        <v>2</v>
      </c>
      <c r="C16">
        <f>homo.20130529!D17</f>
        <v>768</v>
      </c>
      <c r="D16">
        <f>homo.20130529!E17</f>
        <v>1</v>
      </c>
      <c r="E16">
        <f>homo.20130529!F17</f>
        <v>575</v>
      </c>
      <c r="F16">
        <f>homo.20130529!G17</f>
        <v>1</v>
      </c>
      <c r="G16">
        <f>homo.20130529!H17</f>
        <v>341</v>
      </c>
      <c r="H16">
        <f>homo.20130529!I17</f>
        <v>0</v>
      </c>
      <c r="I16">
        <f>homo.20130529!J17</f>
        <v>3</v>
      </c>
      <c r="J16">
        <f>homo.20130529!K17</f>
        <v>0</v>
      </c>
    </row>
    <row r="17" spans="1:13">
      <c r="A17" t="str">
        <f>homo.20130529!B19</f>
        <v>inv</v>
      </c>
      <c r="B17">
        <f>homo.20130529!C19</f>
        <v>5</v>
      </c>
      <c r="C17">
        <f>homo.20130529!D19</f>
        <v>964</v>
      </c>
      <c r="D17">
        <f>homo.20130529!E19</f>
        <v>4</v>
      </c>
      <c r="E17">
        <f>homo.20130529!F19</f>
        <v>913</v>
      </c>
      <c r="F17">
        <f>homo.20130529!G19</f>
        <v>4</v>
      </c>
      <c r="G17">
        <f>homo.20130529!H19</f>
        <v>827</v>
      </c>
      <c r="H17">
        <f>homo.20130529!I19</f>
        <v>1</v>
      </c>
      <c r="I17">
        <f>homo.20130529!J19</f>
        <v>138</v>
      </c>
      <c r="J17">
        <f>homo.20130529!K19</f>
        <v>1</v>
      </c>
    </row>
    <row r="18" spans="1:13">
      <c r="A18" t="str">
        <f>homo.20130529!B16</f>
        <v>inv</v>
      </c>
      <c r="B18">
        <f>homo.20130529!C16</f>
        <v>10</v>
      </c>
      <c r="C18">
        <f>homo.20130529!D16</f>
        <v>985</v>
      </c>
      <c r="D18">
        <f>homo.20130529!E16</f>
        <v>16</v>
      </c>
      <c r="E18">
        <f>homo.20130529!F16</f>
        <v>970</v>
      </c>
      <c r="F18">
        <f>homo.20130529!G16</f>
        <v>16</v>
      </c>
      <c r="G18">
        <f>homo.20130529!H16</f>
        <v>917</v>
      </c>
      <c r="H18">
        <f>homo.20130529!I16</f>
        <v>2</v>
      </c>
      <c r="I18">
        <f>homo.20130529!J16</f>
        <v>538</v>
      </c>
      <c r="J18">
        <f>homo.20130529!K16</f>
        <v>5</v>
      </c>
    </row>
    <row r="19" spans="1:13">
      <c r="A19" t="str">
        <f>homo.20130529!B18</f>
        <v>inv</v>
      </c>
      <c r="B19">
        <f>homo.20130529!C18</f>
        <v>20</v>
      </c>
      <c r="C19">
        <f>homo.20130529!D18</f>
        <v>991</v>
      </c>
      <c r="D19">
        <f>homo.20130529!E18</f>
        <v>46</v>
      </c>
      <c r="E19">
        <f>homo.20130529!F18</f>
        <v>982</v>
      </c>
      <c r="F19">
        <f>homo.20130529!G18</f>
        <v>45</v>
      </c>
      <c r="G19">
        <f>homo.20130529!H18</f>
        <v>927</v>
      </c>
      <c r="H19">
        <f>homo.20130529!I18</f>
        <v>0</v>
      </c>
      <c r="I19">
        <f>homo.20130529!J18</f>
        <v>876</v>
      </c>
      <c r="J19">
        <f>homo.20130529!K18</f>
        <v>24</v>
      </c>
    </row>
    <row r="20" spans="1:13">
      <c r="A20" t="str">
        <f>homo.20130529!B20</f>
        <v>inv</v>
      </c>
      <c r="B20">
        <f>homo.20130529!C20</f>
        <v>50</v>
      </c>
      <c r="C20">
        <f>homo.20130529!D20</f>
        <v>998</v>
      </c>
      <c r="D20">
        <f>homo.20130529!E20</f>
        <v>131</v>
      </c>
      <c r="E20">
        <f>homo.20130529!F20</f>
        <v>989</v>
      </c>
      <c r="F20">
        <f>homo.20130529!G20</f>
        <v>125</v>
      </c>
      <c r="G20">
        <f>homo.20130529!H20</f>
        <v>934</v>
      </c>
      <c r="H20">
        <f>homo.20130529!I20</f>
        <v>0</v>
      </c>
      <c r="I20">
        <f>homo.20130529!J20</f>
        <v>954</v>
      </c>
      <c r="J20">
        <f>homo.20130529!K20</f>
        <v>56</v>
      </c>
    </row>
    <row r="22" spans="1:13">
      <c r="A22" t="str">
        <f>A1</f>
        <v>del</v>
      </c>
      <c r="B22">
        <f>B1</f>
        <v>2</v>
      </c>
      <c r="C22">
        <f>IF(A22="inr",C1/2000,C1/1000)</f>
        <v>0.32600000000000001</v>
      </c>
      <c r="D22">
        <f>IF(A22="inr",G1/2000,G1/1000)</f>
        <v>4.2999999999999997E-2</v>
      </c>
      <c r="E22">
        <f>IF(A22="inr",I1/2000,I1/1000)</f>
        <v>3.4000000000000002E-2</v>
      </c>
      <c r="G22">
        <f>C22/D22</f>
        <v>7.5813953488372103</v>
      </c>
      <c r="H22">
        <f>C22/E22</f>
        <v>9.5882352941176467</v>
      </c>
      <c r="K22">
        <f>D1/(C1+D1)</f>
        <v>0</v>
      </c>
      <c r="L22">
        <f>H1/(H1+G1)</f>
        <v>0</v>
      </c>
      <c r="M22">
        <f>J1/(J1+I1)</f>
        <v>0</v>
      </c>
    </row>
    <row r="23" spans="1:13">
      <c r="A23" t="str">
        <f t="shared" ref="A23:C41" si="0">A2</f>
        <v>del</v>
      </c>
      <c r="B23">
        <f t="shared" si="0"/>
        <v>5</v>
      </c>
      <c r="C23">
        <f t="shared" ref="C23:C41" si="1">IF(A23="inr",C2/2000,C2/1000)</f>
        <v>0.874</v>
      </c>
      <c r="D23">
        <f t="shared" ref="D23:D41" si="2">IF(A23="inr",G2/2000,G2/1000)</f>
        <v>0.35199999999999998</v>
      </c>
      <c r="E23">
        <f t="shared" ref="E23:E41" si="3">IF(A23="inr",I2/2000,I2/1000)</f>
        <v>0.38400000000000001</v>
      </c>
      <c r="G23">
        <f t="shared" ref="G23:G41" si="4">C23/D23</f>
        <v>2.4829545454545454</v>
      </c>
      <c r="H23">
        <f t="shared" ref="H23:H41" si="5">C23/E23</f>
        <v>2.2760416666666665</v>
      </c>
      <c r="K23">
        <f>D2/(C2+D2)</f>
        <v>2.2831050228310501E-3</v>
      </c>
      <c r="L23">
        <f>H2/(H2+G2)</f>
        <v>0</v>
      </c>
      <c r="M23">
        <f>J2/(J2+I2)</f>
        <v>5.1813471502590676E-3</v>
      </c>
    </row>
    <row r="24" spans="1:13">
      <c r="A24" t="str">
        <f t="shared" si="0"/>
        <v>del</v>
      </c>
      <c r="B24">
        <f t="shared" si="0"/>
        <v>10</v>
      </c>
      <c r="C24">
        <f t="shared" si="1"/>
        <v>0.96599999999999997</v>
      </c>
      <c r="D24">
        <f t="shared" si="2"/>
        <v>0.63800000000000001</v>
      </c>
      <c r="E24">
        <f t="shared" si="3"/>
        <v>0.79</v>
      </c>
      <c r="G24">
        <f t="shared" si="4"/>
        <v>1.5141065830721003</v>
      </c>
      <c r="H24">
        <f t="shared" si="5"/>
        <v>1.2227848101265821</v>
      </c>
      <c r="K24">
        <f>D3/(C3+D3)</f>
        <v>9.2307692307692316E-3</v>
      </c>
      <c r="L24">
        <f>H3/(H3+G3)</f>
        <v>0</v>
      </c>
      <c r="M24">
        <f>J3/(J3+I3)</f>
        <v>6.2893081761006293E-3</v>
      </c>
    </row>
    <row r="25" spans="1:13">
      <c r="A25" t="str">
        <f t="shared" si="0"/>
        <v>del</v>
      </c>
      <c r="B25">
        <f t="shared" si="0"/>
        <v>20</v>
      </c>
      <c r="C25">
        <f t="shared" si="1"/>
        <v>0.98199999999999998</v>
      </c>
      <c r="D25">
        <f t="shared" si="2"/>
        <v>0.67100000000000004</v>
      </c>
      <c r="E25">
        <f t="shared" si="3"/>
        <v>0.91100000000000003</v>
      </c>
      <c r="G25">
        <f t="shared" si="4"/>
        <v>1.4634873323397912</v>
      </c>
      <c r="H25">
        <f t="shared" si="5"/>
        <v>1.0779363336992316</v>
      </c>
      <c r="K25">
        <f>D4/(C4+D4)</f>
        <v>3.8197845249755141E-2</v>
      </c>
      <c r="L25">
        <f>H4/(H4+G4)</f>
        <v>0</v>
      </c>
      <c r="M25">
        <f>J4/(J4+I4)</f>
        <v>1.7259978425026967E-2</v>
      </c>
    </row>
    <row r="26" spans="1:13">
      <c r="A26" t="str">
        <f t="shared" si="0"/>
        <v>del</v>
      </c>
      <c r="B26">
        <f t="shared" si="0"/>
        <v>50</v>
      </c>
      <c r="C26">
        <f t="shared" si="1"/>
        <v>0.995</v>
      </c>
      <c r="D26">
        <f t="shared" si="2"/>
        <v>0.67400000000000004</v>
      </c>
      <c r="E26">
        <f t="shared" si="3"/>
        <v>0.94799999999999995</v>
      </c>
      <c r="G26">
        <f t="shared" si="4"/>
        <v>1.476261127596439</v>
      </c>
      <c r="H26">
        <f t="shared" si="5"/>
        <v>1.0495780590717301</v>
      </c>
      <c r="K26">
        <f>D5/(C5+D5)</f>
        <v>9.4631483166515012E-2</v>
      </c>
      <c r="L26">
        <f>H5/(H5+G5)</f>
        <v>0</v>
      </c>
      <c r="M26">
        <f>J5/(J5+I5)</f>
        <v>4.5317220543806644E-2</v>
      </c>
    </row>
    <row r="27" spans="1:13">
      <c r="A27" s="2" t="str">
        <f t="shared" si="0"/>
        <v>dup</v>
      </c>
      <c r="B27" s="2">
        <f t="shared" si="0"/>
        <v>2</v>
      </c>
      <c r="C27" s="2">
        <f t="shared" si="1"/>
        <v>0.26</v>
      </c>
      <c r="D27" s="2">
        <f t="shared" si="2"/>
        <v>0</v>
      </c>
      <c r="E27" s="2">
        <f t="shared" si="3"/>
        <v>2.1000000000000001E-2</v>
      </c>
      <c r="F27" s="2"/>
      <c r="G27" s="2" t="s">
        <v>5</v>
      </c>
      <c r="H27" s="2">
        <f t="shared" si="5"/>
        <v>12.380952380952381</v>
      </c>
      <c r="I27" s="2"/>
      <c r="J27" s="2"/>
      <c r="K27" s="2">
        <f>D6/(C6+D6)</f>
        <v>0</v>
      </c>
      <c r="L27" s="2" t="s">
        <v>5</v>
      </c>
      <c r="M27" s="2">
        <f>J6/(J6+I6)</f>
        <v>0</v>
      </c>
    </row>
    <row r="28" spans="1:13">
      <c r="A28" s="2" t="str">
        <f t="shared" si="0"/>
        <v>dup</v>
      </c>
      <c r="B28" s="2">
        <f t="shared" si="0"/>
        <v>5</v>
      </c>
      <c r="C28" s="2">
        <f t="shared" si="1"/>
        <v>0.77600000000000002</v>
      </c>
      <c r="D28" s="2">
        <f t="shared" si="2"/>
        <v>0</v>
      </c>
      <c r="E28" s="2">
        <f t="shared" si="3"/>
        <v>0.28999999999999998</v>
      </c>
      <c r="F28" s="2"/>
      <c r="G28" s="2" t="s">
        <v>5</v>
      </c>
      <c r="H28" s="2">
        <f t="shared" si="5"/>
        <v>2.6758620689655177</v>
      </c>
      <c r="I28" s="2"/>
      <c r="J28" s="2"/>
      <c r="K28" s="2">
        <f>D7/(C7+D7)</f>
        <v>0</v>
      </c>
      <c r="L28" s="2" t="s">
        <v>5</v>
      </c>
      <c r="M28" s="2">
        <f>J7/(J7+I7)</f>
        <v>0</v>
      </c>
    </row>
    <row r="29" spans="1:13">
      <c r="A29" s="2" t="str">
        <f t="shared" si="0"/>
        <v>dup</v>
      </c>
      <c r="B29" s="2">
        <f t="shared" si="0"/>
        <v>10</v>
      </c>
      <c r="C29" s="2">
        <f t="shared" si="1"/>
        <v>0.90300000000000002</v>
      </c>
      <c r="D29" s="2">
        <f t="shared" si="2"/>
        <v>0</v>
      </c>
      <c r="E29" s="2">
        <f t="shared" si="3"/>
        <v>0.71199999999999997</v>
      </c>
      <c r="F29" s="2"/>
      <c r="G29" s="2" t="s">
        <v>5</v>
      </c>
      <c r="H29" s="2">
        <f t="shared" si="5"/>
        <v>1.2682584269662922</v>
      </c>
      <c r="I29" s="2"/>
      <c r="J29" s="2"/>
      <c r="K29" s="2">
        <f>D8/(C8+D8)</f>
        <v>6.6006600660066007E-3</v>
      </c>
      <c r="L29" s="2" t="s">
        <v>5</v>
      </c>
      <c r="M29" s="2">
        <f>J8/(J8+I8)</f>
        <v>1.4025245441795231E-3</v>
      </c>
    </row>
    <row r="30" spans="1:13">
      <c r="A30" s="2" t="str">
        <f t="shared" si="0"/>
        <v>dup</v>
      </c>
      <c r="B30" s="2">
        <f t="shared" si="0"/>
        <v>20</v>
      </c>
      <c r="C30" s="2">
        <f t="shared" si="1"/>
        <v>0.93200000000000005</v>
      </c>
      <c r="D30" s="2">
        <f t="shared" si="2"/>
        <v>0</v>
      </c>
      <c r="E30" s="2">
        <f t="shared" si="3"/>
        <v>0.82299999999999995</v>
      </c>
      <c r="F30" s="2"/>
      <c r="G30" s="2" t="s">
        <v>5</v>
      </c>
      <c r="H30" s="2">
        <f t="shared" si="5"/>
        <v>1.1324422843256381</v>
      </c>
      <c r="I30" s="2"/>
      <c r="J30" s="2"/>
      <c r="K30" s="2">
        <f>D9/(C9+D9)</f>
        <v>1.4799154334038054E-2</v>
      </c>
      <c r="L30" s="2" t="s">
        <v>5</v>
      </c>
      <c r="M30" s="2">
        <f>J9/(J9+I9)</f>
        <v>8.4337349397590362E-3</v>
      </c>
    </row>
    <row r="31" spans="1:13">
      <c r="A31" s="2" t="str">
        <f t="shared" si="0"/>
        <v>dup</v>
      </c>
      <c r="B31" s="2">
        <f t="shared" si="0"/>
        <v>50</v>
      </c>
      <c r="C31" s="2">
        <f t="shared" si="1"/>
        <v>0.94</v>
      </c>
      <c r="D31" s="2">
        <f t="shared" si="2"/>
        <v>0</v>
      </c>
      <c r="E31" s="2">
        <f t="shared" si="3"/>
        <v>0.86399999999999999</v>
      </c>
      <c r="F31" s="2"/>
      <c r="G31" s="2" t="s">
        <v>5</v>
      </c>
      <c r="H31" s="2">
        <f t="shared" si="5"/>
        <v>1.087962962962963</v>
      </c>
      <c r="I31" s="2"/>
      <c r="J31" s="2"/>
      <c r="K31" s="2">
        <f>D10/(C10+D10)</f>
        <v>6.1876247504990017E-2</v>
      </c>
      <c r="L31" s="2" t="s">
        <v>5</v>
      </c>
      <c r="M31" s="2">
        <f>J10/(J10+I10)</f>
        <v>2.2624434389140271E-2</v>
      </c>
    </row>
    <row r="32" spans="1:13">
      <c r="A32" t="str">
        <f t="shared" si="0"/>
        <v>inr</v>
      </c>
      <c r="B32">
        <f t="shared" si="0"/>
        <v>2</v>
      </c>
      <c r="C32">
        <f t="shared" si="1"/>
        <v>0.27250000000000002</v>
      </c>
      <c r="D32">
        <f t="shared" si="2"/>
        <v>4.2999999999999997E-2</v>
      </c>
      <c r="E32">
        <f t="shared" si="3"/>
        <v>5.0000000000000001E-4</v>
      </c>
      <c r="G32">
        <f t="shared" si="4"/>
        <v>6.337209302325582</v>
      </c>
      <c r="H32" t="s">
        <v>5</v>
      </c>
      <c r="K32">
        <f>D11/(C11+D11)</f>
        <v>0</v>
      </c>
      <c r="L32" s="3">
        <f>H11/(H11+G11)</f>
        <v>4.4444444444444446E-2</v>
      </c>
      <c r="M32" s="3">
        <f t="shared" ref="M32:M36" si="6">J11/(J11+I11)</f>
        <v>0</v>
      </c>
    </row>
    <row r="33" spans="1:13">
      <c r="A33" t="str">
        <f t="shared" si="0"/>
        <v>inr</v>
      </c>
      <c r="B33">
        <f t="shared" si="0"/>
        <v>5</v>
      </c>
      <c r="C33">
        <f t="shared" si="1"/>
        <v>0.84</v>
      </c>
      <c r="D33">
        <f t="shared" si="2"/>
        <v>0.32600000000000001</v>
      </c>
      <c r="E33">
        <f t="shared" si="3"/>
        <v>3.0000000000000001E-3</v>
      </c>
      <c r="G33">
        <f t="shared" si="4"/>
        <v>2.576687116564417</v>
      </c>
      <c r="H33" t="s">
        <v>5</v>
      </c>
      <c r="K33">
        <f>D12/(C12+D12)</f>
        <v>5.3285968028419185E-3</v>
      </c>
      <c r="L33" s="3">
        <f>H12/(H12+G12)</f>
        <v>5.7803468208092484E-2</v>
      </c>
      <c r="M33" s="3">
        <f t="shared" si="6"/>
        <v>0.14285714285714285</v>
      </c>
    </row>
    <row r="34" spans="1:13">
      <c r="A34" t="str">
        <f t="shared" si="0"/>
        <v>inr</v>
      </c>
      <c r="B34">
        <f t="shared" si="0"/>
        <v>10</v>
      </c>
      <c r="C34">
        <f t="shared" si="1"/>
        <v>0.96650000000000003</v>
      </c>
      <c r="D34">
        <f t="shared" si="2"/>
        <v>0.59450000000000003</v>
      </c>
      <c r="E34">
        <f t="shared" si="3"/>
        <v>5.4999999999999997E-3</v>
      </c>
      <c r="G34">
        <f t="shared" si="4"/>
        <v>1.6257359125315392</v>
      </c>
      <c r="H34" t="s">
        <v>5</v>
      </c>
      <c r="K34">
        <f>D13/(C13+D13)</f>
        <v>1.2768130745658836E-2</v>
      </c>
      <c r="L34" s="3">
        <f>H13/(H13+G13)</f>
        <v>0.12637766348273327</v>
      </c>
      <c r="M34" s="3">
        <f t="shared" si="6"/>
        <v>0.15384615384615385</v>
      </c>
    </row>
    <row r="35" spans="1:13">
      <c r="A35" t="str">
        <f t="shared" si="0"/>
        <v>inr</v>
      </c>
      <c r="B35">
        <f t="shared" si="0"/>
        <v>20</v>
      </c>
      <c r="C35">
        <f t="shared" si="1"/>
        <v>0.98799999999999999</v>
      </c>
      <c r="D35">
        <f t="shared" si="2"/>
        <v>0.63649999999999995</v>
      </c>
      <c r="E35">
        <f t="shared" si="3"/>
        <v>6.4999999999999997E-3</v>
      </c>
      <c r="G35">
        <f t="shared" si="4"/>
        <v>1.5522388059701493</v>
      </c>
      <c r="H35" t="s">
        <v>5</v>
      </c>
      <c r="K35">
        <f>D14/(C14+D14)</f>
        <v>4.2635658914728682E-2</v>
      </c>
      <c r="L35" s="3">
        <f>H14/(H14+G14)</f>
        <v>0.25815850815850816</v>
      </c>
      <c r="M35" s="3">
        <f t="shared" si="6"/>
        <v>0.13333333333333333</v>
      </c>
    </row>
    <row r="36" spans="1:13">
      <c r="A36" t="str">
        <f t="shared" si="0"/>
        <v>inr</v>
      </c>
      <c r="B36">
        <f t="shared" si="0"/>
        <v>50</v>
      </c>
      <c r="C36">
        <f t="shared" si="1"/>
        <v>0.99399999999999999</v>
      </c>
      <c r="D36">
        <f t="shared" si="2"/>
        <v>0.67749999999999999</v>
      </c>
      <c r="E36">
        <f t="shared" si="3"/>
        <v>8.5000000000000006E-3</v>
      </c>
      <c r="G36">
        <f t="shared" si="4"/>
        <v>1.467158671586716</v>
      </c>
      <c r="H36" t="s">
        <v>5</v>
      </c>
      <c r="K36">
        <f>D15/(C15+D15)</f>
        <v>7.792207792207792E-2</v>
      </c>
      <c r="L36" s="3">
        <f>H15/(H15+G15)</f>
        <v>0.4043956043956044</v>
      </c>
      <c r="M36" s="3">
        <f t="shared" si="6"/>
        <v>0.22727272727272727</v>
      </c>
    </row>
    <row r="37" spans="1:13">
      <c r="A37" s="2" t="str">
        <f t="shared" si="0"/>
        <v>inv</v>
      </c>
      <c r="B37" s="2">
        <f t="shared" si="0"/>
        <v>2</v>
      </c>
      <c r="C37" s="2">
        <f t="shared" si="1"/>
        <v>0.76800000000000002</v>
      </c>
      <c r="D37" s="2">
        <f t="shared" si="2"/>
        <v>0.34100000000000003</v>
      </c>
      <c r="E37" s="2">
        <f t="shared" si="3"/>
        <v>3.0000000000000001E-3</v>
      </c>
      <c r="F37" s="2"/>
      <c r="G37" s="2">
        <f t="shared" si="4"/>
        <v>2.2521994134897358</v>
      </c>
      <c r="H37" s="2">
        <f t="shared" si="5"/>
        <v>256</v>
      </c>
      <c r="I37" s="2"/>
      <c r="J37" s="2"/>
      <c r="K37" s="2">
        <f>D16/(C16+D16)</f>
        <v>1.3003901170351106E-3</v>
      </c>
      <c r="L37" s="2">
        <f>H16/(H16+G16)</f>
        <v>0</v>
      </c>
      <c r="M37" s="2">
        <f>J16/(J16+I16)</f>
        <v>0</v>
      </c>
    </row>
    <row r="38" spans="1:13">
      <c r="A38" s="2" t="str">
        <f t="shared" si="0"/>
        <v>inv</v>
      </c>
      <c r="B38" s="2">
        <f t="shared" si="0"/>
        <v>5</v>
      </c>
      <c r="C38" s="2">
        <f t="shared" si="1"/>
        <v>0.96399999999999997</v>
      </c>
      <c r="D38" s="2">
        <f t="shared" si="2"/>
        <v>0.82699999999999996</v>
      </c>
      <c r="E38" s="2">
        <f t="shared" si="3"/>
        <v>0.13800000000000001</v>
      </c>
      <c r="F38" s="2"/>
      <c r="G38" s="2">
        <f t="shared" si="4"/>
        <v>1.165659008464329</v>
      </c>
      <c r="H38" s="2">
        <f t="shared" si="5"/>
        <v>6.9855072463768106</v>
      </c>
      <c r="I38" s="2"/>
      <c r="J38" s="2"/>
      <c r="K38" s="2">
        <f>D17/(C17+D17)</f>
        <v>4.1322314049586778E-3</v>
      </c>
      <c r="L38" s="2">
        <f>H17/(H17+G17)</f>
        <v>1.2077294685990338E-3</v>
      </c>
      <c r="M38" s="2">
        <f>J17/(J17+I17)</f>
        <v>7.1942446043165471E-3</v>
      </c>
    </row>
    <row r="39" spans="1:13">
      <c r="A39" s="2" t="str">
        <f t="shared" si="0"/>
        <v>inv</v>
      </c>
      <c r="B39" s="2">
        <f t="shared" si="0"/>
        <v>10</v>
      </c>
      <c r="C39" s="2">
        <f t="shared" si="1"/>
        <v>0.98499999999999999</v>
      </c>
      <c r="D39" s="2">
        <f t="shared" si="2"/>
        <v>0.91700000000000004</v>
      </c>
      <c r="E39" s="2">
        <f t="shared" si="3"/>
        <v>0.53800000000000003</v>
      </c>
      <c r="F39" s="2"/>
      <c r="G39" s="2">
        <f t="shared" si="4"/>
        <v>1.0741548527808069</v>
      </c>
      <c r="H39" s="2">
        <f t="shared" si="5"/>
        <v>1.8308550185873604</v>
      </c>
      <c r="I39" s="2"/>
      <c r="J39" s="2"/>
      <c r="K39" s="2">
        <f>D18/(C18+D18)</f>
        <v>1.5984015984015984E-2</v>
      </c>
      <c r="L39" s="2">
        <f>H18/(H18+G18)</f>
        <v>2.176278563656148E-3</v>
      </c>
      <c r="M39" s="2">
        <f>J18/(J18+I18)</f>
        <v>9.2081031307550652E-3</v>
      </c>
    </row>
    <row r="40" spans="1:13">
      <c r="A40" s="2" t="str">
        <f t="shared" si="0"/>
        <v>inv</v>
      </c>
      <c r="B40" s="2">
        <f t="shared" si="0"/>
        <v>20</v>
      </c>
      <c r="C40" s="2">
        <f t="shared" si="1"/>
        <v>0.99099999999999999</v>
      </c>
      <c r="D40" s="2">
        <f t="shared" si="2"/>
        <v>0.92700000000000005</v>
      </c>
      <c r="E40" s="2">
        <f t="shared" si="3"/>
        <v>0.876</v>
      </c>
      <c r="F40" s="2"/>
      <c r="G40" s="2">
        <f t="shared" si="4"/>
        <v>1.0690399137001079</v>
      </c>
      <c r="H40" s="2">
        <f t="shared" si="5"/>
        <v>1.1312785388127853</v>
      </c>
      <c r="I40" s="2"/>
      <c r="J40" s="2"/>
      <c r="K40" s="2">
        <f>D19/(C19+D19)</f>
        <v>4.4358727097396335E-2</v>
      </c>
      <c r="L40" s="2">
        <f>H19/(H19+G19)</f>
        <v>0</v>
      </c>
      <c r="M40" s="2">
        <f>J19/(J19+I19)</f>
        <v>2.6666666666666668E-2</v>
      </c>
    </row>
    <row r="41" spans="1:13">
      <c r="A41" s="2" t="str">
        <f t="shared" si="0"/>
        <v>inv</v>
      </c>
      <c r="B41" s="2">
        <f t="shared" si="0"/>
        <v>50</v>
      </c>
      <c r="C41" s="2">
        <f t="shared" si="1"/>
        <v>0.998</v>
      </c>
      <c r="D41" s="2">
        <f t="shared" si="2"/>
        <v>0.93400000000000005</v>
      </c>
      <c r="E41" s="2">
        <f t="shared" si="3"/>
        <v>0.95399999999999996</v>
      </c>
      <c r="F41" s="2"/>
      <c r="G41" s="2">
        <f t="shared" si="4"/>
        <v>1.0685224839400427</v>
      </c>
      <c r="H41" s="2">
        <f t="shared" si="5"/>
        <v>1.0461215932914047</v>
      </c>
      <c r="I41" s="2"/>
      <c r="J41" s="2"/>
      <c r="K41" s="2">
        <f>D20/(C20+D20)</f>
        <v>0.11603188662533215</v>
      </c>
      <c r="L41" s="2">
        <f>H20/(H20+G20)</f>
        <v>0</v>
      </c>
      <c r="M41" s="2">
        <f>J20/(J20+I20)</f>
        <v>5.5445544554455446E-2</v>
      </c>
    </row>
    <row r="42" spans="1:13">
      <c r="K42">
        <f>MIN(K22:K41)</f>
        <v>0</v>
      </c>
      <c r="L42">
        <f t="shared" ref="L42:M42" si="7">MIN(L22:L41)</f>
        <v>0</v>
      </c>
      <c r="M42">
        <f t="shared" si="7"/>
        <v>0</v>
      </c>
    </row>
    <row r="43" spans="1:13">
      <c r="K43">
        <f>MAX(K22:K41)</f>
        <v>0.11603188662533215</v>
      </c>
      <c r="L43">
        <f t="shared" ref="L43:M43" si="8">MAX(L22:L41)</f>
        <v>0.4043956043956044</v>
      </c>
      <c r="M43">
        <f t="shared" si="8"/>
        <v>0.22727272727272727</v>
      </c>
    </row>
  </sheetData>
  <sortState ref="A1:J20">
    <sortCondition ref="A1:A20"/>
    <sortCondition ref="B1:B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N36" sqref="N36"/>
    </sheetView>
  </sheetViews>
  <sheetFormatPr baseColWidth="10" defaultRowHeight="15" x14ac:dyDescent="0"/>
  <sheetData>
    <row r="1" spans="1:12">
      <c r="A1" t="s">
        <v>7</v>
      </c>
      <c r="B1">
        <v>0.5</v>
      </c>
      <c r="C1" t="s">
        <v>6</v>
      </c>
      <c r="D1">
        <v>9.5</v>
      </c>
      <c r="E1">
        <v>33</v>
      </c>
      <c r="F1">
        <v>0</v>
      </c>
      <c r="G1">
        <v>9</v>
      </c>
      <c r="H1">
        <v>0</v>
      </c>
      <c r="I1">
        <v>2</v>
      </c>
      <c r="J1">
        <v>1</v>
      </c>
      <c r="K1">
        <v>1</v>
      </c>
      <c r="L1">
        <v>0</v>
      </c>
    </row>
    <row r="2" spans="1:12">
      <c r="A2" t="s">
        <v>7</v>
      </c>
      <c r="B2">
        <v>1</v>
      </c>
      <c r="C2" t="s">
        <v>6</v>
      </c>
      <c r="D2">
        <v>9</v>
      </c>
      <c r="E2">
        <v>318</v>
      </c>
      <c r="F2">
        <v>0</v>
      </c>
      <c r="G2">
        <v>153</v>
      </c>
      <c r="H2">
        <v>0</v>
      </c>
      <c r="I2">
        <v>27</v>
      </c>
      <c r="J2">
        <v>0</v>
      </c>
      <c r="K2">
        <v>14</v>
      </c>
      <c r="L2">
        <v>0</v>
      </c>
    </row>
    <row r="3" spans="1:12">
      <c r="A3" t="s">
        <v>7</v>
      </c>
      <c r="B3">
        <v>2</v>
      </c>
      <c r="C3" t="s">
        <v>6</v>
      </c>
      <c r="D3">
        <v>8</v>
      </c>
      <c r="E3">
        <v>1675</v>
      </c>
      <c r="F3">
        <v>1</v>
      </c>
      <c r="G3">
        <v>937</v>
      </c>
      <c r="H3">
        <v>0</v>
      </c>
      <c r="I3">
        <v>514</v>
      </c>
      <c r="J3">
        <v>14</v>
      </c>
      <c r="K3">
        <v>273</v>
      </c>
      <c r="L3">
        <v>0</v>
      </c>
    </row>
    <row r="4" spans="1:12">
      <c r="A4" t="s">
        <v>7</v>
      </c>
      <c r="B4">
        <v>5</v>
      </c>
      <c r="C4" t="s">
        <v>6</v>
      </c>
      <c r="D4">
        <v>5</v>
      </c>
      <c r="E4">
        <v>4747</v>
      </c>
      <c r="F4">
        <v>2</v>
      </c>
      <c r="G4">
        <v>3966</v>
      </c>
      <c r="H4">
        <v>1</v>
      </c>
      <c r="I4">
        <v>3225</v>
      </c>
      <c r="J4">
        <v>79</v>
      </c>
      <c r="K4">
        <v>2891</v>
      </c>
      <c r="L4">
        <v>0</v>
      </c>
    </row>
    <row r="5" spans="1:12">
      <c r="A5" t="s">
        <v>7</v>
      </c>
      <c r="B5">
        <v>1</v>
      </c>
      <c r="C5" t="s">
        <v>6</v>
      </c>
      <c r="D5">
        <v>19</v>
      </c>
      <c r="E5">
        <v>341</v>
      </c>
      <c r="F5">
        <v>0</v>
      </c>
      <c r="G5">
        <v>159</v>
      </c>
      <c r="H5">
        <v>0</v>
      </c>
      <c r="I5">
        <v>36</v>
      </c>
      <c r="J5">
        <v>0</v>
      </c>
      <c r="K5">
        <v>18</v>
      </c>
      <c r="L5">
        <v>0</v>
      </c>
    </row>
    <row r="6" spans="1:12">
      <c r="A6" t="s">
        <v>7</v>
      </c>
      <c r="B6">
        <v>2</v>
      </c>
      <c r="C6" t="s">
        <v>6</v>
      </c>
      <c r="D6">
        <v>18</v>
      </c>
      <c r="E6">
        <v>1671</v>
      </c>
      <c r="F6">
        <v>1</v>
      </c>
      <c r="G6">
        <v>901</v>
      </c>
      <c r="H6">
        <v>1</v>
      </c>
      <c r="I6">
        <v>479</v>
      </c>
      <c r="J6">
        <v>14</v>
      </c>
      <c r="K6">
        <v>242</v>
      </c>
      <c r="L6">
        <v>0</v>
      </c>
    </row>
    <row r="7" spans="1:12">
      <c r="A7" t="s">
        <v>7</v>
      </c>
      <c r="B7">
        <v>4</v>
      </c>
      <c r="C7" t="s">
        <v>6</v>
      </c>
      <c r="D7">
        <v>16</v>
      </c>
      <c r="E7">
        <v>4209</v>
      </c>
      <c r="F7">
        <v>1</v>
      </c>
      <c r="G7">
        <v>3199</v>
      </c>
      <c r="H7">
        <v>1</v>
      </c>
      <c r="I7">
        <v>2347</v>
      </c>
      <c r="J7">
        <v>52</v>
      </c>
      <c r="K7">
        <v>1936</v>
      </c>
      <c r="L7">
        <v>4</v>
      </c>
    </row>
    <row r="8" spans="1:12">
      <c r="A8" t="s">
        <v>7</v>
      </c>
      <c r="B8">
        <v>10</v>
      </c>
      <c r="C8" t="s">
        <v>6</v>
      </c>
      <c r="D8">
        <v>10</v>
      </c>
      <c r="E8">
        <v>5408</v>
      </c>
      <c r="F8">
        <v>21</v>
      </c>
      <c r="G8">
        <v>5330</v>
      </c>
      <c r="H8">
        <v>12</v>
      </c>
      <c r="I8">
        <v>5118</v>
      </c>
      <c r="J8">
        <v>135</v>
      </c>
      <c r="K8">
        <v>5165</v>
      </c>
      <c r="L8">
        <v>5</v>
      </c>
    </row>
    <row r="9" spans="1:12">
      <c r="A9" t="s">
        <v>7</v>
      </c>
      <c r="B9">
        <v>2</v>
      </c>
      <c r="C9" t="s">
        <v>6</v>
      </c>
      <c r="D9">
        <v>38</v>
      </c>
      <c r="E9">
        <v>1648</v>
      </c>
      <c r="F9">
        <v>1</v>
      </c>
      <c r="G9">
        <v>912</v>
      </c>
      <c r="H9">
        <v>0</v>
      </c>
      <c r="I9">
        <v>397</v>
      </c>
      <c r="J9">
        <v>10</v>
      </c>
      <c r="K9">
        <v>251</v>
      </c>
      <c r="L9">
        <v>1</v>
      </c>
    </row>
    <row r="10" spans="1:12">
      <c r="A10" t="s">
        <v>7</v>
      </c>
      <c r="B10">
        <v>4</v>
      </c>
      <c r="C10" t="s">
        <v>6</v>
      </c>
      <c r="D10">
        <v>36</v>
      </c>
      <c r="E10">
        <v>4204</v>
      </c>
      <c r="F10">
        <v>3</v>
      </c>
      <c r="G10">
        <v>3206</v>
      </c>
      <c r="H10">
        <v>2</v>
      </c>
      <c r="I10">
        <v>2010</v>
      </c>
      <c r="J10">
        <v>50</v>
      </c>
      <c r="K10">
        <v>1841</v>
      </c>
      <c r="L10">
        <v>0</v>
      </c>
    </row>
    <row r="11" spans="1:12">
      <c r="A11" t="s">
        <v>7</v>
      </c>
      <c r="B11">
        <v>8</v>
      </c>
      <c r="C11" t="s">
        <v>6</v>
      </c>
      <c r="D11">
        <v>32</v>
      </c>
      <c r="E11">
        <v>5316</v>
      </c>
      <c r="F11">
        <v>14</v>
      </c>
      <c r="G11">
        <v>5112</v>
      </c>
      <c r="H11">
        <v>9</v>
      </c>
      <c r="I11">
        <v>4665</v>
      </c>
      <c r="J11">
        <v>121</v>
      </c>
      <c r="K11">
        <v>4695</v>
      </c>
      <c r="L11">
        <v>5</v>
      </c>
    </row>
    <row r="12" spans="1:12">
      <c r="A12" t="s">
        <v>7</v>
      </c>
      <c r="B12">
        <v>20</v>
      </c>
      <c r="C12" t="s">
        <v>6</v>
      </c>
      <c r="D12">
        <v>20</v>
      </c>
      <c r="E12">
        <v>5476</v>
      </c>
      <c r="F12">
        <v>65</v>
      </c>
      <c r="G12">
        <v>5468</v>
      </c>
      <c r="H12">
        <v>31</v>
      </c>
      <c r="I12">
        <v>5332</v>
      </c>
      <c r="J12">
        <v>146</v>
      </c>
      <c r="K12">
        <v>5426</v>
      </c>
      <c r="L12">
        <v>18</v>
      </c>
    </row>
    <row r="13" spans="1:12">
      <c r="A13" t="s">
        <v>7</v>
      </c>
      <c r="B13">
        <v>4</v>
      </c>
      <c r="C13" t="s">
        <v>6</v>
      </c>
      <c r="D13">
        <v>76</v>
      </c>
      <c r="E13">
        <v>4236</v>
      </c>
      <c r="F13">
        <v>3</v>
      </c>
      <c r="G13">
        <v>3219</v>
      </c>
      <c r="H13">
        <v>1</v>
      </c>
      <c r="I13">
        <v>1672</v>
      </c>
      <c r="J13">
        <v>40</v>
      </c>
      <c r="K13">
        <v>1966</v>
      </c>
      <c r="L13">
        <v>1</v>
      </c>
    </row>
    <row r="14" spans="1:12">
      <c r="A14" t="s">
        <v>7</v>
      </c>
      <c r="B14">
        <v>8</v>
      </c>
      <c r="C14" t="s">
        <v>6</v>
      </c>
      <c r="D14">
        <v>72</v>
      </c>
      <c r="E14">
        <v>5362</v>
      </c>
      <c r="F14">
        <v>11</v>
      </c>
      <c r="G14">
        <v>5134</v>
      </c>
      <c r="H14">
        <v>9</v>
      </c>
      <c r="I14">
        <v>3659</v>
      </c>
      <c r="J14">
        <v>92</v>
      </c>
      <c r="K14">
        <v>4696</v>
      </c>
      <c r="L14">
        <v>3</v>
      </c>
    </row>
    <row r="15" spans="1:12">
      <c r="A15" t="s">
        <v>7</v>
      </c>
      <c r="B15">
        <v>16</v>
      </c>
      <c r="C15" t="s">
        <v>6</v>
      </c>
      <c r="D15">
        <v>64</v>
      </c>
      <c r="E15">
        <v>5457</v>
      </c>
      <c r="F15">
        <v>50</v>
      </c>
      <c r="G15">
        <v>5467</v>
      </c>
      <c r="H15">
        <v>27</v>
      </c>
      <c r="I15">
        <v>5224</v>
      </c>
      <c r="J15">
        <v>143</v>
      </c>
      <c r="K15">
        <v>5407</v>
      </c>
      <c r="L15">
        <v>9</v>
      </c>
    </row>
    <row r="16" spans="1:12">
      <c r="A16" t="s">
        <v>7</v>
      </c>
      <c r="B16">
        <v>40</v>
      </c>
      <c r="C16" t="s">
        <v>6</v>
      </c>
      <c r="D16">
        <v>40</v>
      </c>
      <c r="E16">
        <v>5498</v>
      </c>
      <c r="F16">
        <v>192</v>
      </c>
      <c r="G16">
        <v>5494</v>
      </c>
      <c r="H16">
        <v>97</v>
      </c>
      <c r="I16">
        <v>5357</v>
      </c>
      <c r="J16">
        <v>151</v>
      </c>
      <c r="K16">
        <v>5430</v>
      </c>
      <c r="L16">
        <v>23</v>
      </c>
    </row>
    <row r="18" spans="1:17">
      <c r="A18" s="2" t="str">
        <f>A1</f>
        <v>mut</v>
      </c>
      <c r="B18" s="2">
        <f t="shared" ref="B18:D18" si="0">B1</f>
        <v>0.5</v>
      </c>
      <c r="C18" s="2" t="str">
        <f t="shared" si="0"/>
        <v>wt</v>
      </c>
      <c r="D18" s="2">
        <f t="shared" si="0"/>
        <v>9.5</v>
      </c>
      <c r="E18" s="2">
        <f>E1/5516</f>
        <v>5.9825960841189268E-3</v>
      </c>
      <c r="F18" s="2">
        <f>I1/5516</f>
        <v>3.6258158085569254E-4</v>
      </c>
      <c r="G18" s="2">
        <f>K1/5516</f>
        <v>1.8129079042784627E-4</v>
      </c>
      <c r="H18" s="2"/>
      <c r="I18" s="2">
        <f>E18/F18</f>
        <v>16.5</v>
      </c>
      <c r="J18" s="2">
        <f>E18/G18</f>
        <v>33</v>
      </c>
      <c r="K18" s="2"/>
      <c r="L18" s="2">
        <f>F1/(F1+E1)</f>
        <v>0</v>
      </c>
      <c r="M18" s="2">
        <v>0</v>
      </c>
      <c r="N18" s="2">
        <f>L1/(L1+K1)</f>
        <v>0</v>
      </c>
      <c r="O18" s="2"/>
      <c r="P18" s="2" t="e">
        <f>L18/M18</f>
        <v>#DIV/0!</v>
      </c>
      <c r="Q18" s="2" t="e">
        <f>L18/N18</f>
        <v>#DIV/0!</v>
      </c>
    </row>
    <row r="19" spans="1:17">
      <c r="A19" s="2" t="str">
        <f t="shared" ref="A19:D33" si="1">A2</f>
        <v>mut</v>
      </c>
      <c r="B19" s="2">
        <f t="shared" si="1"/>
        <v>1</v>
      </c>
      <c r="C19" s="2" t="str">
        <f t="shared" si="1"/>
        <v>wt</v>
      </c>
      <c r="D19" s="2">
        <f t="shared" si="1"/>
        <v>9</v>
      </c>
      <c r="E19" s="2">
        <f t="shared" ref="E19:E33" si="2">E2/5516</f>
        <v>5.7650471356055111E-2</v>
      </c>
      <c r="F19" s="2">
        <f t="shared" ref="F19:F33" si="3">I2/5516</f>
        <v>4.8948513415518488E-3</v>
      </c>
      <c r="G19" s="2">
        <f t="shared" ref="G19:G33" si="4">K2/5516</f>
        <v>2.5380710659898475E-3</v>
      </c>
      <c r="H19" s="2"/>
      <c r="I19" s="2">
        <f t="shared" ref="I19:I33" si="5">E19/F19</f>
        <v>11.777777777777779</v>
      </c>
      <c r="J19" s="2">
        <f t="shared" ref="J19:J33" si="6">E19/G19</f>
        <v>22.714285714285715</v>
      </c>
      <c r="K19" s="2"/>
      <c r="L19" s="2">
        <f t="shared" ref="L19:L33" si="7">F2/(F2+E2)</f>
        <v>0</v>
      </c>
      <c r="M19" s="2">
        <f t="shared" ref="M19:M33" si="8">J2/(J2+I2)</f>
        <v>0</v>
      </c>
      <c r="N19" s="2">
        <f t="shared" ref="N19:N33" si="9">L2/(L2+K2)</f>
        <v>0</v>
      </c>
      <c r="O19" s="2"/>
      <c r="P19" s="2" t="e">
        <f t="shared" ref="P19:P33" si="10">L19/M19</f>
        <v>#DIV/0!</v>
      </c>
      <c r="Q19" s="2" t="e">
        <f t="shared" ref="Q19:Q33" si="11">L19/N19</f>
        <v>#DIV/0!</v>
      </c>
    </row>
    <row r="20" spans="1:17">
      <c r="A20" s="2" t="str">
        <f t="shared" si="1"/>
        <v>mut</v>
      </c>
      <c r="B20" s="2">
        <f t="shared" si="1"/>
        <v>2</v>
      </c>
      <c r="C20" s="2" t="str">
        <f t="shared" si="1"/>
        <v>wt</v>
      </c>
      <c r="D20" s="2">
        <f t="shared" si="1"/>
        <v>8</v>
      </c>
      <c r="E20" s="2">
        <f t="shared" si="2"/>
        <v>0.30366207396664252</v>
      </c>
      <c r="F20" s="2">
        <f t="shared" si="3"/>
        <v>9.3183466279912974E-2</v>
      </c>
      <c r="G20" s="2">
        <f t="shared" si="4"/>
        <v>4.9492385786802033E-2</v>
      </c>
      <c r="H20" s="2"/>
      <c r="I20" s="2">
        <f t="shared" si="5"/>
        <v>3.25875486381323</v>
      </c>
      <c r="J20" s="2">
        <f t="shared" si="6"/>
        <v>6.1355311355311359</v>
      </c>
      <c r="K20" s="2"/>
      <c r="L20" s="2">
        <f t="shared" si="7"/>
        <v>5.966587112171838E-4</v>
      </c>
      <c r="M20" s="2">
        <f t="shared" si="8"/>
        <v>2.6515151515151516E-2</v>
      </c>
      <c r="N20" s="2">
        <f t="shared" si="9"/>
        <v>0</v>
      </c>
      <c r="O20" s="2"/>
      <c r="P20" s="2">
        <f t="shared" si="10"/>
        <v>2.250255710876236E-2</v>
      </c>
      <c r="Q20" s="2" t="e">
        <f t="shared" si="11"/>
        <v>#DIV/0!</v>
      </c>
    </row>
    <row r="21" spans="1:17">
      <c r="A21" s="2" t="str">
        <f t="shared" si="1"/>
        <v>mut</v>
      </c>
      <c r="B21" s="2">
        <f t="shared" si="1"/>
        <v>5</v>
      </c>
      <c r="C21" s="2" t="str">
        <f t="shared" si="1"/>
        <v>wt</v>
      </c>
      <c r="D21" s="2">
        <f t="shared" si="1"/>
        <v>5</v>
      </c>
      <c r="E21" s="2">
        <f t="shared" si="2"/>
        <v>0.86058738216098618</v>
      </c>
      <c r="F21" s="2">
        <f t="shared" si="3"/>
        <v>0.58466279912980423</v>
      </c>
      <c r="G21" s="2">
        <f t="shared" si="4"/>
        <v>0.5241116751269036</v>
      </c>
      <c r="H21" s="2"/>
      <c r="I21" s="2">
        <f t="shared" si="5"/>
        <v>1.4719379844961238</v>
      </c>
      <c r="J21" s="2">
        <f t="shared" si="6"/>
        <v>1.6419923901764093</v>
      </c>
      <c r="K21" s="2"/>
      <c r="L21" s="2">
        <f t="shared" si="7"/>
        <v>4.211412929037692E-4</v>
      </c>
      <c r="M21" s="2">
        <f t="shared" si="8"/>
        <v>2.3910411622276029E-2</v>
      </c>
      <c r="N21" s="2">
        <f t="shared" si="9"/>
        <v>0</v>
      </c>
      <c r="O21" s="2"/>
      <c r="P21" s="2">
        <f t="shared" si="10"/>
        <v>1.7613301667772828E-2</v>
      </c>
      <c r="Q21" s="2" t="e">
        <f t="shared" si="11"/>
        <v>#DIV/0!</v>
      </c>
    </row>
    <row r="22" spans="1:17">
      <c r="A22" t="str">
        <f t="shared" si="1"/>
        <v>mut</v>
      </c>
      <c r="B22">
        <f t="shared" si="1"/>
        <v>1</v>
      </c>
      <c r="C22" t="str">
        <f t="shared" si="1"/>
        <v>wt</v>
      </c>
      <c r="D22">
        <f t="shared" si="1"/>
        <v>19</v>
      </c>
      <c r="E22">
        <f t="shared" si="2"/>
        <v>6.1820159535895577E-2</v>
      </c>
      <c r="F22">
        <f t="shared" si="3"/>
        <v>6.5264684554024654E-3</v>
      </c>
      <c r="G22">
        <f t="shared" si="4"/>
        <v>3.2632342277012327E-3</v>
      </c>
      <c r="I22">
        <f t="shared" si="5"/>
        <v>9.4722222222222232</v>
      </c>
      <c r="J22">
        <f t="shared" si="6"/>
        <v>18.944444444444446</v>
      </c>
      <c r="L22">
        <f t="shared" si="7"/>
        <v>0</v>
      </c>
      <c r="M22">
        <f t="shared" si="8"/>
        <v>0</v>
      </c>
      <c r="N22">
        <f t="shared" si="9"/>
        <v>0</v>
      </c>
      <c r="P22" t="e">
        <f t="shared" si="10"/>
        <v>#DIV/0!</v>
      </c>
      <c r="Q22" t="e">
        <f t="shared" si="11"/>
        <v>#DIV/0!</v>
      </c>
    </row>
    <row r="23" spans="1:17">
      <c r="A23" t="str">
        <f t="shared" si="1"/>
        <v>mut</v>
      </c>
      <c r="B23">
        <f t="shared" si="1"/>
        <v>2</v>
      </c>
      <c r="C23" t="str">
        <f t="shared" si="1"/>
        <v>wt</v>
      </c>
      <c r="D23">
        <f t="shared" si="1"/>
        <v>18</v>
      </c>
      <c r="E23">
        <f t="shared" si="2"/>
        <v>0.30293691080493113</v>
      </c>
      <c r="F23">
        <f t="shared" si="3"/>
        <v>8.6838288614938364E-2</v>
      </c>
      <c r="G23">
        <f t="shared" si="4"/>
        <v>4.3872371283538797E-2</v>
      </c>
      <c r="I23">
        <f t="shared" si="5"/>
        <v>3.4885177453027141</v>
      </c>
      <c r="J23">
        <f t="shared" si="6"/>
        <v>6.9049586776859506</v>
      </c>
      <c r="L23">
        <f t="shared" si="7"/>
        <v>5.9808612440191385E-4</v>
      </c>
      <c r="M23">
        <f t="shared" si="8"/>
        <v>2.8397565922920892E-2</v>
      </c>
      <c r="N23">
        <f t="shared" si="9"/>
        <v>0</v>
      </c>
      <c r="P23">
        <f t="shared" si="10"/>
        <v>2.1061175666438822E-2</v>
      </c>
      <c r="Q23" t="e">
        <f t="shared" si="11"/>
        <v>#DIV/0!</v>
      </c>
    </row>
    <row r="24" spans="1:17">
      <c r="A24" t="str">
        <f t="shared" si="1"/>
        <v>mut</v>
      </c>
      <c r="B24">
        <f t="shared" si="1"/>
        <v>4</v>
      </c>
      <c r="C24" t="str">
        <f t="shared" si="1"/>
        <v>wt</v>
      </c>
      <c r="D24">
        <f t="shared" si="1"/>
        <v>16</v>
      </c>
      <c r="E24">
        <f t="shared" si="2"/>
        <v>0.76305293691080489</v>
      </c>
      <c r="F24">
        <f t="shared" si="3"/>
        <v>0.42548948513415519</v>
      </c>
      <c r="G24">
        <f t="shared" si="4"/>
        <v>0.35097897026831038</v>
      </c>
      <c r="I24">
        <f t="shared" si="5"/>
        <v>1.7933532168726032</v>
      </c>
      <c r="J24">
        <f t="shared" si="6"/>
        <v>2.174070247933884</v>
      </c>
      <c r="L24">
        <f t="shared" si="7"/>
        <v>2.3752969121140142E-4</v>
      </c>
      <c r="M24">
        <f t="shared" si="8"/>
        <v>2.1675698207586493E-2</v>
      </c>
      <c r="N24">
        <f t="shared" si="9"/>
        <v>2.0618556701030928E-3</v>
      </c>
      <c r="P24">
        <f t="shared" si="10"/>
        <v>1.0958340946464463E-2</v>
      </c>
      <c r="Q24">
        <f t="shared" si="11"/>
        <v>0.11520190023752969</v>
      </c>
    </row>
    <row r="25" spans="1:17">
      <c r="A25" t="str">
        <f t="shared" si="1"/>
        <v>mut</v>
      </c>
      <c r="B25">
        <f t="shared" si="1"/>
        <v>10</v>
      </c>
      <c r="C25" t="str">
        <f t="shared" si="1"/>
        <v>wt</v>
      </c>
      <c r="D25">
        <f t="shared" si="1"/>
        <v>10</v>
      </c>
      <c r="E25">
        <f t="shared" si="2"/>
        <v>0.98042059463379261</v>
      </c>
      <c r="F25">
        <f t="shared" si="3"/>
        <v>0.92784626540971715</v>
      </c>
      <c r="G25">
        <f t="shared" si="4"/>
        <v>0.93636693255982595</v>
      </c>
      <c r="I25">
        <f t="shared" si="5"/>
        <v>1.0566627588901916</v>
      </c>
      <c r="J25">
        <f t="shared" si="6"/>
        <v>1.0470474346563408</v>
      </c>
      <c r="L25">
        <f t="shared" si="7"/>
        <v>3.8681156750782833E-3</v>
      </c>
      <c r="M25">
        <f t="shared" si="8"/>
        <v>2.5699600228440891E-2</v>
      </c>
      <c r="N25">
        <f t="shared" si="9"/>
        <v>9.6711798839458415E-4</v>
      </c>
      <c r="P25">
        <f t="shared" si="10"/>
        <v>0.15051267882360164</v>
      </c>
      <c r="Q25">
        <f t="shared" si="11"/>
        <v>3.9996316080309451</v>
      </c>
    </row>
    <row r="26" spans="1:17">
      <c r="A26" s="2" t="str">
        <f t="shared" si="1"/>
        <v>mut</v>
      </c>
      <c r="B26" s="2">
        <f t="shared" si="1"/>
        <v>2</v>
      </c>
      <c r="C26" s="2" t="str">
        <f t="shared" si="1"/>
        <v>wt</v>
      </c>
      <c r="D26" s="2">
        <f t="shared" si="1"/>
        <v>38</v>
      </c>
      <c r="E26" s="2">
        <f t="shared" si="2"/>
        <v>0.29876722262509064</v>
      </c>
      <c r="F26" s="2">
        <f t="shared" si="3"/>
        <v>7.1972443799854971E-2</v>
      </c>
      <c r="G26" s="2">
        <f t="shared" si="4"/>
        <v>4.5503988397389415E-2</v>
      </c>
      <c r="H26" s="2"/>
      <c r="I26" s="2">
        <f t="shared" si="5"/>
        <v>4.1511335012594452</v>
      </c>
      <c r="J26" s="2">
        <f t="shared" si="6"/>
        <v>6.5657370517928282</v>
      </c>
      <c r="K26" s="2"/>
      <c r="L26" s="2">
        <f t="shared" si="7"/>
        <v>6.0642813826561554E-4</v>
      </c>
      <c r="M26" s="2">
        <f t="shared" si="8"/>
        <v>2.4570024570024569E-2</v>
      </c>
      <c r="N26" s="2">
        <f t="shared" si="9"/>
        <v>3.968253968253968E-3</v>
      </c>
      <c r="O26" s="2"/>
      <c r="P26" s="2">
        <f t="shared" si="10"/>
        <v>2.4681625227410554E-2</v>
      </c>
      <c r="Q26" s="2">
        <f t="shared" si="11"/>
        <v>0.15281989084293512</v>
      </c>
    </row>
    <row r="27" spans="1:17">
      <c r="A27" s="2" t="str">
        <f t="shared" si="1"/>
        <v>mut</v>
      </c>
      <c r="B27" s="2">
        <f t="shared" si="1"/>
        <v>4</v>
      </c>
      <c r="C27" s="2" t="str">
        <f t="shared" si="1"/>
        <v>wt</v>
      </c>
      <c r="D27" s="2">
        <f t="shared" si="1"/>
        <v>36</v>
      </c>
      <c r="E27" s="2">
        <f t="shared" si="2"/>
        <v>0.76214648295866572</v>
      </c>
      <c r="F27" s="2">
        <f t="shared" si="3"/>
        <v>0.36439448875997099</v>
      </c>
      <c r="G27" s="2">
        <f t="shared" si="4"/>
        <v>0.33375634517766495</v>
      </c>
      <c r="H27" s="2"/>
      <c r="I27" s="2">
        <f t="shared" si="5"/>
        <v>2.0915422885572141</v>
      </c>
      <c r="J27" s="2">
        <f t="shared" si="6"/>
        <v>2.2835415535035311</v>
      </c>
      <c r="K27" s="2"/>
      <c r="L27" s="2">
        <f t="shared" si="7"/>
        <v>7.1309721892084618E-4</v>
      </c>
      <c r="M27" s="2">
        <f t="shared" si="8"/>
        <v>2.4271844660194174E-2</v>
      </c>
      <c r="N27" s="2">
        <f t="shared" si="9"/>
        <v>0</v>
      </c>
      <c r="O27" s="2"/>
      <c r="P27" s="2">
        <f t="shared" si="10"/>
        <v>2.9379605419538862E-2</v>
      </c>
      <c r="Q27" s="2" t="e">
        <f t="shared" si="11"/>
        <v>#DIV/0!</v>
      </c>
    </row>
    <row r="28" spans="1:17">
      <c r="A28" s="2" t="str">
        <f t="shared" si="1"/>
        <v>mut</v>
      </c>
      <c r="B28" s="2">
        <f t="shared" si="1"/>
        <v>8</v>
      </c>
      <c r="C28" s="2" t="str">
        <f t="shared" si="1"/>
        <v>wt</v>
      </c>
      <c r="D28" s="2">
        <f t="shared" si="1"/>
        <v>32</v>
      </c>
      <c r="E28" s="2">
        <f t="shared" si="2"/>
        <v>0.9637418419144308</v>
      </c>
      <c r="F28" s="2">
        <f t="shared" si="3"/>
        <v>0.84572153734590283</v>
      </c>
      <c r="G28" s="2">
        <f t="shared" si="4"/>
        <v>0.85116026105873821</v>
      </c>
      <c r="H28" s="2"/>
      <c r="I28" s="2">
        <f t="shared" si="5"/>
        <v>1.1395498392282959</v>
      </c>
      <c r="J28" s="2">
        <f t="shared" si="6"/>
        <v>1.1322683706070289</v>
      </c>
      <c r="K28" s="2"/>
      <c r="L28" s="2">
        <f t="shared" si="7"/>
        <v>2.6266416510318949E-3</v>
      </c>
      <c r="M28" s="2">
        <f t="shared" si="8"/>
        <v>2.528207271207689E-2</v>
      </c>
      <c r="N28" s="2">
        <f t="shared" si="9"/>
        <v>1.0638297872340426E-3</v>
      </c>
      <c r="O28" s="2"/>
      <c r="P28" s="2">
        <f t="shared" si="10"/>
        <v>0.10389344580031942</v>
      </c>
      <c r="Q28" s="2">
        <f t="shared" si="11"/>
        <v>2.4690431519699811</v>
      </c>
    </row>
    <row r="29" spans="1:17">
      <c r="A29" s="2" t="str">
        <f t="shared" si="1"/>
        <v>mut</v>
      </c>
      <c r="B29" s="2">
        <f t="shared" si="1"/>
        <v>20</v>
      </c>
      <c r="C29" s="2" t="str">
        <f t="shared" si="1"/>
        <v>wt</v>
      </c>
      <c r="D29" s="2">
        <f t="shared" si="1"/>
        <v>20</v>
      </c>
      <c r="E29" s="2">
        <f t="shared" si="2"/>
        <v>0.99274836838288616</v>
      </c>
      <c r="F29" s="2">
        <f t="shared" si="3"/>
        <v>0.96664249456127627</v>
      </c>
      <c r="G29" s="2">
        <f t="shared" si="4"/>
        <v>0.98368382886149386</v>
      </c>
      <c r="H29" s="2"/>
      <c r="I29" s="2">
        <f t="shared" si="5"/>
        <v>1.027006751687922</v>
      </c>
      <c r="J29" s="2">
        <f t="shared" si="6"/>
        <v>1.0092148912642831</v>
      </c>
      <c r="K29" s="2"/>
      <c r="L29" s="2">
        <f t="shared" si="7"/>
        <v>1.173073452445407E-2</v>
      </c>
      <c r="M29" s="2">
        <f t="shared" si="8"/>
        <v>2.6652062796641111E-2</v>
      </c>
      <c r="N29" s="2">
        <f t="shared" si="9"/>
        <v>3.3063923585598823E-3</v>
      </c>
      <c r="O29" s="2"/>
      <c r="P29" s="2">
        <f t="shared" si="10"/>
        <v>0.4401435871572561</v>
      </c>
      <c r="Q29" s="2">
        <f t="shared" si="11"/>
        <v>3.5478954861737755</v>
      </c>
    </row>
    <row r="30" spans="1:17">
      <c r="A30" t="str">
        <f t="shared" si="1"/>
        <v>mut</v>
      </c>
      <c r="B30">
        <f t="shared" si="1"/>
        <v>4</v>
      </c>
      <c r="C30" t="str">
        <f t="shared" si="1"/>
        <v>wt</v>
      </c>
      <c r="D30">
        <f t="shared" si="1"/>
        <v>76</v>
      </c>
      <c r="E30">
        <f t="shared" si="2"/>
        <v>0.76794778825235677</v>
      </c>
      <c r="F30">
        <f t="shared" si="3"/>
        <v>0.30311820159535896</v>
      </c>
      <c r="G30">
        <f t="shared" si="4"/>
        <v>0.35641769398114576</v>
      </c>
      <c r="I30">
        <f t="shared" si="5"/>
        <v>2.5334928229665072</v>
      </c>
      <c r="J30">
        <f t="shared" si="6"/>
        <v>2.1546286876907428</v>
      </c>
      <c r="L30">
        <f t="shared" si="7"/>
        <v>7.0771408351026188E-4</v>
      </c>
      <c r="M30">
        <f t="shared" si="8"/>
        <v>2.336448598130841E-2</v>
      </c>
      <c r="N30">
        <f t="shared" si="9"/>
        <v>5.0838840874428064E-4</v>
      </c>
      <c r="P30">
        <f t="shared" si="10"/>
        <v>3.029016277423921E-2</v>
      </c>
      <c r="Q30">
        <f t="shared" si="11"/>
        <v>1.3920736022646851</v>
      </c>
    </row>
    <row r="31" spans="1:17">
      <c r="A31" t="str">
        <f t="shared" si="1"/>
        <v>mut</v>
      </c>
      <c r="B31">
        <f t="shared" si="1"/>
        <v>8</v>
      </c>
      <c r="C31" t="str">
        <f t="shared" si="1"/>
        <v>wt</v>
      </c>
      <c r="D31">
        <f t="shared" si="1"/>
        <v>72</v>
      </c>
      <c r="E31">
        <f t="shared" si="2"/>
        <v>0.97208121827411165</v>
      </c>
      <c r="F31">
        <f t="shared" si="3"/>
        <v>0.66334300217548947</v>
      </c>
      <c r="G31">
        <f t="shared" si="4"/>
        <v>0.85134155184916604</v>
      </c>
      <c r="I31">
        <f t="shared" si="5"/>
        <v>1.4654277124897512</v>
      </c>
      <c r="J31">
        <f t="shared" si="6"/>
        <v>1.1418228279386713</v>
      </c>
      <c r="L31">
        <f t="shared" si="7"/>
        <v>2.0472734040573237E-3</v>
      </c>
      <c r="M31">
        <f t="shared" si="8"/>
        <v>2.4526792855238604E-2</v>
      </c>
      <c r="N31">
        <f t="shared" si="9"/>
        <v>6.3843370929985105E-4</v>
      </c>
      <c r="P31">
        <f t="shared" si="10"/>
        <v>8.3470897158902393E-2</v>
      </c>
      <c r="Q31">
        <f t="shared" si="11"/>
        <v>3.206712575221788</v>
      </c>
    </row>
    <row r="32" spans="1:17">
      <c r="A32" t="str">
        <f t="shared" si="1"/>
        <v>mut</v>
      </c>
      <c r="B32">
        <f t="shared" si="1"/>
        <v>16</v>
      </c>
      <c r="C32" t="str">
        <f t="shared" si="1"/>
        <v>wt</v>
      </c>
      <c r="D32">
        <f t="shared" si="1"/>
        <v>64</v>
      </c>
      <c r="E32">
        <f t="shared" si="2"/>
        <v>0.98930384336475707</v>
      </c>
      <c r="F32">
        <f t="shared" si="3"/>
        <v>0.94706308919506887</v>
      </c>
      <c r="G32">
        <f t="shared" si="4"/>
        <v>0.98023930384336477</v>
      </c>
      <c r="I32">
        <f t="shared" si="5"/>
        <v>1.0446018376722819</v>
      </c>
      <c r="J32">
        <f t="shared" si="6"/>
        <v>1.0092472720547438</v>
      </c>
      <c r="L32">
        <f t="shared" si="7"/>
        <v>9.0793535500272374E-3</v>
      </c>
      <c r="M32">
        <f t="shared" si="8"/>
        <v>2.6644307806968512E-2</v>
      </c>
      <c r="N32">
        <f t="shared" si="9"/>
        <v>1.6617429837518464E-3</v>
      </c>
      <c r="P32">
        <f t="shared" si="10"/>
        <v>0.34076147204892437</v>
      </c>
      <c r="Q32">
        <f t="shared" si="11"/>
        <v>5.4637532029941687</v>
      </c>
    </row>
    <row r="33" spans="1:17">
      <c r="A33" t="str">
        <f t="shared" si="1"/>
        <v>mut</v>
      </c>
      <c r="B33">
        <f t="shared" si="1"/>
        <v>40</v>
      </c>
      <c r="C33" t="str">
        <f t="shared" si="1"/>
        <v>wt</v>
      </c>
      <c r="D33">
        <f t="shared" si="1"/>
        <v>40</v>
      </c>
      <c r="E33">
        <f t="shared" si="2"/>
        <v>0.99673676577229875</v>
      </c>
      <c r="F33">
        <f t="shared" si="3"/>
        <v>0.97117476432197247</v>
      </c>
      <c r="G33">
        <f t="shared" si="4"/>
        <v>0.9844089920232052</v>
      </c>
      <c r="I33">
        <f t="shared" si="5"/>
        <v>1.0263207018853835</v>
      </c>
      <c r="J33">
        <f t="shared" si="6"/>
        <v>1.0125230202578268</v>
      </c>
      <c r="L33">
        <f t="shared" si="7"/>
        <v>3.3743409490333921E-2</v>
      </c>
      <c r="M33">
        <f t="shared" si="8"/>
        <v>2.7414669571532317E-2</v>
      </c>
      <c r="N33">
        <f t="shared" si="9"/>
        <v>4.2178617274894557E-3</v>
      </c>
      <c r="P33">
        <f t="shared" si="10"/>
        <v>1.2308523143891341</v>
      </c>
      <c r="Q33">
        <f t="shared" si="11"/>
        <v>8.0001222587300376</v>
      </c>
    </row>
    <row r="34" spans="1:17">
      <c r="L34">
        <f>MIN(L18:L33)</f>
        <v>0</v>
      </c>
      <c r="M34">
        <f t="shared" ref="M34:N34" si="12">MIN(M18:M33)</f>
        <v>0</v>
      </c>
      <c r="N34">
        <f t="shared" si="12"/>
        <v>0</v>
      </c>
    </row>
    <row r="35" spans="1:17">
      <c r="L35">
        <f>MAX(L18:L33)</f>
        <v>3.3743409490333921E-2</v>
      </c>
      <c r="M35">
        <f t="shared" ref="M35:N35" si="13">MAX(M18:M33)</f>
        <v>2.8397565922920892E-2</v>
      </c>
      <c r="N35">
        <f t="shared" si="13"/>
        <v>4.2178617274894557E-3</v>
      </c>
    </row>
    <row r="39" spans="1:17">
      <c r="L39">
        <f>MIN(L18:N33)</f>
        <v>0</v>
      </c>
    </row>
    <row r="40" spans="1:17">
      <c r="L40">
        <f>MAX(L18:N33)</f>
        <v>3.3743409490333921E-2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homo.20130529</vt:lpstr>
      <vt:lpstr>homo.analysis</vt:lpstr>
      <vt:lpstr>hetero.20130529</vt:lpstr>
    </vt:vector>
  </TitlesOfParts>
  <Company>University of Virginia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Layer</dc:creator>
  <cp:lastModifiedBy>Ryan Layer</cp:lastModifiedBy>
  <dcterms:created xsi:type="dcterms:W3CDTF">2013-05-22T14:14:38Z</dcterms:created>
  <dcterms:modified xsi:type="dcterms:W3CDTF">2013-05-30T00:15:54Z</dcterms:modified>
</cp:coreProperties>
</file>