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derhr\Desktop\RTLS Documentation\Components\"/>
    </mc:Choice>
  </mc:AlternateContent>
  <xr:revisionPtr revIDLastSave="0" documentId="13_ncr:1_{44DEF81C-E916-4135-93F2-B734A590B248}" xr6:coauthVersionLast="47" xr6:coauthVersionMax="47" xr10:uidLastSave="{00000000-0000-0000-0000-000000000000}"/>
  <bookViews>
    <workbookView xWindow="28680" yWindow="-120" windowWidth="29040" windowHeight="15840" xr2:uid="{22A2D9E9-449D-429F-93BD-7D5FD8B78F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6" i="1"/>
  <c r="D15" i="1"/>
  <c r="F3" i="1"/>
  <c r="F4" i="1"/>
  <c r="F5" i="1"/>
  <c r="F6" i="1"/>
  <c r="F7" i="1"/>
  <c r="F8" i="1"/>
  <c r="F9" i="1"/>
  <c r="F10" i="1"/>
  <c r="F11" i="1"/>
  <c r="F12" i="1"/>
  <c r="F13" i="1"/>
  <c r="F2" i="1"/>
  <c r="D16" i="1"/>
  <c r="D10" i="1"/>
  <c r="D11" i="1"/>
  <c r="D12" i="1"/>
  <c r="D9" i="1"/>
  <c r="D13" i="1"/>
  <c r="D6" i="1"/>
  <c r="D8" i="1"/>
  <c r="D7" i="1"/>
  <c r="D5" i="1"/>
  <c r="D4" i="1"/>
  <c r="D3" i="1"/>
  <c r="D2" i="1"/>
</calcChain>
</file>

<file path=xl/sharedStrings.xml><?xml version="1.0" encoding="utf-8"?>
<sst xmlns="http://schemas.openxmlformats.org/spreadsheetml/2006/main" count="33" uniqueCount="33">
  <si>
    <t>Component</t>
  </si>
  <si>
    <t>URL</t>
  </si>
  <si>
    <t>Screw Terminal 2 hole</t>
  </si>
  <si>
    <t>https://www.jaycar.com.au/2-way-pcb-mount-screw-terminals-5mm-pitch/p/HM3172?pos=17&amp;queryId=2b0ca343d4812a7ecf76803a9bf2bf45&amp;sort=relevance&amp;searchText=screw%20terminal</t>
  </si>
  <si>
    <t>Zigbee connector</t>
  </si>
  <si>
    <t>https://docs.m5stack.com/en/accessory/converter/hy2.0_4p_smd</t>
  </si>
  <si>
    <t>DC plug</t>
  </si>
  <si>
    <t>https://www.digikey.com.au/en/products/detail/gct/DCJ200-10-A-K1-K/9859579</t>
  </si>
  <si>
    <t>Programming Header</t>
  </si>
  <si>
    <t>https://www.digikey.com.au/en/products/detail/samtec-inc/FTSH-107-01-F-DV-K-P-TR/6693677</t>
  </si>
  <si>
    <t>Voltage Regulator</t>
  </si>
  <si>
    <t>https://www.digikey.com.au/en/products/detail/stmicroelectronics/LD1117D33CTR/585754</t>
  </si>
  <si>
    <t>https://www.digikey.com.au/en/products/detail/stmicroelectronics/STM32L433CCT6/6132750</t>
  </si>
  <si>
    <t>MCU</t>
  </si>
  <si>
    <t>OP-AMP</t>
  </si>
  <si>
    <t>https://www.digikey.com.au/en/products/detail/texas-instruments/LM358PE3/2426171?s=N4IgTCBcDa4JwDYC0YDscAMAWJBWJAcgCIgC6AvkA</t>
  </si>
  <si>
    <t>Quantity</t>
  </si>
  <si>
    <t>Price</t>
  </si>
  <si>
    <t>10uF Capacitor</t>
  </si>
  <si>
    <t>https://www.digikey.com.au/en/products/detail/cal-chip-electronics-inc/GMC31X5R106K6R3NT/14003254</t>
  </si>
  <si>
    <t>0.1uF Capacitor</t>
  </si>
  <si>
    <t>https://www.digikey.com.au/en/products/detail/cal-chip-electronics-inc/GMC31CG101K200NT/14002338</t>
  </si>
  <si>
    <t>31k Resistor</t>
  </si>
  <si>
    <t>https://www.digikey.com.au/en/products/detail/stackpole-electronics-inc/RNF14DTC31K6/1751765</t>
  </si>
  <si>
    <t>Zigbee Module</t>
  </si>
  <si>
    <t>https://shop.m5stack.com/products/zigbee-unit-cc2630f128-with-antenna</t>
  </si>
  <si>
    <t>15k Resistor</t>
  </si>
  <si>
    <t>https://www.digikey.com.au/en/products/detail/te-connectivity-passive-product/ROX2SJ15K/2390346</t>
  </si>
  <si>
    <t>TOTAL</t>
  </si>
  <si>
    <t>PCB</t>
  </si>
  <si>
    <t>Total for 6 cranes</t>
  </si>
  <si>
    <t>Headers</t>
  </si>
  <si>
    <t>PPPC101LFBN-RC Sullins Connector Solutions | Connectors, Interconnects | DigiKey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</si>
</sst>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1" applyAlignment="1">
      <alignment vertical="center"/>
    </xf>
    <xf numFmtId="0" fontId="1" fillId="0" borderId="0" xfId="1"/>
    <xf numFmtId="44" fontId="0" fillId="0" borderId="0" xfId="2" applyFont="1"/>
    <xf numFmtId="6" fontId="0" fillId="0" borderId="0" xfId="2" applyNumberFormat="1" applyFo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.au/en/products/detail/cal-chip-electronics-inc/GMC31X5R106K6R3NT/14003254" TargetMode="External"/><Relationship Id="rId13" Type="http://schemas.openxmlformats.org/officeDocument/2006/relationships/hyperlink" Target="https://www.digikey.com.au/en/products/detail/sullins-connector-solutions/PPPC101LFBN-RC/810182" TargetMode="External"/><Relationship Id="rId3" Type="http://schemas.openxmlformats.org/officeDocument/2006/relationships/hyperlink" Target="https://www.digikey.com.au/en/products/detail/stmicroelectronics/LD1117D33CTR/585754" TargetMode="External"/><Relationship Id="rId7" Type="http://schemas.openxmlformats.org/officeDocument/2006/relationships/hyperlink" Target="https://www.jaycar.com.au/2-way-pcb-mount-screw-terminals-5mm-pitch/p/HM3172?pos=17&amp;queryId=2b0ca343d4812a7ecf76803a9bf2bf45&amp;sort=relevance&amp;searchText=screw%20terminal" TargetMode="External"/><Relationship Id="rId12" Type="http://schemas.openxmlformats.org/officeDocument/2006/relationships/hyperlink" Target="https://www.digikey.com.au/en/products/detail/te-connectivity-passive-product/ROX2SJ15K/2390346" TargetMode="External"/><Relationship Id="rId2" Type="http://schemas.openxmlformats.org/officeDocument/2006/relationships/hyperlink" Target="https://www.digikey.com.au/en/products/detail/stmicroelectronics/STM32L433CCT6/6132750" TargetMode="External"/><Relationship Id="rId1" Type="http://schemas.openxmlformats.org/officeDocument/2006/relationships/hyperlink" Target="https://www.digikey.com.au/en/products/detail/texas-instruments/LM358PE3/2426171?s=N4IgTCBcDa4JwDYC0YDscAMAWJBWJAcgCIgC6AvkA" TargetMode="External"/><Relationship Id="rId6" Type="http://schemas.openxmlformats.org/officeDocument/2006/relationships/hyperlink" Target="https://docs.m5stack.com/en/accessory/converter/hy2.0_4p_smd" TargetMode="External"/><Relationship Id="rId11" Type="http://schemas.openxmlformats.org/officeDocument/2006/relationships/hyperlink" Target="https://shop.m5stack.com/products/zigbee-unit-cc2630f128-with-antenna" TargetMode="External"/><Relationship Id="rId5" Type="http://schemas.openxmlformats.org/officeDocument/2006/relationships/hyperlink" Target="https://www.digikey.com.au/en/products/detail/gct/DCJ200-10-A-K1-K/9859579" TargetMode="External"/><Relationship Id="rId10" Type="http://schemas.openxmlformats.org/officeDocument/2006/relationships/hyperlink" Target="https://www.digikey.com.au/en/products/detail/stackpole-electronics-inc/RNF14DTC31K6/1751765" TargetMode="External"/><Relationship Id="rId4" Type="http://schemas.openxmlformats.org/officeDocument/2006/relationships/hyperlink" Target="https://www.digikey.com.au/en/products/detail/samtec-inc/FTSH-107-01-F-DV-K-P-TR/6693677" TargetMode="External"/><Relationship Id="rId9" Type="http://schemas.openxmlformats.org/officeDocument/2006/relationships/hyperlink" Target="https://www.digikey.com.au/en/products/detail/cal-chip-electronics-inc/GMC31CG101K200NT/14002338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62B39-6C3F-499D-A9B0-3E6F63FEA241}">
  <dimension ref="A1:F16"/>
  <sheetViews>
    <sheetView tabSelected="1" workbookViewId="0">
      <selection activeCell="B18" sqref="B18"/>
    </sheetView>
  </sheetViews>
  <sheetFormatPr defaultRowHeight="15" x14ac:dyDescent="0.25"/>
  <cols>
    <col min="1" max="1" width="24.7109375" customWidth="1"/>
    <col min="2" max="2" width="174.42578125" customWidth="1"/>
    <col min="4" max="4" width="9.140625" style="3"/>
    <col min="6" max="6" width="9.140625" style="3"/>
  </cols>
  <sheetData>
    <row r="1" spans="1:6" x14ac:dyDescent="0.25">
      <c r="A1" t="s">
        <v>0</v>
      </c>
      <c r="B1" t="s">
        <v>1</v>
      </c>
      <c r="C1" t="s">
        <v>16</v>
      </c>
      <c r="D1" s="3" t="s">
        <v>17</v>
      </c>
      <c r="F1" s="3" t="s">
        <v>30</v>
      </c>
    </row>
    <row r="2" spans="1:6" x14ac:dyDescent="0.25">
      <c r="A2" t="s">
        <v>2</v>
      </c>
      <c r="B2" s="2" t="s">
        <v>3</v>
      </c>
      <c r="C2">
        <v>1</v>
      </c>
      <c r="D2" s="3">
        <f>1.55*C2</f>
        <v>1.55</v>
      </c>
      <c r="F2" s="3">
        <f>D2*6</f>
        <v>9.3000000000000007</v>
      </c>
    </row>
    <row r="3" spans="1:6" x14ac:dyDescent="0.25">
      <c r="A3" t="s">
        <v>4</v>
      </c>
      <c r="B3" s="2" t="s">
        <v>5</v>
      </c>
      <c r="C3">
        <v>1</v>
      </c>
      <c r="D3" s="3">
        <f>3.5*C3</f>
        <v>3.5</v>
      </c>
      <c r="F3" s="3">
        <f t="shared" ref="F3:F14" si="0">D3*6</f>
        <v>21</v>
      </c>
    </row>
    <row r="4" spans="1:6" x14ac:dyDescent="0.25">
      <c r="A4" t="s">
        <v>6</v>
      </c>
      <c r="B4" s="2" t="s">
        <v>7</v>
      </c>
      <c r="C4">
        <v>1</v>
      </c>
      <c r="D4" s="3">
        <f>1.17*C4</f>
        <v>1.17</v>
      </c>
      <c r="F4" s="3">
        <f t="shared" si="0"/>
        <v>7.02</v>
      </c>
    </row>
    <row r="5" spans="1:6" x14ac:dyDescent="0.25">
      <c r="A5" t="s">
        <v>8</v>
      </c>
      <c r="B5" s="2" t="s">
        <v>9</v>
      </c>
      <c r="C5">
        <v>1</v>
      </c>
      <c r="D5" s="3">
        <f>C5*8.58</f>
        <v>8.58</v>
      </c>
      <c r="F5" s="3">
        <f t="shared" si="0"/>
        <v>51.480000000000004</v>
      </c>
    </row>
    <row r="6" spans="1:6" x14ac:dyDescent="0.25">
      <c r="A6" t="s">
        <v>10</v>
      </c>
      <c r="B6" s="2" t="s">
        <v>11</v>
      </c>
      <c r="C6">
        <v>1</v>
      </c>
      <c r="D6" s="3">
        <f>1.48*C6</f>
        <v>1.48</v>
      </c>
      <c r="F6" s="3">
        <f t="shared" si="0"/>
        <v>8.879999999999999</v>
      </c>
    </row>
    <row r="7" spans="1:6" x14ac:dyDescent="0.25">
      <c r="A7" t="s">
        <v>13</v>
      </c>
      <c r="B7" s="2" t="s">
        <v>12</v>
      </c>
      <c r="C7">
        <v>1</v>
      </c>
      <c r="D7" s="3">
        <f>C7*10.87</f>
        <v>10.87</v>
      </c>
      <c r="F7" s="3">
        <f t="shared" si="0"/>
        <v>65.22</v>
      </c>
    </row>
    <row r="8" spans="1:6" x14ac:dyDescent="0.25">
      <c r="A8" t="s">
        <v>14</v>
      </c>
      <c r="B8" s="1" t="s">
        <v>15</v>
      </c>
      <c r="C8">
        <v>1</v>
      </c>
      <c r="D8" s="3">
        <f>C8*0.66</f>
        <v>0.66</v>
      </c>
      <c r="F8" s="3">
        <f t="shared" si="0"/>
        <v>3.96</v>
      </c>
    </row>
    <row r="9" spans="1:6" x14ac:dyDescent="0.25">
      <c r="A9" t="s">
        <v>18</v>
      </c>
      <c r="B9" s="2" t="s">
        <v>19</v>
      </c>
      <c r="C9">
        <v>8</v>
      </c>
      <c r="D9" s="3">
        <f>0.5*C9</f>
        <v>4</v>
      </c>
      <c r="F9" s="3">
        <f t="shared" si="0"/>
        <v>24</v>
      </c>
    </row>
    <row r="10" spans="1:6" x14ac:dyDescent="0.25">
      <c r="A10" t="s">
        <v>20</v>
      </c>
      <c r="B10" s="2" t="s">
        <v>21</v>
      </c>
      <c r="C10">
        <v>1</v>
      </c>
      <c r="D10" s="3">
        <f t="shared" ref="D10:D12" si="1">0.5*C10</f>
        <v>0.5</v>
      </c>
      <c r="F10" s="3">
        <f t="shared" si="0"/>
        <v>3</v>
      </c>
    </row>
    <row r="11" spans="1:6" x14ac:dyDescent="0.25">
      <c r="A11" t="s">
        <v>22</v>
      </c>
      <c r="B11" s="2" t="s">
        <v>23</v>
      </c>
      <c r="C11">
        <v>1</v>
      </c>
      <c r="D11" s="3">
        <f t="shared" si="1"/>
        <v>0.5</v>
      </c>
      <c r="F11" s="3">
        <f t="shared" si="0"/>
        <v>3</v>
      </c>
    </row>
    <row r="12" spans="1:6" x14ac:dyDescent="0.25">
      <c r="A12" t="s">
        <v>26</v>
      </c>
      <c r="B12" s="2" t="s">
        <v>27</v>
      </c>
      <c r="C12">
        <v>1</v>
      </c>
      <c r="D12" s="3">
        <f t="shared" si="1"/>
        <v>0.5</v>
      </c>
      <c r="F12" s="3">
        <f t="shared" si="0"/>
        <v>3</v>
      </c>
    </row>
    <row r="13" spans="1:6" x14ac:dyDescent="0.25">
      <c r="A13" t="s">
        <v>24</v>
      </c>
      <c r="B13" s="2" t="s">
        <v>25</v>
      </c>
      <c r="C13">
        <v>1</v>
      </c>
      <c r="D13" s="3">
        <f>C13*21.5</f>
        <v>21.5</v>
      </c>
      <c r="F13" s="3">
        <f t="shared" si="0"/>
        <v>129</v>
      </c>
    </row>
    <row r="14" spans="1:6" x14ac:dyDescent="0.25">
      <c r="A14" t="s">
        <v>29</v>
      </c>
      <c r="D14" s="4"/>
      <c r="F14" s="3">
        <v>10</v>
      </c>
    </row>
    <row r="15" spans="1:6" x14ac:dyDescent="0.25">
      <c r="A15" t="s">
        <v>31</v>
      </c>
      <c r="B15" s="2" t="s">
        <v>32</v>
      </c>
      <c r="C15">
        <v>1</v>
      </c>
      <c r="D15" s="3">
        <f>C15*1.06</f>
        <v>1.06</v>
      </c>
      <c r="F15" s="3">
        <f>D15*6</f>
        <v>6.36</v>
      </c>
    </row>
    <row r="16" spans="1:6" x14ac:dyDescent="0.25">
      <c r="C16" t="s">
        <v>28</v>
      </c>
      <c r="D16" s="3">
        <f>SUM(D1:D14)</f>
        <v>54.81</v>
      </c>
      <c r="F16" s="3">
        <f>SUM(F2:F15)</f>
        <v>345.22</v>
      </c>
    </row>
  </sheetData>
  <hyperlinks>
    <hyperlink ref="B8" r:id="rId1" xr:uid="{D902897A-AD6A-440C-9C22-CA1246134B2B}"/>
    <hyperlink ref="B7" r:id="rId2" xr:uid="{21D152A4-CD60-40E4-9FE1-CB301D4FE933}"/>
    <hyperlink ref="B6" r:id="rId3" xr:uid="{834012EE-47CB-4B44-848C-AB880821A6C5}"/>
    <hyperlink ref="B5" r:id="rId4" xr:uid="{86BD4168-590C-4310-94EF-CB94A503CA7B}"/>
    <hyperlink ref="B4" r:id="rId5" xr:uid="{9848B5C1-69C0-44B8-A541-D6E1AB31E57E}"/>
    <hyperlink ref="B3" r:id="rId6" xr:uid="{339344F7-466A-473D-9192-105B876A86A7}"/>
    <hyperlink ref="B2" r:id="rId7" xr:uid="{E120AE3A-9132-48DA-B506-D472D23157D0}"/>
    <hyperlink ref="B9" r:id="rId8" xr:uid="{A6ACA167-3F11-4AA1-B7A8-A7BA95220513}"/>
    <hyperlink ref="B10" r:id="rId9" xr:uid="{E4CABEC2-7E7B-4DC4-BC29-2FDF4D179AD1}"/>
    <hyperlink ref="B11" r:id="rId10" xr:uid="{367EC9A2-A9A9-4888-974E-F1340C1D7242}"/>
    <hyperlink ref="B13" r:id="rId11" xr:uid="{75B37617-127B-4F59-AD8A-3EDC0B6D92F8}"/>
    <hyperlink ref="B12" r:id="rId12" xr:uid="{8F35439D-EFBD-4752-B6A2-AED7E0151DF0}"/>
    <hyperlink ref="B15" r:id="rId13" display="https://www.digikey.com.au/en/products/detail/sullins-connector-solutions/PPPC101LFBN-RC/810182" xr:uid="{DCB843C3-FD14-4B70-9878-792A091ECC34}"/>
  </hyperlinks>
  <pageMargins left="0.7" right="0.7" top="0.75" bottom="0.75" header="0.3" footer="0.3"/>
  <pageSetup paperSize="9" orientation="portrait" horizontalDpi="300" verticalDpi="30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Bluescope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Lederhose, Ryan</dc:creator>
  <cp:lastModifiedBy>Lederhose, Ryan</cp:lastModifiedBy>
  <dcterms:created xsi:type="dcterms:W3CDTF">2023-02-01T02:52:52Z</dcterms:created>
  <dcterms:modified xsi:type="dcterms:W3CDTF">2023-06-21T00:45:37Z</dcterms:modified>
</cp:coreProperties>
</file>