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r63820\Desktop\Temp downloads\"/>
    </mc:Choice>
  </mc:AlternateContent>
  <bookViews>
    <workbookView xWindow="0" yWindow="0" windowWidth="2880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1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E18" i="1" l="1"/>
  <c r="E19" i="1"/>
  <c r="D19" i="1"/>
  <c r="D1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</calcChain>
</file>

<file path=xl/sharedStrings.xml><?xml version="1.0" encoding="utf-8"?>
<sst xmlns="http://schemas.openxmlformats.org/spreadsheetml/2006/main" count="8" uniqueCount="8">
  <si>
    <t>Distance from centre of baseplate (mm)</t>
  </si>
  <si>
    <t>Thickness (nm)</t>
  </si>
  <si>
    <t>Difference from mean (nm)</t>
  </si>
  <si>
    <t>Percentage of average</t>
  </si>
  <si>
    <t>Average (0-140)</t>
  </si>
  <si>
    <t>Standard dev (0-140)</t>
  </si>
  <si>
    <t>Coating run EB1322</t>
  </si>
  <si>
    <t>Based on a crystal measurement of 199nm on E-beam plant. Crucible 2/3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</si>
</sst>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0" fontId="2" fillId="0" borderId="0" xfId="0" applyFont="1"/>
    <xf numFmtId="164" fontId="0" fillId="0" borderId="0" xfId="0" applyNumberFormat="1"/>
    <xf numFmtId="164" fontId="2" fillId="0" borderId="3" xfId="0" applyNumberFormat="1" applyFont="1" applyBorder="1"/>
    <xf numFmtId="164" fontId="2" fillId="0" borderId="6" xfId="0" applyNumberFormat="1" applyFont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Coating</a:t>
            </a:r>
            <a:r>
              <a:rPr lang="en-GB" baseline="0"/>
              <a:t> thickness variation across E-beam baseplate as a function of distance from centre of rotation. 2/3 full crucible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E-441D-8534-BE0DAB3CFAA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Thickness (nm)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1">
                  <c:v>171</c:v>
                </c:pt>
                <c:pt idx="2">
                  <c:v>169</c:v>
                </c:pt>
                <c:pt idx="3">
                  <c:v>174</c:v>
                </c:pt>
                <c:pt idx="4">
                  <c:v>167</c:v>
                </c:pt>
                <c:pt idx="5">
                  <c:v>175</c:v>
                </c:pt>
                <c:pt idx="6">
                  <c:v>173</c:v>
                </c:pt>
                <c:pt idx="7">
                  <c:v>173</c:v>
                </c:pt>
                <c:pt idx="8">
                  <c:v>173</c:v>
                </c:pt>
                <c:pt idx="9">
                  <c:v>170</c:v>
                </c:pt>
                <c:pt idx="10">
                  <c:v>170</c:v>
                </c:pt>
                <c:pt idx="11">
                  <c:v>172</c:v>
                </c:pt>
                <c:pt idx="12">
                  <c:v>163</c:v>
                </c:pt>
                <c:pt idx="13">
                  <c:v>156</c:v>
                </c:pt>
                <c:pt idx="14">
                  <c:v>158</c:v>
                </c:pt>
                <c:pt idx="15">
                  <c:v>147</c:v>
                </c:pt>
                <c:pt idx="16" formatCode="0.0">
                  <c:v>142</c:v>
                </c:pt>
                <c:pt idx="17" formatCode="0.0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E-441D-8534-BE0DAB3CF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66096"/>
        <c:axId val="552374296"/>
      </c:scatterChart>
      <c:valAx>
        <c:axId val="552366096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Distance from centre of baseplate (mm)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74296"/>
        <c:crosses val="autoZero"/>
        <c:crossBetween val="midCat"/>
      </c:valAx>
      <c:valAx>
        <c:axId val="55237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Thickness (nm)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6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average coating thickness as a function of distance from centre of rotation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E-4DE3-A4F4-40E5EA0A4AA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Percentage of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</c:numCache>
            </c:numRef>
          </c:xVal>
          <c:yVal>
            <c:numRef>
              <c:f>Sheet1!$E$2:$E$19</c:f>
              <c:numCache>
                <c:formatCode>General</c:formatCode>
                <c:ptCount val="18"/>
                <c:pt idx="1">
                  <c:v>104.3</c:v>
                </c:pt>
                <c:pt idx="2">
                  <c:v>103.1</c:v>
                </c:pt>
                <c:pt idx="3">
                  <c:v>106.2</c:v>
                </c:pt>
                <c:pt idx="4">
                  <c:v>101.9</c:v>
                </c:pt>
                <c:pt idx="5">
                  <c:v>106.8</c:v>
                </c:pt>
                <c:pt idx="6">
                  <c:v>105.6</c:v>
                </c:pt>
                <c:pt idx="7">
                  <c:v>105.6</c:v>
                </c:pt>
                <c:pt idx="8">
                  <c:v>105.6</c:v>
                </c:pt>
                <c:pt idx="9">
                  <c:v>103.7</c:v>
                </c:pt>
                <c:pt idx="10">
                  <c:v>103.7</c:v>
                </c:pt>
                <c:pt idx="11">
                  <c:v>105</c:v>
                </c:pt>
                <c:pt idx="12">
                  <c:v>99.5</c:v>
                </c:pt>
                <c:pt idx="13">
                  <c:v>95.2</c:v>
                </c:pt>
                <c:pt idx="14">
                  <c:v>96.4</c:v>
                </c:pt>
                <c:pt idx="15">
                  <c:v>89.7</c:v>
                </c:pt>
                <c:pt idx="16">
                  <c:v>86.6</c:v>
                </c:pt>
                <c:pt idx="17">
                  <c:v>81.2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5E-4DE3-A4F4-40E5EA0A4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27784"/>
        <c:axId val="556228112"/>
      </c:scatterChart>
      <c:valAx>
        <c:axId val="55622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Distance from centre of baseplate (mm) </a:t>
                </a:r>
                <a:endParaRPr lang="en-GB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28112"/>
        <c:crosses val="autoZero"/>
        <c:crossBetween val="midCat"/>
      </c:valAx>
      <c:valAx>
        <c:axId val="5562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average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2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4762</xdr:rowOff>
    </xdr:from>
    <xdr:to>
      <xdr:col>16</xdr:col>
      <xdr:colOff>352425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552450</xdr:colOff>
      <xdr:row>2</xdr:row>
      <xdr:rowOff>4761</xdr:rowOff>
    </xdr:from>
    <xdr:to>
      <xdr:col>25</xdr:col>
      <xdr:colOff>209550</xdr:colOff>
      <xdr:row>19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V28" sqref="V28"/>
    </sheetView>
  </sheetViews>
  <sheetFormatPr defaultRowHeight="15" x14ac:dyDescent="0.25"/>
  <cols>
    <col min="2" max="3" width="10.7109375" customWidth="1"/>
    <col min="4" max="4" width="15.28515625" customWidth="1"/>
    <col min="5" max="5" width="12.140625" customWidth="1"/>
    <col min="7" max="7" width="27.140625" customWidth="1"/>
  </cols>
  <sheetData>
    <row r="1" spans="1:16" ht="15" customHeight="1" x14ac:dyDescent="0.25">
      <c r="A1" s="16" t="s">
        <v>0</v>
      </c>
      <c r="B1" s="16"/>
      <c r="C1" s="16" t="s">
        <v>1</v>
      </c>
      <c r="D1" s="16" t="s">
        <v>2</v>
      </c>
      <c r="E1" s="16" t="s">
        <v>3</v>
      </c>
      <c r="G1" s="1" t="s">
        <v>7</v>
      </c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6"/>
      <c r="B2" s="16"/>
      <c r="C2" s="16"/>
      <c r="D2" s="16"/>
      <c r="E2" s="16"/>
      <c r="G2" s="4" t="s">
        <v>6</v>
      </c>
    </row>
    <row r="3" spans="1:16" x14ac:dyDescent="0.25">
      <c r="A3" s="8">
        <v>0</v>
      </c>
      <c r="B3" s="8"/>
      <c r="C3">
        <v>171</v>
      </c>
      <c r="D3" s="5">
        <f t="shared" ref="D3:D19" si="0">SQRT((C3-$C$20)^2)</f>
        <v>7.1176470588235361</v>
      </c>
      <c r="E3">
        <f t="shared" ref="E3:E17" si="1">ROUND(((C3/$C$20)*100),1)</f>
        <v>104.3</v>
      </c>
    </row>
    <row r="4" spans="1:16" x14ac:dyDescent="0.25">
      <c r="A4" s="8">
        <f>A3+10</f>
        <v>10</v>
      </c>
      <c r="B4" s="8"/>
      <c r="C4">
        <v>169</v>
      </c>
      <c r="D4" s="5">
        <f t="shared" si="0"/>
        <v>5.1176470588235361</v>
      </c>
      <c r="E4">
        <f t="shared" si="1"/>
        <v>103.1</v>
      </c>
    </row>
    <row r="5" spans="1:16" x14ac:dyDescent="0.25">
      <c r="A5" s="8">
        <f t="shared" ref="A5:A17" si="2">A4+10</f>
        <v>20</v>
      </c>
      <c r="B5" s="8"/>
      <c r="C5">
        <v>174</v>
      </c>
      <c r="D5" s="5">
        <f t="shared" si="0"/>
        <v>10.117647058823536</v>
      </c>
      <c r="E5">
        <f t="shared" si="1"/>
        <v>106.2</v>
      </c>
    </row>
    <row r="6" spans="1:16" x14ac:dyDescent="0.25">
      <c r="A6" s="8">
        <f t="shared" si="2"/>
        <v>30</v>
      </c>
      <c r="B6" s="8"/>
      <c r="C6">
        <v>167</v>
      </c>
      <c r="D6" s="5">
        <f t="shared" si="0"/>
        <v>3.1176470588235361</v>
      </c>
      <c r="E6">
        <f t="shared" si="1"/>
        <v>101.9</v>
      </c>
    </row>
    <row r="7" spans="1:16" x14ac:dyDescent="0.25">
      <c r="A7" s="8">
        <f t="shared" si="2"/>
        <v>40</v>
      </c>
      <c r="B7" s="8"/>
      <c r="C7">
        <v>175</v>
      </c>
      <c r="D7" s="5">
        <f t="shared" si="0"/>
        <v>11.117647058823536</v>
      </c>
      <c r="E7">
        <f t="shared" si="1"/>
        <v>106.8</v>
      </c>
    </row>
    <row r="8" spans="1:16" x14ac:dyDescent="0.25">
      <c r="A8" s="8">
        <f t="shared" si="2"/>
        <v>50</v>
      </c>
      <c r="B8" s="8"/>
      <c r="C8">
        <v>173</v>
      </c>
      <c r="D8" s="5">
        <f t="shared" si="0"/>
        <v>9.1176470588235361</v>
      </c>
      <c r="E8">
        <f t="shared" si="1"/>
        <v>105.6</v>
      </c>
    </row>
    <row r="9" spans="1:16" x14ac:dyDescent="0.25">
      <c r="A9" s="8">
        <f t="shared" si="2"/>
        <v>60</v>
      </c>
      <c r="B9" s="8"/>
      <c r="C9">
        <v>173</v>
      </c>
      <c r="D9" s="5">
        <f t="shared" si="0"/>
        <v>9.1176470588235361</v>
      </c>
      <c r="E9">
        <f t="shared" si="1"/>
        <v>105.6</v>
      </c>
    </row>
    <row r="10" spans="1:16" x14ac:dyDescent="0.25">
      <c r="A10" s="8">
        <f t="shared" si="2"/>
        <v>70</v>
      </c>
      <c r="B10" s="8"/>
      <c r="C10">
        <v>173</v>
      </c>
      <c r="D10" s="5">
        <f t="shared" si="0"/>
        <v>9.1176470588235361</v>
      </c>
      <c r="E10">
        <f t="shared" si="1"/>
        <v>105.6</v>
      </c>
    </row>
    <row r="11" spans="1:16" x14ac:dyDescent="0.25">
      <c r="A11" s="8">
        <f t="shared" si="2"/>
        <v>80</v>
      </c>
      <c r="B11" s="8"/>
      <c r="C11">
        <v>170</v>
      </c>
      <c r="D11" s="5">
        <f t="shared" si="0"/>
        <v>6.1176470588235361</v>
      </c>
      <c r="E11">
        <f t="shared" si="1"/>
        <v>103.7</v>
      </c>
    </row>
    <row r="12" spans="1:16" x14ac:dyDescent="0.25">
      <c r="A12" s="8">
        <f t="shared" si="2"/>
        <v>90</v>
      </c>
      <c r="B12" s="8"/>
      <c r="C12">
        <v>170</v>
      </c>
      <c r="D12" s="5">
        <f t="shared" si="0"/>
        <v>6.1176470588235361</v>
      </c>
      <c r="E12">
        <f t="shared" si="1"/>
        <v>103.7</v>
      </c>
    </row>
    <row r="13" spans="1:16" x14ac:dyDescent="0.25">
      <c r="A13" s="8">
        <f t="shared" si="2"/>
        <v>100</v>
      </c>
      <c r="B13" s="8"/>
      <c r="C13">
        <v>172</v>
      </c>
      <c r="D13" s="5">
        <f t="shared" si="0"/>
        <v>8.1176470588235361</v>
      </c>
      <c r="E13">
        <f t="shared" si="1"/>
        <v>105</v>
      </c>
    </row>
    <row r="14" spans="1:16" x14ac:dyDescent="0.25">
      <c r="A14" s="8">
        <f t="shared" si="2"/>
        <v>110</v>
      </c>
      <c r="B14" s="8"/>
      <c r="C14">
        <v>163</v>
      </c>
      <c r="D14" s="5">
        <f t="shared" si="0"/>
        <v>0.8823529411764639</v>
      </c>
      <c r="E14">
        <f t="shared" si="1"/>
        <v>99.5</v>
      </c>
    </row>
    <row r="15" spans="1:16" x14ac:dyDescent="0.25">
      <c r="A15" s="8">
        <f t="shared" si="2"/>
        <v>120</v>
      </c>
      <c r="B15" s="8"/>
      <c r="C15">
        <v>156</v>
      </c>
      <c r="D15" s="5">
        <f t="shared" si="0"/>
        <v>7.8823529411764639</v>
      </c>
      <c r="E15">
        <f t="shared" si="1"/>
        <v>95.2</v>
      </c>
    </row>
    <row r="16" spans="1:16" x14ac:dyDescent="0.25">
      <c r="A16" s="8">
        <f t="shared" si="2"/>
        <v>130</v>
      </c>
      <c r="B16" s="8"/>
      <c r="C16">
        <v>158</v>
      </c>
      <c r="D16" s="5">
        <f t="shared" si="0"/>
        <v>5.8823529411764639</v>
      </c>
      <c r="E16">
        <f t="shared" si="1"/>
        <v>96.4</v>
      </c>
    </row>
    <row r="17" spans="1:7" x14ac:dyDescent="0.25">
      <c r="A17" s="8">
        <f t="shared" si="2"/>
        <v>140</v>
      </c>
      <c r="B17" s="8"/>
      <c r="C17">
        <v>147</v>
      </c>
      <c r="D17" s="5">
        <f t="shared" si="0"/>
        <v>16.882352941176464</v>
      </c>
      <c r="E17">
        <f t="shared" si="1"/>
        <v>89.7</v>
      </c>
    </row>
    <row r="18" spans="1:7" x14ac:dyDescent="0.25">
      <c r="A18" s="11">
        <v>150</v>
      </c>
      <c r="B18" s="11"/>
      <c r="C18" s="2">
        <v>142</v>
      </c>
      <c r="D18" s="2">
        <f t="shared" si="0"/>
        <v>21.882352941176464</v>
      </c>
      <c r="E18" s="3">
        <f t="shared" ref="E18:E19" si="3">ROUND(((C18/$C$20)*100),1)</f>
        <v>86.6</v>
      </c>
      <c r="F18" s="13"/>
      <c r="G18" s="13"/>
    </row>
    <row r="19" spans="1:7" ht="15.75" thickBot="1" x14ac:dyDescent="0.3">
      <c r="A19" s="12">
        <v>160</v>
      </c>
      <c r="B19" s="12"/>
      <c r="C19" s="2">
        <v>133</v>
      </c>
      <c r="D19" s="2">
        <f t="shared" si="0"/>
        <v>30.882352941176464</v>
      </c>
      <c r="E19" s="3">
        <f t="shared" si="3"/>
        <v>81.2</v>
      </c>
      <c r="F19" s="13"/>
      <c r="G19" s="13"/>
    </row>
    <row r="20" spans="1:7" x14ac:dyDescent="0.25">
      <c r="A20" s="14" t="s">
        <v>4</v>
      </c>
      <c r="B20" s="15"/>
      <c r="C20" s="6">
        <f>AVERAGE(C3:C19)</f>
        <v>163.88235294117646</v>
      </c>
    </row>
    <row r="21" spans="1:7" ht="15.75" thickBot="1" x14ac:dyDescent="0.3">
      <c r="A21" s="9" t="s">
        <v>5</v>
      </c>
      <c r="B21" s="10"/>
      <c r="C21" s="7">
        <f>_xlfn.STDEV.P(C3:C17)</f>
        <v>7.7442451751822352</v>
      </c>
    </row>
  </sheetData>
  <mergeCells count="24">
    <mergeCell ref="F18:G19"/>
    <mergeCell ref="A16:B16"/>
    <mergeCell ref="A17:B17"/>
    <mergeCell ref="A20:B20"/>
    <mergeCell ref="D1:D2"/>
    <mergeCell ref="E1:E2"/>
    <mergeCell ref="A10:B10"/>
    <mergeCell ref="A11:B11"/>
    <mergeCell ref="A12:B12"/>
    <mergeCell ref="A13:B13"/>
    <mergeCell ref="A1:B2"/>
    <mergeCell ref="C1:C2"/>
    <mergeCell ref="A3:B3"/>
    <mergeCell ref="A4:B4"/>
    <mergeCell ref="A5:B5"/>
    <mergeCell ref="A6:B6"/>
    <mergeCell ref="A7:B7"/>
    <mergeCell ref="A8:B8"/>
    <mergeCell ref="A9:B9"/>
    <mergeCell ref="A21:B21"/>
    <mergeCell ref="A14:B14"/>
    <mergeCell ref="A15:B15"/>
    <mergeCell ref="A18:B18"/>
    <mergeCell ref="A19:B19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roved_x003f_ xmlns="b78d6d24-d6db-4d75-9c62-aa5d16939a2a">false</Approved_x003f_>
    <ApprovalRequested xmlns="b78d6d24-d6db-4d75-9c62-aa5d16939a2a" xsi:nil="true"/>
    <ApprovedBy xmlns="b78d6d24-d6db-4d75-9c62-aa5d16939a2a">
      <UserInfo>
        <DisplayName/>
        <AccountId xsi:nil="true"/>
        <AccountType/>
      </UserInfo>
    </ApprovedBy>
    <Comments xmlns="b78d6d24-d6db-4d75-9c62-aa5d16939a2a" xsi:nil="true"/>
    <lcf76f155ced4ddcb4097134ff3c332f xmlns="b78d6d24-d6db-4d75-9c62-aa5d16939a2a">
      <Terms xmlns="http://schemas.microsoft.com/office/infopath/2007/PartnerControls"/>
    </lcf76f155ced4ddcb4097134ff3c332f>
    <TaxCatchAll xmlns="029942aa-539e-4767-81e4-a62063a6e1c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5ECA461C232F4AAEC38BDBCF991C34" ma:contentTypeVersion="20" ma:contentTypeDescription="Create a new document." ma:contentTypeScope="" ma:versionID="59a9ea53a97323102fd6db9b998f0b5b">
  <xsd:schema xmlns:xsd="http://www.w3.org/2001/XMLSchema" xmlns:xs="http://www.w3.org/2001/XMLSchema" xmlns:p="http://schemas.microsoft.com/office/2006/metadata/properties" xmlns:ns2="b78d6d24-d6db-4d75-9c62-aa5d16939a2a" xmlns:ns3="029942aa-539e-4767-81e4-a62063a6e1cb" targetNamespace="http://schemas.microsoft.com/office/2006/metadata/properties" ma:root="true" ma:fieldsID="c1df2dcb4e8f42f9041788b58686dd0b" ns2:_="" ns3:_="">
    <xsd:import namespace="b78d6d24-d6db-4d75-9c62-aa5d16939a2a"/>
    <xsd:import namespace="029942aa-539e-4767-81e4-a62063a6e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ApprovalRequested" minOccurs="0"/>
                <xsd:element ref="ns2:Approved_x003f_" minOccurs="0"/>
                <xsd:element ref="ns2:Comments" minOccurs="0"/>
                <xsd:element ref="ns2:ApprovedBy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8d6d24-d6db-4d75-9c62-aa5d16939a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ApprovalRequested" ma:index="21" nillable="true" ma:displayName="Approval Requested" ma:format="DateOnly" ma:internalName="ApprovalRequested">
      <xsd:simpleType>
        <xsd:restriction base="dms:DateTime"/>
      </xsd:simpleType>
    </xsd:element>
    <xsd:element name="Approved_x003f_" ma:index="22" nillable="true" ma:displayName="Approved?" ma:default="0" ma:format="Dropdown" ma:internalName="Approved_x003f_">
      <xsd:simpleType>
        <xsd:restriction base="dms:Boolean"/>
      </xsd:simpleType>
    </xsd:element>
    <xsd:element name="Comments" ma:index="23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ApprovedBy" ma:index="24" nillable="true" ma:displayName="Approved By" ma:format="Dropdown" ma:list="UserInfo" ma:SharePointGroup="0" ma:internalName="Approved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fe07c91c-676c-4292-ab42-0332d43006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942aa-539e-4767-81e4-a62063a6e1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78e29d0c-8946-4fc8-8cdd-1e06ffce5f83}" ma:internalName="TaxCatchAll" ma:showField="CatchAllData" ma:web="029942aa-539e-4767-81e4-a62063a6e1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83B91A-F575-49FC-9657-ADCA5DAAF1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FE94A4-9CF9-4CF8-84EC-DAB2B08BAB7F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b78d6d24-d6db-4d75-9c62-aa5d16939a2a"/>
    <ds:schemaRef ds:uri="http://schemas.microsoft.com/office/2006/documentManagement/types"/>
    <ds:schemaRef ds:uri="029942aa-539e-4767-81e4-a62063a6e1cb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39F1CCA-293B-409F-8BFC-BF1C9B1E29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8d6d24-d6db-4d75-9c62-aa5d16939a2a"/>
    <ds:schemaRef ds:uri="029942aa-539e-4767-81e4-a62063a6e1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STFC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Astbury, Sam (STFC,RAL,CLF)</dc:creator>
  <cp:keywords/>
  <dc:description/>
  <cp:lastModifiedBy>Astbury, Sam (STFC,RAL,CLF)</cp:lastModifiedBy>
  <cp:revision/>
  <dcterms:created xsi:type="dcterms:W3CDTF">2023-06-06T15:35:22Z</dcterms:created>
  <dcterms:modified xsi:type="dcterms:W3CDTF">2023-06-27T16:01:14Z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0x010100695ECA461C232F4AAEC38BDBCF991C34</vt:lpwstr>
  </property>
  <property fmtid="{D5CDD505-2E9C-101B-9397-08002B2CF9AE}" pid="3" name="MediaServiceImageTags">
    <vt:lpwstr/>
  </property>
</Properties>
</file>