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lupinski/PycharmProjects/Finance/Portfolio Optimization/"/>
    </mc:Choice>
  </mc:AlternateContent>
  <xr:revisionPtr revIDLastSave="0" documentId="13_ncr:1_{CC46DEB5-F81B-AC48-BD6F-18B80414A51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ortfolio" sheetId="1" r:id="rId1"/>
    <sheet name="Price Data" sheetId="2" r:id="rId2"/>
    <sheet name="200D SMA" sheetId="3" r:id="rId3"/>
    <sheet name="Performance Data" sheetId="4" r:id="rId4"/>
  </sheets>
  <definedNames>
    <definedName name="_xlnm._FilterDatabase" localSheetId="0" hidden="1">Portfolio!$B$2:$P$16</definedName>
    <definedName name="_xlchart.v1.0" hidden="1">Portfolio!$B$4:$F$15</definedName>
    <definedName name="_xlchart.v1.1" hidden="1">Portfolio!$F$4:$F$15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" i="1" l="1"/>
  <c r="N6" i="1"/>
  <c r="M12" i="1"/>
  <c r="O12" i="1" s="1"/>
  <c r="G4" i="1"/>
  <c r="G5" i="1"/>
  <c r="K5" i="1" s="1"/>
  <c r="M14" i="1"/>
  <c r="M13" i="1"/>
  <c r="M11" i="1"/>
  <c r="M10" i="1"/>
  <c r="O10" i="1" s="1"/>
  <c r="M9" i="1"/>
  <c r="M8" i="1"/>
  <c r="O8" i="1" s="1"/>
  <c r="M7" i="1"/>
  <c r="M6" i="1"/>
  <c r="M5" i="1"/>
  <c r="M4" i="1"/>
  <c r="J2" i="1"/>
  <c r="K2" i="1"/>
  <c r="N14" i="1"/>
  <c r="J14" i="1"/>
  <c r="I14" i="1"/>
  <c r="H14" i="1"/>
  <c r="G14" i="1"/>
  <c r="N13" i="1"/>
  <c r="J13" i="1"/>
  <c r="I13" i="1"/>
  <c r="H13" i="1"/>
  <c r="G13" i="1"/>
  <c r="N12" i="1"/>
  <c r="J12" i="1"/>
  <c r="I12" i="1"/>
  <c r="H12" i="1"/>
  <c r="G12" i="1"/>
  <c r="N11" i="1"/>
  <c r="J11" i="1"/>
  <c r="I11" i="1"/>
  <c r="H11" i="1"/>
  <c r="G11" i="1"/>
  <c r="N10" i="1"/>
  <c r="J10" i="1"/>
  <c r="I10" i="1"/>
  <c r="H10" i="1"/>
  <c r="G10" i="1"/>
  <c r="N9" i="1"/>
  <c r="J9" i="1"/>
  <c r="I9" i="1"/>
  <c r="H9" i="1"/>
  <c r="G9" i="1"/>
  <c r="K9" i="1" s="1"/>
  <c r="N8" i="1"/>
  <c r="J8" i="1"/>
  <c r="I8" i="1"/>
  <c r="H8" i="1"/>
  <c r="G8" i="1"/>
  <c r="N7" i="1"/>
  <c r="J7" i="1"/>
  <c r="I7" i="1"/>
  <c r="H7" i="1"/>
  <c r="G7" i="1"/>
  <c r="J6" i="1"/>
  <c r="I6" i="1"/>
  <c r="H6" i="1"/>
  <c r="G6" i="1"/>
  <c r="N5" i="1"/>
  <c r="J5" i="1"/>
  <c r="I5" i="1"/>
  <c r="H5" i="1"/>
  <c r="N4" i="1"/>
  <c r="J4" i="1"/>
  <c r="I4" i="1"/>
  <c r="H4" i="1"/>
  <c r="D16" i="1"/>
  <c r="O14" i="1" l="1"/>
  <c r="O11" i="1"/>
  <c r="O4" i="1"/>
  <c r="O7" i="1"/>
  <c r="O6" i="1"/>
  <c r="K14" i="1"/>
  <c r="K13" i="1"/>
  <c r="K10" i="1"/>
  <c r="K6" i="1"/>
  <c r="K4" i="1"/>
  <c r="O5" i="1"/>
  <c r="K7" i="1"/>
  <c r="O9" i="1"/>
  <c r="K11" i="1"/>
  <c r="O13" i="1"/>
  <c r="K8" i="1"/>
  <c r="K12" i="1"/>
  <c r="L9" i="1" l="1"/>
  <c r="L13" i="1"/>
  <c r="L5" i="1"/>
  <c r="L8" i="1"/>
  <c r="L10" i="1"/>
  <c r="L6" i="1"/>
  <c r="L7" i="1"/>
  <c r="L14" i="1"/>
  <c r="L11" i="1"/>
  <c r="L4" i="1"/>
  <c r="P12" i="1" l="1"/>
  <c r="E12" i="1" s="1"/>
  <c r="F12" i="1" s="1"/>
  <c r="P4" i="1"/>
  <c r="E4" i="1" s="1"/>
  <c r="F4" i="1" s="1"/>
  <c r="P9" i="1"/>
  <c r="E9" i="1" s="1"/>
  <c r="F9" i="1" s="1"/>
  <c r="P7" i="1"/>
  <c r="E7" i="1" s="1"/>
  <c r="F7" i="1" s="1"/>
  <c r="P14" i="1"/>
  <c r="E14" i="1" s="1"/>
  <c r="F14" i="1" s="1"/>
  <c r="P6" i="1"/>
  <c r="E6" i="1" s="1"/>
  <c r="F6" i="1" s="1"/>
  <c r="P11" i="1"/>
  <c r="E11" i="1" s="1"/>
  <c r="F11" i="1" s="1"/>
  <c r="P10" i="1"/>
  <c r="E10" i="1" s="1"/>
  <c r="F10" i="1" s="1"/>
  <c r="P5" i="1"/>
  <c r="E5" i="1" s="1"/>
  <c r="F5" i="1" s="1"/>
  <c r="P8" i="1"/>
  <c r="E8" i="1" s="1"/>
  <c r="F8" i="1" s="1"/>
  <c r="P13" i="1"/>
  <c r="E13" i="1" s="1"/>
  <c r="F13" i="1" s="1"/>
  <c r="E15" i="1" l="1"/>
  <c r="F15" i="1" s="1"/>
  <c r="F16" i="1" s="1"/>
  <c r="E16" i="1"/>
</calcChain>
</file>

<file path=xl/sharedStrings.xml><?xml version="1.0" encoding="utf-8"?>
<sst xmlns="http://schemas.openxmlformats.org/spreadsheetml/2006/main" count="84" uniqueCount="47">
  <si>
    <t>Rank</t>
  </si>
  <si>
    <t>Price Data</t>
  </si>
  <si>
    <t>200D SMA</t>
  </si>
  <si>
    <t>Action</t>
  </si>
  <si>
    <t>Asset Class</t>
  </si>
  <si>
    <t>Fund</t>
  </si>
  <si>
    <t>Buy &amp; Hold</t>
  </si>
  <si>
    <t>Trend Following</t>
  </si>
  <si>
    <t>Total</t>
  </si>
  <si>
    <t>1m</t>
  </si>
  <si>
    <t>3m</t>
  </si>
  <si>
    <t>6m</t>
  </si>
  <si>
    <t>12m</t>
  </si>
  <si>
    <t>avg</t>
  </si>
  <si>
    <t>Closing Price</t>
  </si>
  <si>
    <t>200MA</t>
  </si>
  <si>
    <t>US Stocks Momentum</t>
  </si>
  <si>
    <t>MTUM</t>
  </si>
  <si>
    <t>US Stocks Value</t>
  </si>
  <si>
    <t>VTV</t>
  </si>
  <si>
    <t>VEU</t>
  </si>
  <si>
    <t>VWO</t>
  </si>
  <si>
    <t>Corporate Bonds</t>
  </si>
  <si>
    <t>VCIT</t>
  </si>
  <si>
    <t>30Y Bonds</t>
  </si>
  <si>
    <t>VGLT</t>
  </si>
  <si>
    <t>10Y Foreign Bonds</t>
  </si>
  <si>
    <t>BNDX</t>
  </si>
  <si>
    <t>TIPS</t>
  </si>
  <si>
    <t>VTIP</t>
  </si>
  <si>
    <t>Commodities</t>
  </si>
  <si>
    <t>DBC</t>
  </si>
  <si>
    <t>Gold</t>
  </si>
  <si>
    <t>IAU</t>
  </si>
  <si>
    <t>REITS</t>
  </si>
  <si>
    <t>VNQ</t>
  </si>
  <si>
    <t>Cash</t>
  </si>
  <si>
    <t>Date</t>
  </si>
  <si>
    <t>Returns</t>
  </si>
  <si>
    <t>1 month</t>
  </si>
  <si>
    <t>3 month</t>
  </si>
  <si>
    <t>6 month</t>
  </si>
  <si>
    <t>1 year</t>
  </si>
  <si>
    <t>Foreign Developed Stocks</t>
  </si>
  <si>
    <t>Foreign Emerging Stocks</t>
  </si>
  <si>
    <t>Performance Data from:</t>
  </si>
  <si>
    <t>Is Closing Price
above 200MA?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</si>
</sst>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;[Red]&quot;-&quot;[$$-409]#,##0.00"/>
    <numFmt numFmtId="165" formatCode="yyyy\-mm\-dd;@"/>
  </numFmts>
  <fonts count="9">
    <font>
      <sz val="12"/>
      <color theme="1"/>
      <name val="Arial"/>
      <family val="2"/>
    </font>
    <font>
      <sz val="12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2"/>
      <color theme="1"/>
      <name val="Arial"/>
      <family val="2"/>
    </font>
    <font>
      <b/>
      <sz val="12"/>
      <color theme="1"/>
      <name val="Helvetica"/>
      <family val="2"/>
    </font>
    <font>
      <b/>
      <i/>
      <sz val="12"/>
      <color theme="1"/>
      <name val="Helvetica"/>
      <family val="2"/>
    </font>
    <font>
      <sz val="12"/>
      <color theme="1"/>
      <name val="Helvetica"/>
      <family val="2"/>
    </font>
    <font>
      <b/>
      <sz val="12"/>
      <color theme="1"/>
      <name val="Arial"/>
      <family val="2"/>
    </font>
    <font>
      <b/>
      <i/>
      <sz val="10"/>
      <color theme="1"/>
      <name val="Helvetica"/>
      <family val="2"/>
    </font>
  </fonts>
  <fills count="20">
    <fill>
      <patternFill patternType="none"/>
    </fill>
    <fill>
      <patternFill patternType="gray125"/>
    </fill>
    <fill>
      <patternFill patternType="solid">
        <fgColor rgb="FF00CC00"/>
        <bgColor rgb="FF00CC00"/>
      </patternFill>
    </fill>
    <fill>
      <patternFill patternType="solid">
        <fgColor rgb="FFFF0000"/>
        <bgColor rgb="FFFF0000"/>
      </patternFill>
    </fill>
    <fill>
      <patternFill patternType="solid">
        <fgColor rgb="FFFF6600"/>
        <bgColor rgb="FFFF6600"/>
      </patternFill>
    </fill>
    <fill>
      <patternFill patternType="solid">
        <fgColor rgb="FFFF3300"/>
        <bgColor rgb="FFFF3300"/>
      </patternFill>
    </fill>
    <fill>
      <patternFill patternType="solid">
        <fgColor rgb="FF006600"/>
        <bgColor rgb="FF006600"/>
      </patternFill>
    </fill>
    <fill>
      <patternFill patternType="solid">
        <fgColor rgb="FFFFFFFF"/>
        <bgColor rgb="FFFFFFFF"/>
      </patternFill>
    </fill>
    <fill>
      <patternFill patternType="solid">
        <fgColor rgb="FF6699CC"/>
        <bgColor rgb="FF6699CC"/>
      </patternFill>
    </fill>
    <fill>
      <patternFill patternType="solid">
        <fgColor rgb="FF99FF66"/>
        <bgColor rgb="FF99FF66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rgb="FFFF9999"/>
      </patternFill>
    </fill>
    <fill>
      <patternFill patternType="solid">
        <fgColor theme="0"/>
        <bgColor rgb="FFFF33FF"/>
      </patternFill>
    </fill>
    <fill>
      <patternFill patternType="solid">
        <fgColor theme="5" tint="0.59999389629810485"/>
        <bgColor rgb="FFFF999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rgb="FFFF33FF"/>
      </patternFill>
    </fill>
    <fill>
      <patternFill patternType="solid">
        <fgColor theme="7" tint="0.79998168889431442"/>
        <bgColor rgb="FFFF33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2">
    <xf numFmtId="0" fontId="0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3" borderId="0"/>
    <xf numFmtId="0" fontId="1" fillId="6" borderId="0"/>
    <xf numFmtId="0" fontId="1" fillId="3" borderId="0"/>
  </cellStyleXfs>
  <cellXfs count="51">
    <xf numFmtId="0" fontId="0" fillId="0" borderId="0" xfId="0"/>
    <xf numFmtId="0" fontId="6" fillId="10" borderId="1" xfId="0" applyFont="1" applyFill="1" applyBorder="1"/>
    <xf numFmtId="10" fontId="6" fillId="8" borderId="1" xfId="0" applyNumberFormat="1" applyFont="1" applyFill="1" applyBorder="1"/>
    <xf numFmtId="165" fontId="0" fillId="0" borderId="0" xfId="0" applyNumberFormat="1"/>
    <xf numFmtId="10" fontId="6" fillId="11" borderId="1" xfId="0" applyNumberFormat="1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10" fontId="6" fillId="11" borderId="9" xfId="0" applyNumberFormat="1" applyFont="1" applyFill="1" applyBorder="1" applyAlignment="1">
      <alignment horizontal="center"/>
    </xf>
    <xf numFmtId="164" fontId="6" fillId="12" borderId="8" xfId="0" applyNumberFormat="1" applyFont="1" applyFill="1" applyBorder="1" applyAlignment="1"/>
    <xf numFmtId="164" fontId="6" fillId="12" borderId="9" xfId="0" applyNumberFormat="1" applyFont="1" applyFill="1" applyBorder="1" applyAlignment="1"/>
    <xf numFmtId="164" fontId="6" fillId="12" borderId="11" xfId="0" applyNumberFormat="1" applyFont="1" applyFill="1" applyBorder="1" applyAlignment="1"/>
    <xf numFmtId="0" fontId="4" fillId="0" borderId="6" xfId="0" applyFont="1" applyBorder="1"/>
    <xf numFmtId="0" fontId="4" fillId="0" borderId="17" xfId="0" applyFont="1" applyBorder="1"/>
    <xf numFmtId="10" fontId="6" fillId="8" borderId="17" xfId="0" applyNumberFormat="1" applyFont="1" applyFill="1" applyBorder="1" applyAlignment="1">
      <alignment horizontal="center"/>
    </xf>
    <xf numFmtId="10" fontId="4" fillId="9" borderId="7" xfId="0" applyNumberFormat="1" applyFont="1" applyFill="1" applyBorder="1" applyAlignment="1">
      <alignment horizontal="center"/>
    </xf>
    <xf numFmtId="0" fontId="6" fillId="10" borderId="8" xfId="0" applyFont="1" applyFill="1" applyBorder="1"/>
    <xf numFmtId="10" fontId="4" fillId="9" borderId="9" xfId="0" applyNumberFormat="1" applyFont="1" applyFill="1" applyBorder="1"/>
    <xf numFmtId="0" fontId="6" fillId="10" borderId="10" xfId="0" applyFont="1" applyFill="1" applyBorder="1"/>
    <xf numFmtId="4" fontId="6" fillId="10" borderId="16" xfId="0" applyNumberFormat="1" applyFont="1" applyFill="1" applyBorder="1"/>
    <xf numFmtId="10" fontId="6" fillId="8" borderId="16" xfId="0" applyNumberFormat="1" applyFont="1" applyFill="1" applyBorder="1"/>
    <xf numFmtId="10" fontId="4" fillId="9" borderId="11" xfId="0" applyNumberFormat="1" applyFont="1" applyFill="1" applyBorder="1"/>
    <xf numFmtId="0" fontId="5" fillId="13" borderId="2" xfId="0" applyFont="1" applyFill="1" applyBorder="1" applyAlignment="1">
      <alignment horizontal="center"/>
    </xf>
    <xf numFmtId="0" fontId="5" fillId="13" borderId="15" xfId="0" applyFont="1" applyFill="1" applyBorder="1" applyAlignment="1">
      <alignment horizontal="center"/>
    </xf>
    <xf numFmtId="164" fontId="6" fillId="12" borderId="10" xfId="0" applyNumberFormat="1" applyFont="1" applyFill="1" applyBorder="1" applyAlignment="1"/>
    <xf numFmtId="0" fontId="5" fillId="13" borderId="18" xfId="0" applyFont="1" applyFill="1" applyBorder="1" applyAlignment="1">
      <alignment horizontal="center"/>
    </xf>
    <xf numFmtId="10" fontId="6" fillId="11" borderId="8" xfId="0" applyNumberFormat="1" applyFont="1" applyFill="1" applyBorder="1" applyAlignment="1">
      <alignment horizontal="center"/>
    </xf>
    <xf numFmtId="10" fontId="6" fillId="11" borderId="10" xfId="0" applyNumberFormat="1" applyFont="1" applyFill="1" applyBorder="1" applyAlignment="1">
      <alignment horizontal="center"/>
    </xf>
    <xf numFmtId="10" fontId="6" fillId="11" borderId="16" xfId="0" applyNumberFormat="1" applyFont="1" applyFill="1" applyBorder="1" applyAlignment="1">
      <alignment horizontal="center"/>
    </xf>
    <xf numFmtId="10" fontId="6" fillId="11" borderId="11" xfId="0" applyNumberFormat="1" applyFont="1" applyFill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5" fillId="15" borderId="8" xfId="0" applyFont="1" applyFill="1" applyBorder="1" applyAlignment="1">
      <alignment horizontal="center"/>
    </xf>
    <xf numFmtId="0" fontId="4" fillId="16" borderId="7" xfId="0" applyFont="1" applyFill="1" applyBorder="1" applyAlignment="1">
      <alignment horizontal="center"/>
    </xf>
    <xf numFmtId="0" fontId="5" fillId="16" borderId="9" xfId="0" applyFont="1" applyFill="1" applyBorder="1" applyAlignment="1">
      <alignment horizontal="center"/>
    </xf>
    <xf numFmtId="10" fontId="6" fillId="8" borderId="1" xfId="0" applyNumberFormat="1" applyFont="1" applyFill="1" applyBorder="1" applyAlignment="1">
      <alignment horizontal="right"/>
    </xf>
    <xf numFmtId="10" fontId="6" fillId="8" borderId="16" xfId="0" applyNumberFormat="1" applyFont="1" applyFill="1" applyBorder="1" applyAlignment="1">
      <alignment horizontal="right"/>
    </xf>
    <xf numFmtId="14" fontId="0" fillId="0" borderId="0" xfId="0" applyNumberFormat="1"/>
    <xf numFmtId="0" fontId="5" fillId="17" borderId="3" xfId="0" applyFont="1" applyFill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/>
    </xf>
    <xf numFmtId="0" fontId="8" fillId="18" borderId="6" xfId="0" applyFont="1" applyFill="1" applyBorder="1" applyAlignment="1">
      <alignment horizontal="center" vertical="center" wrapText="1"/>
    </xf>
    <xf numFmtId="0" fontId="8" fillId="18" borderId="8" xfId="0" applyFont="1" applyFill="1" applyBorder="1" applyAlignment="1">
      <alignment horizontal="center" vertical="center"/>
    </xf>
    <xf numFmtId="0" fontId="5" fillId="19" borderId="7" xfId="0" applyFont="1" applyFill="1" applyBorder="1" applyAlignment="1">
      <alignment horizontal="center" vertical="center"/>
    </xf>
    <xf numFmtId="0" fontId="5" fillId="19" borderId="9" xfId="0" applyFont="1" applyFill="1" applyBorder="1" applyAlignment="1">
      <alignment horizontal="center" vertical="center"/>
    </xf>
    <xf numFmtId="0" fontId="4" fillId="13" borderId="12" xfId="0" applyFont="1" applyFill="1" applyBorder="1" applyAlignment="1">
      <alignment horizontal="right"/>
    </xf>
    <xf numFmtId="0" fontId="4" fillId="13" borderId="13" xfId="0" applyFont="1" applyFill="1" applyBorder="1" applyAlignment="1">
      <alignment horizontal="right"/>
    </xf>
    <xf numFmtId="165" fontId="7" fillId="14" borderId="13" xfId="0" applyNumberFormat="1" applyFont="1" applyFill="1" applyBorder="1" applyAlignment="1">
      <alignment horizontal="left"/>
    </xf>
    <xf numFmtId="165" fontId="7" fillId="14" borderId="14" xfId="0" applyNumberFormat="1" applyFont="1" applyFill="1" applyBorder="1" applyAlignment="1">
      <alignment horizontal="left"/>
    </xf>
  </cellXfs>
  <cellStyles count="12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  <cellStyle name="Untitled1" xfId="5" xr:uid="{00000000-0005-0000-0000-000005000000}"/>
    <cellStyle name="Untitled2" xfId="6" xr:uid="{00000000-0005-0000-0000-000006000000}"/>
    <cellStyle name="Untitled3" xfId="7" xr:uid="{00000000-0005-0000-0000-000007000000}"/>
    <cellStyle name="Untitled4" xfId="8" xr:uid="{00000000-0005-0000-0000-000008000000}"/>
    <cellStyle name="Untitled5" xfId="9" xr:uid="{00000000-0005-0000-0000-000009000000}"/>
    <cellStyle name="Untitled6" xfId="10" xr:uid="{00000000-0005-0000-0000-00000A000000}"/>
    <cellStyle name="Untitled7" xfId="11" xr:uid="{00000000-0005-0000-0000-00000B000000}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6600"/>
          <bgColor rgb="FF006600"/>
        </patternFill>
      </fill>
    </dxf>
  </dxfs>
  <tableStyles count="0" defaultTableStyle="TableStyleMedium2" defaultPivotStyle="PivotStyleLight16"/>
  <colors>
    <mruColors>
      <color rgb="FF954E9F"/>
      <color rgb="FFFF99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Portfolio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Portfolio</a:t>
          </a:r>
        </a:p>
      </cx:txPr>
    </cx:title>
    <cx:plotArea>
      <cx:plotAreaRegion>
        <cx:series layoutId="treemap" uniqueId="{7296CCF6-B714-B04B-B365-6100606E4805}">
          <cx:tx>
            <cx:txData>
              <cx:f/>
              <cx:v>Portfolio</cx:v>
            </cx:txData>
          </cx:tx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="1"/>
                </a:pPr>
                <a:endParaRPr lang="en-US" sz="1200" b="1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accent6">
        <a:lumMod val="20000"/>
        <a:lumOff val="80000"/>
      </a:schemeClr>
    </a:solidFill>
    <a:ln w="19050"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15</xdr:col>
      <xdr:colOff>712611</xdr:colOff>
      <xdr:row>38</xdr:row>
      <xdr:rowOff>204611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C9D79A2-1DDD-A743-FBF1-28FA1106C2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300" y="3467100"/>
              <a:ext cx="13539611" cy="44718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6"/>
  <sheetViews>
    <sheetView tabSelected="1" zoomScaleNormal="100" workbookViewId="0"/>
  </sheetViews>
  <sheetFormatPr baseColWidth="10" defaultRowHeight="16"/>
  <cols>
    <col min="1" max="1" width="2.7109375" customWidth="1"/>
    <col min="2" max="2" width="21.85546875" bestFit="1" customWidth="1"/>
    <col min="3" max="3" width="6.140625" bestFit="1" customWidth="1"/>
    <col min="4" max="4" width="9.7109375" bestFit="1" customWidth="1"/>
    <col min="5" max="5" width="13.5703125" bestFit="1" customWidth="1"/>
    <col min="6" max="6" width="8" bestFit="1" customWidth="1"/>
    <col min="7" max="11" width="9" customWidth="1"/>
    <col min="12" max="12" width="5.5703125" bestFit="1" customWidth="1"/>
    <col min="13" max="13" width="12.140625" bestFit="1" customWidth="1"/>
    <col min="14" max="14" width="9.5703125" bestFit="1" customWidth="1"/>
    <col min="15" max="15" width="12.7109375" bestFit="1" customWidth="1"/>
    <col min="16" max="16" width="8" bestFit="1" customWidth="1"/>
    <col min="17" max="17" width="2.7109375" customWidth="1"/>
  </cols>
  <sheetData>
    <row r="1" spans="2:16" ht="14.5" customHeight="1" thickBot="1"/>
    <row r="2" spans="2:16" ht="17" thickBot="1">
      <c r="G2" s="47" t="s">
        <v>45</v>
      </c>
      <c r="H2" s="48"/>
      <c r="I2" s="48"/>
      <c r="J2" s="49">
        <f>INDEX('Price Data'!$A$2:$A$265,COUNT('Price Data'!$A$2:$A$265))</f>
        <v>44742</v>
      </c>
      <c r="K2" s="50">
        <f>INDEX('Price Data'!$L$2:$L$255,COUNT('Price Data'!$L$2:$L$255))</f>
        <v>91.099998474121094</v>
      </c>
      <c r="L2" s="41" t="s">
        <v>0</v>
      </c>
      <c r="M2" s="34" t="s">
        <v>1</v>
      </c>
      <c r="N2" s="36" t="s">
        <v>2</v>
      </c>
      <c r="O2" s="43" t="s">
        <v>46</v>
      </c>
      <c r="P2" s="45" t="s">
        <v>3</v>
      </c>
    </row>
    <row r="3" spans="2:16">
      <c r="B3" s="16" t="s">
        <v>4</v>
      </c>
      <c r="C3" s="17" t="s">
        <v>5</v>
      </c>
      <c r="D3" s="18" t="s">
        <v>6</v>
      </c>
      <c r="E3" s="18" t="s">
        <v>7</v>
      </c>
      <c r="F3" s="19" t="s">
        <v>8</v>
      </c>
      <c r="G3" s="29" t="s">
        <v>9</v>
      </c>
      <c r="H3" s="26" t="s">
        <v>10</v>
      </c>
      <c r="I3" s="26" t="s">
        <v>11</v>
      </c>
      <c r="J3" s="26" t="s">
        <v>12</v>
      </c>
      <c r="K3" s="27" t="s">
        <v>13</v>
      </c>
      <c r="L3" s="42"/>
      <c r="M3" s="35" t="s">
        <v>14</v>
      </c>
      <c r="N3" s="37" t="s">
        <v>15</v>
      </c>
      <c r="O3" s="44"/>
      <c r="P3" s="46"/>
    </row>
    <row r="4" spans="2:16">
      <c r="B4" s="20" t="s">
        <v>16</v>
      </c>
      <c r="C4" s="1" t="s">
        <v>17</v>
      </c>
      <c r="D4" s="2">
        <v>0.05</v>
      </c>
      <c r="E4" s="38">
        <f>IF(P4="add 10%",0.1,0)</f>
        <v>0</v>
      </c>
      <c r="F4" s="21">
        <f t="shared" ref="F4:F15" si="0">D4+E4</f>
        <v>0.05</v>
      </c>
      <c r="G4" s="30">
        <f>'Performance Data'!$B$2</f>
        <v>-6.3900022739625403E-2</v>
      </c>
      <c r="H4" s="4">
        <f>'Performance Data'!$B$3</f>
        <v>-0.18751175597999201</v>
      </c>
      <c r="I4" s="4">
        <f>'Performance Data'!$B$4</f>
        <v>-0.24634823783506901</v>
      </c>
      <c r="J4" s="4">
        <f>'Performance Data'!$B$5</f>
        <v>-0.206512159958605</v>
      </c>
      <c r="K4" s="12">
        <f t="shared" ref="K4:K14" si="1">AVERAGE(G4:J4)</f>
        <v>-0.17606804412832283</v>
      </c>
      <c r="L4" s="5">
        <f t="shared" ref="L4:L14" si="2">_xlfn.RANK.EQ(K4,$K$4:$K$14,0)</f>
        <v>11</v>
      </c>
      <c r="M4" s="13">
        <f>INDEX('Price Data'!$B$2:$B$265,COUNT('Price Data'!$B$2:$B$265))</f>
        <v>136.36999511718699</v>
      </c>
      <c r="N4" s="14">
        <f>'200D SMA'!$B$2</f>
        <v>165.49745101928701</v>
      </c>
      <c r="O4" s="7" t="str">
        <f t="shared" ref="O4:O14" si="3">IF(M4&gt;N4,"yes","no")</f>
        <v>no</v>
      </c>
      <c r="P4" s="8" t="str">
        <f>IF(L4&gt;5,"n/a",IF(O4="yes","add 10%","n/a"))</f>
        <v>n/a</v>
      </c>
    </row>
    <row r="5" spans="2:16">
      <c r="B5" s="20" t="s">
        <v>18</v>
      </c>
      <c r="C5" s="1" t="s">
        <v>19</v>
      </c>
      <c r="D5" s="2">
        <v>0.05</v>
      </c>
      <c r="E5" s="38">
        <f t="shared" ref="E5:E14" si="4">IF(P5="add 10%",0.1,0)</f>
        <v>0</v>
      </c>
      <c r="F5" s="21">
        <f t="shared" si="0"/>
        <v>0.05</v>
      </c>
      <c r="G5" s="30">
        <f>'Performance Data'!$C$2</f>
        <v>-7.8859121917447803E-2</v>
      </c>
      <c r="H5" s="4">
        <f>'Performance Data'!$C$3</f>
        <v>-0.101859661961076</v>
      </c>
      <c r="I5" s="4">
        <f>'Performance Data'!$C$4</f>
        <v>-9.2937678459188794E-2</v>
      </c>
      <c r="J5" s="4">
        <f>'Performance Data'!$C$5</f>
        <v>-1.7504738898755399E-2</v>
      </c>
      <c r="K5" s="12">
        <f t="shared" si="1"/>
        <v>-7.2790300309116998E-2</v>
      </c>
      <c r="L5" s="5">
        <f t="shared" si="2"/>
        <v>5</v>
      </c>
      <c r="M5" s="13">
        <f>INDEX('Price Data'!$C$2:$C$265,COUNT('Price Data'!$C$2:$C$265))</f>
        <v>131.88000488281199</v>
      </c>
      <c r="N5" s="14">
        <f>'200D SMA'!$C$2</f>
        <v>141.189771614074</v>
      </c>
      <c r="O5" s="9" t="str">
        <f t="shared" si="3"/>
        <v>no</v>
      </c>
      <c r="P5" s="8" t="str">
        <f t="shared" ref="P5:P14" si="5">IF(L5&gt;5,"n/a",IF(O5="yes","add 10%","n/a"))</f>
        <v>n/a</v>
      </c>
    </row>
    <row r="6" spans="2:16">
      <c r="B6" s="20" t="s">
        <v>43</v>
      </c>
      <c r="C6" s="1" t="s">
        <v>20</v>
      </c>
      <c r="D6" s="2">
        <v>6.7500000000000004E-2</v>
      </c>
      <c r="E6" s="38">
        <f t="shared" si="4"/>
        <v>0</v>
      </c>
      <c r="F6" s="21">
        <f t="shared" si="0"/>
        <v>6.7500000000000004E-2</v>
      </c>
      <c r="G6" s="30">
        <f>'Performance Data'!$D$2</f>
        <v>-7.6602426254196998E-2</v>
      </c>
      <c r="H6" s="4">
        <f>'Performance Data'!$D$3</f>
        <v>-0.122299278958842</v>
      </c>
      <c r="I6" s="4">
        <f>'Performance Data'!$D$4</f>
        <v>-0.17363642615977001</v>
      </c>
      <c r="J6" s="4">
        <f>'Performance Data'!$D$5</f>
        <v>-0.185100877157233</v>
      </c>
      <c r="K6" s="12">
        <f t="shared" si="1"/>
        <v>-0.1394097521325105</v>
      </c>
      <c r="L6" s="5">
        <f t="shared" si="2"/>
        <v>10</v>
      </c>
      <c r="M6" s="13">
        <f>INDEX('Price Data'!$D$2:$D$265,COUNT('Price Data'!$D$2:$D$265))</f>
        <v>49.959999084472599</v>
      </c>
      <c r="N6" s="14">
        <f>'200D SMA'!$D$2</f>
        <v>57.363712577819797</v>
      </c>
      <c r="O6" s="9" t="str">
        <f t="shared" si="3"/>
        <v>no</v>
      </c>
      <c r="P6" s="8" t="str">
        <f t="shared" si="5"/>
        <v>n/a</v>
      </c>
    </row>
    <row r="7" spans="2:16">
      <c r="B7" s="20" t="s">
        <v>44</v>
      </c>
      <c r="C7" s="1" t="s">
        <v>21</v>
      </c>
      <c r="D7" s="2">
        <v>2.2499999999999999E-2</v>
      </c>
      <c r="E7" s="38">
        <f t="shared" si="4"/>
        <v>0</v>
      </c>
      <c r="F7" s="21">
        <f t="shared" si="0"/>
        <v>2.2499999999999999E-2</v>
      </c>
      <c r="G7" s="30">
        <f>'Performance Data'!$E$2</f>
        <v>-3.8502189685887901E-2</v>
      </c>
      <c r="H7" s="4">
        <f>'Performance Data'!$E$3</f>
        <v>-9.0401826811169594E-2</v>
      </c>
      <c r="I7" s="4">
        <f>'Performance Data'!$E$4</f>
        <v>-0.14857789056481499</v>
      </c>
      <c r="J7" s="4">
        <f>'Performance Data'!$E$5</f>
        <v>-0.209701390032621</v>
      </c>
      <c r="K7" s="12">
        <f t="shared" si="1"/>
        <v>-0.12179582427362337</v>
      </c>
      <c r="L7" s="5">
        <f t="shared" si="2"/>
        <v>7</v>
      </c>
      <c r="M7" s="13">
        <f>INDEX('Price Data'!$E$2:$E$265,COUNT('Price Data'!$E$2:$E$265))</f>
        <v>41.680000305175703</v>
      </c>
      <c r="N7" s="14">
        <f>'200D SMA'!$E$2</f>
        <v>46.8695384979248</v>
      </c>
      <c r="O7" s="9" t="str">
        <f t="shared" si="3"/>
        <v>no</v>
      </c>
      <c r="P7" s="8" t="str">
        <f t="shared" si="5"/>
        <v>n/a</v>
      </c>
    </row>
    <row r="8" spans="2:16">
      <c r="B8" s="20" t="s">
        <v>22</v>
      </c>
      <c r="C8" s="1" t="s">
        <v>23</v>
      </c>
      <c r="D8" s="2">
        <v>8.8999999999999996E-2</v>
      </c>
      <c r="E8" s="38">
        <f t="shared" si="4"/>
        <v>0</v>
      </c>
      <c r="F8" s="21">
        <f t="shared" si="0"/>
        <v>8.8999999999999996E-2</v>
      </c>
      <c r="G8" s="30">
        <f>'Performance Data'!$F$2</f>
        <v>-2.7207069001977498E-2</v>
      </c>
      <c r="H8" s="4">
        <f>'Performance Data'!$F$3</f>
        <v>-6.3696582295295401E-2</v>
      </c>
      <c r="I8" s="4">
        <f>'Performance Data'!$F$4</f>
        <v>-0.12827613892220299</v>
      </c>
      <c r="J8" s="4">
        <f>'Performance Data'!$F$5</f>
        <v>-0.132967944291082</v>
      </c>
      <c r="K8" s="12">
        <f t="shared" si="1"/>
        <v>-8.803693362763948E-2</v>
      </c>
      <c r="L8" s="5">
        <f t="shared" si="2"/>
        <v>6</v>
      </c>
      <c r="M8" s="13">
        <f>INDEX('Price Data'!$F$2:$F$265,COUNT('Price Data'!$F$2:$F$265))</f>
        <v>80.019996643066406</v>
      </c>
      <c r="N8" s="14">
        <f>'200D SMA'!$F$2</f>
        <v>87.459892120361303</v>
      </c>
      <c r="O8" s="9" t="str">
        <f t="shared" si="3"/>
        <v>no</v>
      </c>
      <c r="P8" s="8" t="str">
        <f t="shared" si="5"/>
        <v>n/a</v>
      </c>
    </row>
    <row r="9" spans="2:16">
      <c r="B9" s="20" t="s">
        <v>24</v>
      </c>
      <c r="C9" s="1" t="s">
        <v>25</v>
      </c>
      <c r="D9" s="2">
        <v>6.7500000000000004E-2</v>
      </c>
      <c r="E9" s="38">
        <f t="shared" si="4"/>
        <v>0</v>
      </c>
      <c r="F9" s="21">
        <f t="shared" si="0"/>
        <v>6.7500000000000004E-2</v>
      </c>
      <c r="G9" s="30">
        <f>'Performance Data'!$G$2</f>
        <v>-1.35398875419775E-2</v>
      </c>
      <c r="H9" s="4">
        <f>'Performance Data'!$G$3</f>
        <v>-0.12232129870318199</v>
      </c>
      <c r="I9" s="4">
        <f>'Performance Data'!$G$4</f>
        <v>-0.208500398546555</v>
      </c>
      <c r="J9" s="4">
        <f>'Performance Data'!$G$5</f>
        <v>-0.184294116405228</v>
      </c>
      <c r="K9" s="12">
        <f t="shared" si="1"/>
        <v>-0.13216392529923562</v>
      </c>
      <c r="L9" s="5">
        <f t="shared" si="2"/>
        <v>9</v>
      </c>
      <c r="M9" s="13">
        <f>INDEX('Price Data'!$G$2:$G$265,COUNT('Price Data'!$G$2:$G$265))</f>
        <v>70.160003662109304</v>
      </c>
      <c r="N9" s="14">
        <f>'200D SMA'!$G$2</f>
        <v>81.460376052856404</v>
      </c>
      <c r="O9" s="9" t="str">
        <f t="shared" si="3"/>
        <v>no</v>
      </c>
      <c r="P9" s="8" t="str">
        <f t="shared" si="5"/>
        <v>n/a</v>
      </c>
    </row>
    <row r="10" spans="2:16">
      <c r="B10" s="20" t="s">
        <v>26</v>
      </c>
      <c r="C10" s="1" t="s">
        <v>27</v>
      </c>
      <c r="D10" s="2">
        <v>7.1999999999999995E-2</v>
      </c>
      <c r="E10" s="38">
        <f t="shared" si="4"/>
        <v>0</v>
      </c>
      <c r="F10" s="21">
        <f t="shared" si="0"/>
        <v>7.1999999999999995E-2</v>
      </c>
      <c r="G10" s="30">
        <f>'Performance Data'!$H$2</f>
        <v>-1.7219489252244799E-2</v>
      </c>
      <c r="H10" s="4">
        <f>'Performance Data'!$H$3</f>
        <v>-5.3120656954162702E-2</v>
      </c>
      <c r="I10" s="4">
        <f>'Performance Data'!$H$4</f>
        <v>-9.8446062743409696E-2</v>
      </c>
      <c r="J10" s="4">
        <f>'Performance Data'!$H$5</f>
        <v>-0.10000616784722</v>
      </c>
      <c r="K10" s="12">
        <f t="shared" si="1"/>
        <v>-6.719809419925929E-2</v>
      </c>
      <c r="L10" s="5">
        <f t="shared" si="2"/>
        <v>4</v>
      </c>
      <c r="M10" s="13">
        <f>INDEX('Price Data'!$H$2:$H$265,COUNT('Price Data'!$H$2:$H$265))</f>
        <v>49.540000915527301</v>
      </c>
      <c r="N10" s="14">
        <f>'200D SMA'!$H$2</f>
        <v>53.177663021087596</v>
      </c>
      <c r="O10" s="9" t="str">
        <f t="shared" si="3"/>
        <v>no</v>
      </c>
      <c r="P10" s="8" t="str">
        <f t="shared" si="5"/>
        <v>n/a</v>
      </c>
    </row>
    <row r="11" spans="2:16">
      <c r="B11" s="20" t="s">
        <v>28</v>
      </c>
      <c r="C11" s="1" t="s">
        <v>29</v>
      </c>
      <c r="D11" s="2">
        <v>8.9999999999999993E-3</v>
      </c>
      <c r="E11" s="38">
        <f t="shared" si="4"/>
        <v>0</v>
      </c>
      <c r="F11" s="21">
        <f t="shared" si="0"/>
        <v>8.9999999999999993E-3</v>
      </c>
      <c r="G11" s="30">
        <f>'Performance Data'!$I$2</f>
        <v>-1.6097363897341899E-2</v>
      </c>
      <c r="H11" s="4">
        <f>'Performance Data'!$I$3</f>
        <v>-1.18881108362732E-2</v>
      </c>
      <c r="I11" s="4">
        <f>'Performance Data'!$I$4</f>
        <v>-1.55406867522888E-2</v>
      </c>
      <c r="J11" s="4">
        <f>'Performance Data'!$I$5</f>
        <v>9.4416256836782307E-3</v>
      </c>
      <c r="K11" s="12">
        <f t="shared" si="1"/>
        <v>-8.5211339505564185E-3</v>
      </c>
      <c r="L11" s="5">
        <f t="shared" si="2"/>
        <v>2</v>
      </c>
      <c r="M11" s="13">
        <f>INDEX('Price Data'!$I$2:$I$265,COUNT('Price Data'!$I$2:$I$265))</f>
        <v>50.119998931884702</v>
      </c>
      <c r="N11" s="14">
        <f>'200D SMA'!$I$2</f>
        <v>50.667658042907703</v>
      </c>
      <c r="O11" s="9" t="str">
        <f t="shared" si="3"/>
        <v>no</v>
      </c>
      <c r="P11" s="8" t="str">
        <f t="shared" si="5"/>
        <v>n/a</v>
      </c>
    </row>
    <row r="12" spans="2:16">
      <c r="B12" s="20" t="s">
        <v>30</v>
      </c>
      <c r="C12" s="1" t="s">
        <v>31</v>
      </c>
      <c r="D12" s="2">
        <v>2.5000000000000001E-2</v>
      </c>
      <c r="E12" s="38">
        <f t="shared" si="4"/>
        <v>0.1</v>
      </c>
      <c r="F12" s="21">
        <f t="shared" si="0"/>
        <v>0.125</v>
      </c>
      <c r="G12" s="30">
        <f>'Performance Data'!$J$2</f>
        <v>-7.4999996688631304E-2</v>
      </c>
      <c r="H12" s="4">
        <f>'Performance Data'!$J$3</f>
        <v>2.22563290710742E-2</v>
      </c>
      <c r="I12" s="4">
        <f>'Performance Data'!$J$4</f>
        <v>0.28200185319382198</v>
      </c>
      <c r="J12" s="4">
        <f>'Performance Data'!$J$5</f>
        <v>0.38389607218952898</v>
      </c>
      <c r="K12" s="12">
        <f t="shared" si="1"/>
        <v>0.15328856444144845</v>
      </c>
      <c r="L12" s="5">
        <f t="shared" si="2"/>
        <v>1</v>
      </c>
      <c r="M12" s="13">
        <f>INDEX('Price Data'!$J$2:$J$265,COUNT('Price Data'!$J$2:$J$265))</f>
        <v>26.639999389648398</v>
      </c>
      <c r="N12" s="14">
        <f>'200D SMA'!$J$2</f>
        <v>23.943349943161</v>
      </c>
      <c r="O12" s="9" t="str">
        <f t="shared" si="3"/>
        <v>yes</v>
      </c>
      <c r="P12" s="8" t="str">
        <f t="shared" si="5"/>
        <v>add 10%</v>
      </c>
    </row>
    <row r="13" spans="2:16">
      <c r="B13" s="20" t="s">
        <v>32</v>
      </c>
      <c r="C13" s="1" t="s">
        <v>33</v>
      </c>
      <c r="D13" s="2">
        <v>2.5000000000000001E-2</v>
      </c>
      <c r="E13" s="38">
        <f t="shared" si="4"/>
        <v>0</v>
      </c>
      <c r="F13" s="21">
        <f t="shared" si="0"/>
        <v>2.5000000000000001E-2</v>
      </c>
      <c r="G13" s="30">
        <f>'Performance Data'!$K$2</f>
        <v>-1.6059580606459001E-2</v>
      </c>
      <c r="H13" s="4">
        <f>'Performance Data'!$K$3</f>
        <v>-6.8422490699928104E-2</v>
      </c>
      <c r="I13" s="4">
        <f>'Performance Data'!$K$4</f>
        <v>-1.43636880285683E-2</v>
      </c>
      <c r="J13" s="4">
        <f>'Performance Data'!$K$5</f>
        <v>1.7798941118771502E-2</v>
      </c>
      <c r="K13" s="12">
        <f t="shared" si="1"/>
        <v>-2.0261704554045974E-2</v>
      </c>
      <c r="L13" s="5">
        <f t="shared" si="2"/>
        <v>3</v>
      </c>
      <c r="M13" s="13">
        <f>INDEX('Price Data'!$K$2:$K$265,COUNT('Price Data'!$K$2:$K$265))</f>
        <v>34.310001373291001</v>
      </c>
      <c r="N13" s="14">
        <f>'200D SMA'!$K$2</f>
        <v>35.0440001106262</v>
      </c>
      <c r="O13" s="9" t="str">
        <f t="shared" si="3"/>
        <v>no</v>
      </c>
      <c r="P13" s="8" t="str">
        <f t="shared" si="5"/>
        <v>n/a</v>
      </c>
    </row>
    <row r="14" spans="2:16" ht="17" thickBot="1">
      <c r="B14" s="20" t="s">
        <v>34</v>
      </c>
      <c r="C14" s="1" t="s">
        <v>35</v>
      </c>
      <c r="D14" s="2">
        <v>2.2499999999999999E-2</v>
      </c>
      <c r="E14" s="38">
        <f t="shared" si="4"/>
        <v>0</v>
      </c>
      <c r="F14" s="21">
        <f t="shared" si="0"/>
        <v>2.2499999999999999E-2</v>
      </c>
      <c r="G14" s="31">
        <f>'Performance Data'!$L$2</f>
        <v>-7.4488875083429301E-2</v>
      </c>
      <c r="H14" s="32">
        <f>'Performance Data'!$L$3</f>
        <v>-0.15391358107436801</v>
      </c>
      <c r="I14" s="32">
        <f>'Performance Data'!$L$4</f>
        <v>-0.20530880604834501</v>
      </c>
      <c r="J14" s="32">
        <f>'Performance Data'!$L$5</f>
        <v>-8.0215565853046206E-2</v>
      </c>
      <c r="K14" s="33">
        <f t="shared" si="1"/>
        <v>-0.12848170701479714</v>
      </c>
      <c r="L14" s="6">
        <f t="shared" si="2"/>
        <v>8</v>
      </c>
      <c r="M14" s="28">
        <f>INDEX('Price Data'!$L$2:$L$265,COUNT('Price Data'!$L$2:$L$265))</f>
        <v>91.099998474121094</v>
      </c>
      <c r="N14" s="15">
        <f>'200D SMA'!$L$2</f>
        <v>103.56555576324401</v>
      </c>
      <c r="O14" s="10" t="str">
        <f t="shared" si="3"/>
        <v>no</v>
      </c>
      <c r="P14" s="11" t="str">
        <f t="shared" si="5"/>
        <v>n/a</v>
      </c>
    </row>
    <row r="15" spans="2:16">
      <c r="B15" s="20" t="s">
        <v>36</v>
      </c>
      <c r="C15" s="1" t="s">
        <v>36</v>
      </c>
      <c r="D15" s="2">
        <v>0</v>
      </c>
      <c r="E15" s="38">
        <f>0.5-SUM(E4:E14)</f>
        <v>0.4</v>
      </c>
      <c r="F15" s="21">
        <f t="shared" si="0"/>
        <v>0.4</v>
      </c>
    </row>
    <row r="16" spans="2:16" ht="17" thickBot="1">
      <c r="B16" s="22" t="s">
        <v>8</v>
      </c>
      <c r="C16" s="23"/>
      <c r="D16" s="24">
        <f>SUM(D4:D15)</f>
        <v>0.50000000000000011</v>
      </c>
      <c r="E16" s="39">
        <f>SUM(E4:E15)</f>
        <v>0.5</v>
      </c>
      <c r="F16" s="25">
        <f>SUM(F4:F15)</f>
        <v>1</v>
      </c>
    </row>
  </sheetData>
  <mergeCells count="5">
    <mergeCell ref="L2:L3"/>
    <mergeCell ref="O2:O3"/>
    <mergeCell ref="P2:P3"/>
    <mergeCell ref="G2:I2"/>
    <mergeCell ref="J2:K2"/>
  </mergeCells>
  <conditionalFormatting sqref="L2">
    <cfRule type="cellIs" dxfId="15" priority="61" stopIfTrue="1" operator="lessThanOrEqual">
      <formula>5</formula>
    </cfRule>
  </conditionalFormatting>
  <conditionalFormatting sqref="M4:M14">
    <cfRule type="cellIs" dxfId="14" priority="53" operator="greaterThan">
      <formula>$N4</formula>
    </cfRule>
  </conditionalFormatting>
  <conditionalFormatting sqref="G4:K14">
    <cfRule type="colorScale" priority="24">
      <colorScale>
        <cfvo type="percentile" val="10"/>
        <cfvo type="num" val="0"/>
        <cfvo type="percentile" val="90"/>
        <color rgb="FFF8696B"/>
        <color rgb="FFFCFCFF"/>
        <color rgb="FF63BE7B"/>
      </colorScale>
    </cfRule>
  </conditionalFormatting>
  <conditionalFormatting sqref="O4:O14">
    <cfRule type="containsText" dxfId="13" priority="22" operator="containsText" text="yes">
      <formula>NOT(ISERROR(SEARCH("yes",O4)))</formula>
    </cfRule>
  </conditionalFormatting>
  <conditionalFormatting sqref="P4:P14">
    <cfRule type="containsText" dxfId="12" priority="21" operator="containsText" text="add">
      <formula>NOT(ISERROR(SEARCH("add",P4)))</formula>
    </cfRule>
  </conditionalFormatting>
  <conditionalFormatting sqref="L4:L14">
    <cfRule type="cellIs" dxfId="11" priority="20" operator="lessThanOrEqual">
      <formula>5</formula>
    </cfRule>
  </conditionalFormatting>
  <conditionalFormatting sqref="N4">
    <cfRule type="cellIs" dxfId="10" priority="13" operator="lessThan">
      <formula>$M$4</formula>
    </cfRule>
  </conditionalFormatting>
  <conditionalFormatting sqref="N5">
    <cfRule type="cellIs" dxfId="9" priority="12" operator="lessThan">
      <formula>$M$5</formula>
    </cfRule>
  </conditionalFormatting>
  <conditionalFormatting sqref="N6">
    <cfRule type="cellIs" dxfId="8" priority="11" operator="lessThan">
      <formula>$M$6</formula>
    </cfRule>
  </conditionalFormatting>
  <conditionalFormatting sqref="N7">
    <cfRule type="cellIs" dxfId="7" priority="10" operator="lessThan">
      <formula>$M$7</formula>
    </cfRule>
  </conditionalFormatting>
  <conditionalFormatting sqref="N8">
    <cfRule type="cellIs" dxfId="6" priority="9" operator="lessThan">
      <formula>$M$8</formula>
    </cfRule>
  </conditionalFormatting>
  <conditionalFormatting sqref="N9">
    <cfRule type="cellIs" dxfId="5" priority="8" operator="lessThan">
      <formula>$M$9</formula>
    </cfRule>
  </conditionalFormatting>
  <conditionalFormatting sqref="N10">
    <cfRule type="cellIs" dxfId="4" priority="7" operator="lessThan">
      <formula>$M$10</formula>
    </cfRule>
  </conditionalFormatting>
  <conditionalFormatting sqref="N11">
    <cfRule type="cellIs" dxfId="3" priority="6" operator="lessThan">
      <formula>$M$11</formula>
    </cfRule>
  </conditionalFormatting>
  <conditionalFormatting sqref="N12">
    <cfRule type="cellIs" dxfId="2" priority="5" operator="lessThan">
      <formula>$M$12</formula>
    </cfRule>
  </conditionalFormatting>
  <conditionalFormatting sqref="N13">
    <cfRule type="cellIs" dxfId="1" priority="4" operator="lessThan">
      <formula>$M$13</formula>
    </cfRule>
  </conditionalFormatting>
  <conditionalFormatting sqref="N14">
    <cfRule type="cellIs" dxfId="0" priority="3" operator="lessThan">
      <formula>$M$14</formula>
    </cfRule>
  </conditionalFormatting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1"/>
  <sheetViews>
    <sheetView zoomScaleNormal="100" workbookViewId="0"/>
  </sheetViews>
  <sheetFormatPr baseColWidth="10" defaultRowHeight="16"/>
  <cols>
    <col min="1" max="1" width="11.28515625" customWidth="1"/>
    <col min="2" max="3" width="15.85546875" customWidth="1"/>
    <col min="4" max="11" width="14.85546875" customWidth="1"/>
    <col min="12" max="12" width="15.85546875" customWidth="1"/>
  </cols>
  <sheetData>
    <row r="1" spans="1:12">
      <c r="A1" t="s">
        <v>37</v>
      </c>
      <c r="B1" t="s">
        <v>17</v>
      </c>
      <c r="C1" t="s">
        <v>19</v>
      </c>
      <c r="D1" t="s">
        <v>20</v>
      </c>
      <c r="E1" t="s">
        <v>21</v>
      </c>
      <c r="F1" t="s">
        <v>23</v>
      </c>
      <c r="G1" t="s">
        <v>25</v>
      </c>
      <c r="H1" t="s">
        <v>27</v>
      </c>
      <c r="I1" t="s">
        <v>29</v>
      </c>
      <c r="J1" t="s">
        <v>31</v>
      </c>
      <c r="K1" t="s">
        <v>33</v>
      </c>
      <c r="L1" t="s">
        <v>35</v>
      </c>
    </row>
    <row r="2" spans="1:12">
      <c r="A2" s="40">
        <v>44377</v>
      </c>
      <c r="B2">
        <v>171.86148071289</v>
      </c>
      <c r="C2">
        <v>134.22966003417901</v>
      </c>
      <c r="D2">
        <v>61.308200836181598</v>
      </c>
      <c r="E2">
        <v>52.739559173583899</v>
      </c>
      <c r="F2">
        <v>92.291854858398395</v>
      </c>
      <c r="G2">
        <v>86.011398315429602</v>
      </c>
      <c r="H2">
        <v>55.044822692871001</v>
      </c>
      <c r="I2">
        <v>49.651210784912102</v>
      </c>
      <c r="J2">
        <v>19.25</v>
      </c>
      <c r="K2">
        <v>33.709999084472599</v>
      </c>
      <c r="L2">
        <v>99.044944763183594</v>
      </c>
    </row>
    <row r="3" spans="1:12">
      <c r="A3" s="40">
        <v>44378</v>
      </c>
      <c r="B3">
        <v>172.158767700195</v>
      </c>
      <c r="C3">
        <v>135.13778686523401</v>
      </c>
      <c r="D3">
        <v>61.356559753417898</v>
      </c>
      <c r="E3">
        <v>52.457939147949197</v>
      </c>
      <c r="F3">
        <v>92.223785400390597</v>
      </c>
      <c r="G3">
        <v>86.023193359375</v>
      </c>
      <c r="H3">
        <v>55.085342407226499</v>
      </c>
      <c r="I3">
        <v>49.642601013183501</v>
      </c>
      <c r="J3">
        <v>19.319999694824201</v>
      </c>
      <c r="K3">
        <v>33.810001373291001</v>
      </c>
      <c r="L3">
        <v>99.473083496093693</v>
      </c>
    </row>
    <row r="4" spans="1:12">
      <c r="A4" s="40">
        <v>44379</v>
      </c>
      <c r="B4">
        <v>172.34706115722599</v>
      </c>
      <c r="C4">
        <v>135.557693481445</v>
      </c>
      <c r="D4">
        <v>61.482295989990199</v>
      </c>
      <c r="E4">
        <v>52.399673461913999</v>
      </c>
      <c r="F4">
        <v>92.447456359863196</v>
      </c>
      <c r="G4">
        <v>86.494659423828097</v>
      </c>
      <c r="H4">
        <v>55.191455841064403</v>
      </c>
      <c r="I4">
        <v>49.766895294189403</v>
      </c>
      <c r="J4">
        <v>19.5</v>
      </c>
      <c r="K4">
        <v>34.040000915527301</v>
      </c>
      <c r="L4">
        <v>99.774719238281193</v>
      </c>
    </row>
    <row r="5" spans="1:12">
      <c r="A5" s="40">
        <v>44383</v>
      </c>
      <c r="B5">
        <v>170.50386047363199</v>
      </c>
      <c r="C5">
        <v>134.15153503417901</v>
      </c>
      <c r="D5">
        <v>60.863307952880803</v>
      </c>
      <c r="E5">
        <v>51.457725524902301</v>
      </c>
      <c r="F5">
        <v>92.748939514160099</v>
      </c>
      <c r="G5">
        <v>87.408119201660099</v>
      </c>
      <c r="H5">
        <v>55.307228088378899</v>
      </c>
      <c r="I5">
        <v>49.738212585449197</v>
      </c>
      <c r="J5">
        <v>18.9699993133544</v>
      </c>
      <c r="K5">
        <v>34.220001220703097</v>
      </c>
      <c r="L5">
        <v>100.504493713378</v>
      </c>
    </row>
    <row r="6" spans="1:12">
      <c r="A6" s="40">
        <v>44384</v>
      </c>
      <c r="B6">
        <v>169.83003234863199</v>
      </c>
      <c r="C6">
        <v>134.66908264160099</v>
      </c>
      <c r="D6">
        <v>61.085758209228501</v>
      </c>
      <c r="E6">
        <v>51.506278991699197</v>
      </c>
      <c r="F6">
        <v>92.943443298339801</v>
      </c>
      <c r="G6">
        <v>88.233192443847599</v>
      </c>
      <c r="H6">
        <v>55.413345336913999</v>
      </c>
      <c r="I6">
        <v>49.719093322753899</v>
      </c>
      <c r="J6">
        <v>18.7399997711181</v>
      </c>
      <c r="K6">
        <v>34.340000152587798</v>
      </c>
      <c r="L6">
        <v>100.85478973388599</v>
      </c>
    </row>
    <row r="7" spans="1:12">
      <c r="A7" s="40">
        <v>44385</v>
      </c>
      <c r="B7">
        <v>167.83819580078099</v>
      </c>
      <c r="C7">
        <v>133.32150268554599</v>
      </c>
      <c r="D7">
        <v>60.099254608154297</v>
      </c>
      <c r="E7">
        <v>50.525485992431598</v>
      </c>
      <c r="F7">
        <v>93.001808166503906</v>
      </c>
      <c r="G7">
        <v>88.537689208984304</v>
      </c>
      <c r="H7">
        <v>55.403701782226499</v>
      </c>
      <c r="I7">
        <v>49.7286567687988</v>
      </c>
      <c r="J7">
        <v>18.899999618530199</v>
      </c>
      <c r="K7">
        <v>34.330001831054602</v>
      </c>
      <c r="L7">
        <v>100.572608947753</v>
      </c>
    </row>
    <row r="8" spans="1:12">
      <c r="A8" s="40">
        <v>44386</v>
      </c>
      <c r="B8">
        <v>171.28674316406199</v>
      </c>
      <c r="C8">
        <v>135.25497436523401</v>
      </c>
      <c r="D8">
        <v>61.201808929443303</v>
      </c>
      <c r="E8">
        <v>51.448009490966797</v>
      </c>
      <c r="F8">
        <v>92.739219665527301</v>
      </c>
      <c r="G8">
        <v>87.417938232421804</v>
      </c>
      <c r="H8">
        <v>55.297584533691399</v>
      </c>
      <c r="I8">
        <v>49.766895294189403</v>
      </c>
      <c r="J8">
        <v>19.120000839233398</v>
      </c>
      <c r="K8">
        <v>34.430000305175703</v>
      </c>
      <c r="L8">
        <v>102.226760864257</v>
      </c>
    </row>
    <row r="9" spans="1:12">
      <c r="A9" s="40">
        <v>44389</v>
      </c>
      <c r="B9">
        <v>173.13980102539</v>
      </c>
      <c r="C9">
        <v>135.83111572265599</v>
      </c>
      <c r="D9">
        <v>61.337215423583899</v>
      </c>
      <c r="E9">
        <v>51.477142333984297</v>
      </c>
      <c r="F9">
        <v>92.7003173828125</v>
      </c>
      <c r="G9">
        <v>87.280441284179602</v>
      </c>
      <c r="H9">
        <v>55.374752044677699</v>
      </c>
      <c r="I9">
        <v>49.805145263671797</v>
      </c>
      <c r="J9">
        <v>19.149999618530199</v>
      </c>
      <c r="K9">
        <v>34.400001525878899</v>
      </c>
      <c r="L9">
        <v>103.102493286132</v>
      </c>
    </row>
    <row r="10" spans="1:12">
      <c r="A10" s="40">
        <v>44390</v>
      </c>
      <c r="B10">
        <v>171.35609436035099</v>
      </c>
      <c r="C10">
        <v>134.84484863281199</v>
      </c>
      <c r="D10">
        <v>61.143787384033203</v>
      </c>
      <c r="E10">
        <v>51.506278991699197</v>
      </c>
      <c r="F10">
        <v>92.466911315917898</v>
      </c>
      <c r="G10">
        <v>86.632164001464801</v>
      </c>
      <c r="H10">
        <v>55.326519012451101</v>
      </c>
      <c r="I10">
        <v>49.91987991333</v>
      </c>
      <c r="J10">
        <v>19.309999465942301</v>
      </c>
      <c r="K10">
        <v>34.450000762939403</v>
      </c>
      <c r="L10">
        <v>101.662399291992</v>
      </c>
    </row>
    <row r="11" spans="1:12">
      <c r="A11" s="40">
        <v>44391</v>
      </c>
      <c r="B11">
        <v>170.10748291015599</v>
      </c>
      <c r="C11">
        <v>134.77651977539</v>
      </c>
      <c r="D11">
        <v>61.308200836181598</v>
      </c>
      <c r="E11">
        <v>51.758758544921797</v>
      </c>
      <c r="F11">
        <v>92.778121948242102</v>
      </c>
      <c r="G11">
        <v>87.5947265625</v>
      </c>
      <c r="H11">
        <v>55.422996520996001</v>
      </c>
      <c r="I11">
        <v>49.939002990722599</v>
      </c>
      <c r="J11">
        <v>19.120000839233398</v>
      </c>
      <c r="K11">
        <v>34.799999237060497</v>
      </c>
      <c r="L11">
        <v>102.37271118164</v>
      </c>
    </row>
    <row r="12" spans="1:12">
      <c r="A12" s="40">
        <v>44392</v>
      </c>
      <c r="B12">
        <v>169.71110534667901</v>
      </c>
      <c r="C12">
        <v>134.79602050781199</v>
      </c>
      <c r="D12">
        <v>60.940681457519503</v>
      </c>
      <c r="E12">
        <v>51.8073120117187</v>
      </c>
      <c r="F12">
        <v>92.923995971679602</v>
      </c>
      <c r="G12">
        <v>88.459098815917898</v>
      </c>
      <c r="H12">
        <v>55.519462585449197</v>
      </c>
      <c r="I12">
        <v>49.977252960205</v>
      </c>
      <c r="J12">
        <v>19.020000457763601</v>
      </c>
      <c r="K12">
        <v>34.810001373291001</v>
      </c>
      <c r="L12">
        <v>102.538131713867</v>
      </c>
    </row>
    <row r="13" spans="1:12">
      <c r="A13" s="40">
        <v>44393</v>
      </c>
      <c r="B13">
        <v>167.81840515136699</v>
      </c>
      <c r="C13">
        <v>133.77070617675699</v>
      </c>
      <c r="D13">
        <v>60.457099914550703</v>
      </c>
      <c r="E13">
        <v>51.457725524902301</v>
      </c>
      <c r="F13">
        <v>92.865646362304602</v>
      </c>
      <c r="G13">
        <v>88.370704650878906</v>
      </c>
      <c r="H13">
        <v>55.5869941711425</v>
      </c>
      <c r="I13">
        <v>49.986808776855398</v>
      </c>
      <c r="J13">
        <v>19.020000457763601</v>
      </c>
      <c r="K13">
        <v>34.4799995422363</v>
      </c>
      <c r="L13">
        <v>102.470016479492</v>
      </c>
    </row>
    <row r="14" spans="1:12">
      <c r="A14" s="40">
        <v>44396</v>
      </c>
      <c r="B14">
        <v>165.50946044921801</v>
      </c>
      <c r="C14">
        <v>131.33920288085901</v>
      </c>
      <c r="D14">
        <v>59.412570953369098</v>
      </c>
      <c r="E14">
        <v>50.700283050537102</v>
      </c>
      <c r="F14">
        <v>93.332450866699205</v>
      </c>
      <c r="G14">
        <v>90.207466125488196</v>
      </c>
      <c r="H14">
        <v>55.722053527832003</v>
      </c>
      <c r="I14">
        <v>49.881633758544901</v>
      </c>
      <c r="J14">
        <v>18.2600002288818</v>
      </c>
      <c r="K14">
        <v>34.5</v>
      </c>
      <c r="L14">
        <v>100.601791381835</v>
      </c>
    </row>
    <row r="15" spans="1:12">
      <c r="A15" s="40">
        <v>44397</v>
      </c>
      <c r="B15">
        <v>169.334548950195</v>
      </c>
      <c r="C15">
        <v>133.45820617675699</v>
      </c>
      <c r="D15">
        <v>59.770416259765597</v>
      </c>
      <c r="E15">
        <v>50.739124298095703</v>
      </c>
      <c r="F15">
        <v>93.312995910644503</v>
      </c>
      <c r="G15">
        <v>89.421691894531193</v>
      </c>
      <c r="H15">
        <v>55.722053527832003</v>
      </c>
      <c r="I15">
        <v>49.91987991333</v>
      </c>
      <c r="J15">
        <v>18.530000686645501</v>
      </c>
      <c r="K15">
        <v>34.470001220703097</v>
      </c>
      <c r="L15">
        <v>102.97599792480401</v>
      </c>
    </row>
    <row r="16" spans="1:12">
      <c r="A16" s="40">
        <v>44398</v>
      </c>
      <c r="B16">
        <v>172.238037109375</v>
      </c>
      <c r="C16">
        <v>134.73742675781199</v>
      </c>
      <c r="D16">
        <v>60.534473419189403</v>
      </c>
      <c r="E16">
        <v>51.176109313964801</v>
      </c>
      <c r="F16">
        <v>93.011505126953097</v>
      </c>
      <c r="G16">
        <v>88.351058959960895</v>
      </c>
      <c r="H16">
        <v>55.673816680908203</v>
      </c>
      <c r="I16">
        <v>49.9485664367675</v>
      </c>
      <c r="J16">
        <v>18.899999618530199</v>
      </c>
      <c r="K16">
        <v>34.340000152587798</v>
      </c>
      <c r="L16">
        <v>102.966262817382</v>
      </c>
    </row>
    <row r="17" spans="1:12">
      <c r="A17" s="40">
        <v>44399</v>
      </c>
      <c r="B17">
        <v>171.66326904296801</v>
      </c>
      <c r="C17">
        <v>134.29800415039</v>
      </c>
      <c r="D17">
        <v>60.611846923828097</v>
      </c>
      <c r="E17">
        <v>51.253795623779297</v>
      </c>
      <c r="F17">
        <v>93.235214233398395</v>
      </c>
      <c r="G17">
        <v>89.058273315429602</v>
      </c>
      <c r="H17">
        <v>55.731704711913999</v>
      </c>
      <c r="I17">
        <v>49.996376037597599</v>
      </c>
      <c r="J17">
        <v>19.049999237060501</v>
      </c>
      <c r="K17">
        <v>34.409999847412102</v>
      </c>
      <c r="L17">
        <v>102.14892578125</v>
      </c>
    </row>
    <row r="18" spans="1:12">
      <c r="A18" s="40">
        <v>44400</v>
      </c>
      <c r="B18">
        <v>173.27853393554599</v>
      </c>
      <c r="C18">
        <v>134.94248962402301</v>
      </c>
      <c r="D18">
        <v>60.6505317687988</v>
      </c>
      <c r="E18">
        <v>50.457504272460902</v>
      </c>
      <c r="F18">
        <v>93.196304321289006</v>
      </c>
      <c r="G18">
        <v>88.508209228515597</v>
      </c>
      <c r="H18">
        <v>55.770294189453097</v>
      </c>
      <c r="I18">
        <v>50.1206665039062</v>
      </c>
      <c r="J18">
        <v>19.149999618530199</v>
      </c>
      <c r="K18">
        <v>34.290000915527301</v>
      </c>
      <c r="L18">
        <v>102.99545288085901</v>
      </c>
    </row>
    <row r="19" spans="1:12">
      <c r="A19" s="40">
        <v>44403</v>
      </c>
      <c r="B19">
        <v>173.962310791015</v>
      </c>
      <c r="C19">
        <v>135.362380981445</v>
      </c>
      <c r="D19">
        <v>60.370052337646399</v>
      </c>
      <c r="E19">
        <v>49.496135711669901</v>
      </c>
      <c r="F19">
        <v>93.099060058593693</v>
      </c>
      <c r="G19">
        <v>88.252838134765597</v>
      </c>
      <c r="H19">
        <v>55.722053527832003</v>
      </c>
      <c r="I19">
        <v>50.225845336913999</v>
      </c>
      <c r="J19">
        <v>19.290000915527301</v>
      </c>
      <c r="K19">
        <v>34.2299995422363</v>
      </c>
      <c r="L19">
        <v>103.044105529785</v>
      </c>
    </row>
    <row r="20" spans="1:12">
      <c r="A20" s="40">
        <v>44404</v>
      </c>
      <c r="B20">
        <v>172.19841003417901</v>
      </c>
      <c r="C20">
        <v>135.469802856445</v>
      </c>
      <c r="D20">
        <v>59.847793579101499</v>
      </c>
      <c r="E20">
        <v>48.427940368652301</v>
      </c>
      <c r="F20">
        <v>93.342170715332003</v>
      </c>
      <c r="G20">
        <v>89.176116943359304</v>
      </c>
      <c r="H20">
        <v>55.799232482910099</v>
      </c>
      <c r="I20">
        <v>50.206718444824197</v>
      </c>
      <c r="J20">
        <v>19.1800003051757</v>
      </c>
      <c r="K20">
        <v>34.290000915527301</v>
      </c>
      <c r="L20">
        <v>103.627922058105</v>
      </c>
    </row>
    <row r="21" spans="1:12">
      <c r="A21" s="40">
        <v>44405</v>
      </c>
      <c r="B21">
        <v>173.38754272460901</v>
      </c>
      <c r="C21">
        <v>135.14755249023401</v>
      </c>
      <c r="D21">
        <v>60.495784759521399</v>
      </c>
      <c r="E21">
        <v>49.797168731689403</v>
      </c>
      <c r="F21">
        <v>93.478340148925696</v>
      </c>
      <c r="G21">
        <v>89.205581665039006</v>
      </c>
      <c r="H21">
        <v>55.818527221679602</v>
      </c>
      <c r="I21">
        <v>50.292774200439403</v>
      </c>
      <c r="J21">
        <v>19.270000457763601</v>
      </c>
      <c r="K21">
        <v>34.439998626708899</v>
      </c>
      <c r="L21">
        <v>103.26789855957</v>
      </c>
    </row>
    <row r="22" spans="1:12">
      <c r="A22" s="40">
        <v>44406</v>
      </c>
      <c r="B22">
        <v>174.47760009765599</v>
      </c>
      <c r="C22">
        <v>136.21195983886699</v>
      </c>
      <c r="D22">
        <v>60.853633880615199</v>
      </c>
      <c r="E22">
        <v>49.971965789794901</v>
      </c>
      <c r="F22">
        <v>93.332450866699205</v>
      </c>
      <c r="G22">
        <v>88.704658508300696</v>
      </c>
      <c r="H22">
        <v>55.808879852294901</v>
      </c>
      <c r="I22">
        <v>50.264091491699197</v>
      </c>
      <c r="J22">
        <v>19.610000610351499</v>
      </c>
      <c r="K22">
        <v>34.830001831054602</v>
      </c>
      <c r="L22">
        <v>103.28736114501901</v>
      </c>
    </row>
    <row r="23" spans="1:12">
      <c r="A23" s="40">
        <v>44407</v>
      </c>
      <c r="B23">
        <v>173.447006225585</v>
      </c>
      <c r="C23">
        <v>135.58697509765599</v>
      </c>
      <c r="D23">
        <v>60.437759399413999</v>
      </c>
      <c r="E23">
        <v>49.632087707519503</v>
      </c>
      <c r="F23">
        <v>93.449157714843693</v>
      </c>
      <c r="G23">
        <v>89.156478881835895</v>
      </c>
      <c r="H23">
        <v>55.866764068603501</v>
      </c>
      <c r="I23">
        <v>50.302337646484297</v>
      </c>
      <c r="J23">
        <v>19.5</v>
      </c>
      <c r="K23">
        <v>34.560001373291001</v>
      </c>
      <c r="L23">
        <v>103.42359924316401</v>
      </c>
    </row>
    <row r="24" spans="1:12">
      <c r="A24" s="40">
        <v>44410</v>
      </c>
      <c r="B24">
        <v>173.30827331542901</v>
      </c>
      <c r="C24">
        <v>135.440505981445</v>
      </c>
      <c r="D24">
        <v>60.776260375976499</v>
      </c>
      <c r="E24">
        <v>50.030235290527301</v>
      </c>
      <c r="F24">
        <v>93.662521362304602</v>
      </c>
      <c r="G24">
        <v>89.867752075195298</v>
      </c>
      <c r="H24">
        <v>55.935306549072202</v>
      </c>
      <c r="I24">
        <v>50.254528045654297</v>
      </c>
      <c r="J24">
        <v>19.290000915527301</v>
      </c>
      <c r="K24">
        <v>34.529998779296797</v>
      </c>
      <c r="L24">
        <v>103.19979095458901</v>
      </c>
    </row>
    <row r="25" spans="1:12">
      <c r="A25" s="40">
        <v>44411</v>
      </c>
      <c r="B25">
        <v>175.31001281738199</v>
      </c>
      <c r="C25">
        <v>136.86619567871</v>
      </c>
      <c r="D25">
        <v>61.172798156738203</v>
      </c>
      <c r="E25">
        <v>50.156475067138601</v>
      </c>
      <c r="F25">
        <v>93.662521362304602</v>
      </c>
      <c r="G25">
        <v>89.926780700683594</v>
      </c>
      <c r="H25">
        <v>55.993232727050703</v>
      </c>
      <c r="I25">
        <v>50.283210754394503</v>
      </c>
      <c r="J25">
        <v>19.2000007629394</v>
      </c>
      <c r="K25">
        <v>34.490001678466797</v>
      </c>
      <c r="L25">
        <v>103.326293945312</v>
      </c>
    </row>
    <row r="26" spans="1:12">
      <c r="A26" s="40">
        <v>44412</v>
      </c>
      <c r="B26">
        <v>174.97308349609301</v>
      </c>
      <c r="C26">
        <v>135.401443481445</v>
      </c>
      <c r="D26">
        <v>61.085758209228501</v>
      </c>
      <c r="E26">
        <v>50.282711029052699</v>
      </c>
      <c r="F26">
        <v>93.604080200195298</v>
      </c>
      <c r="G26">
        <v>90.12353515625</v>
      </c>
      <c r="H26">
        <v>56.022186279296797</v>
      </c>
      <c r="I26">
        <v>50.1971626281738</v>
      </c>
      <c r="J26">
        <v>18.889999389648398</v>
      </c>
      <c r="K26">
        <v>34.509998321533203</v>
      </c>
      <c r="L26">
        <v>103.00518798828099</v>
      </c>
    </row>
    <row r="27" spans="1:12">
      <c r="A27" s="40">
        <v>44413</v>
      </c>
      <c r="B27">
        <v>177.10363769531199</v>
      </c>
      <c r="C27">
        <v>136.03616333007801</v>
      </c>
      <c r="D27">
        <v>61.308200836181598</v>
      </c>
      <c r="E27">
        <v>50.1273384094238</v>
      </c>
      <c r="F27">
        <v>93.370231628417898</v>
      </c>
      <c r="G27">
        <v>89.700508117675696</v>
      </c>
      <c r="H27">
        <v>56.051155090332003</v>
      </c>
      <c r="I27">
        <v>50.111110687255803</v>
      </c>
      <c r="J27">
        <v>19.170000076293899</v>
      </c>
      <c r="K27">
        <v>34.349998474121001</v>
      </c>
      <c r="L27">
        <v>104.21174621582</v>
      </c>
    </row>
    <row r="28" spans="1:12">
      <c r="A28" s="40">
        <v>44414</v>
      </c>
      <c r="B28">
        <v>178.07476806640599</v>
      </c>
      <c r="C28">
        <v>136.88572692871</v>
      </c>
      <c r="D28">
        <v>60.998710632324197</v>
      </c>
      <c r="E28">
        <v>49.787460327148402</v>
      </c>
      <c r="F28">
        <v>92.980506896972599</v>
      </c>
      <c r="G28">
        <v>88.313377380371094</v>
      </c>
      <c r="H28">
        <v>55.858074188232401</v>
      </c>
      <c r="I28">
        <v>50.091983795166001</v>
      </c>
      <c r="J28">
        <v>19.0100002288818</v>
      </c>
      <c r="K28">
        <v>33.520000457763601</v>
      </c>
      <c r="L28">
        <v>104.02686309814401</v>
      </c>
    </row>
    <row r="29" spans="1:12">
      <c r="A29" s="40">
        <v>44417</v>
      </c>
      <c r="B29">
        <v>179.60086059570301</v>
      </c>
      <c r="C29">
        <v>136.7978515625</v>
      </c>
      <c r="D29">
        <v>61.037399291992102</v>
      </c>
      <c r="E29">
        <v>49.962253570556598</v>
      </c>
      <c r="F29">
        <v>92.697937011718693</v>
      </c>
      <c r="G29">
        <v>87.998580932617102</v>
      </c>
      <c r="H29">
        <v>55.8773803710937</v>
      </c>
      <c r="I29">
        <v>50.053737640380803</v>
      </c>
      <c r="J29">
        <v>18.7399997711181</v>
      </c>
      <c r="K29">
        <v>32.909999847412102</v>
      </c>
      <c r="L29">
        <v>103.472244262695</v>
      </c>
    </row>
    <row r="30" spans="1:12">
      <c r="A30" s="40">
        <v>44418</v>
      </c>
      <c r="B30">
        <v>180.19540405273401</v>
      </c>
      <c r="C30">
        <v>137.87199401855401</v>
      </c>
      <c r="D30">
        <v>61.172798156738203</v>
      </c>
      <c r="E30">
        <v>50.146762847900298</v>
      </c>
      <c r="F30">
        <v>92.551795959472599</v>
      </c>
      <c r="G30">
        <v>87.624732971191406</v>
      </c>
      <c r="H30">
        <v>55.887039184570298</v>
      </c>
      <c r="I30">
        <v>50.082424163818303</v>
      </c>
      <c r="J30">
        <v>19.079999923706001</v>
      </c>
      <c r="K30">
        <v>32.930000305175703</v>
      </c>
      <c r="L30">
        <v>102.489486694335</v>
      </c>
    </row>
    <row r="31" spans="1:12">
      <c r="A31" s="40">
        <v>44419</v>
      </c>
      <c r="B31">
        <v>180.06660461425699</v>
      </c>
      <c r="C31">
        <v>138.73132324218699</v>
      </c>
      <c r="D31">
        <v>61.501632690429602</v>
      </c>
      <c r="E31">
        <v>50.331272125244098</v>
      </c>
      <c r="F31">
        <v>92.707695007324205</v>
      </c>
      <c r="G31">
        <v>87.546051025390597</v>
      </c>
      <c r="H31">
        <v>55.896690368652301</v>
      </c>
      <c r="I31">
        <v>50.1493530273437</v>
      </c>
      <c r="J31">
        <v>19.25</v>
      </c>
      <c r="K31">
        <v>33.380001068115199</v>
      </c>
      <c r="L31">
        <v>103.09275817871</v>
      </c>
    </row>
    <row r="32" spans="1:12">
      <c r="A32" s="40">
        <v>44420</v>
      </c>
      <c r="B32">
        <v>180.36386108398401</v>
      </c>
      <c r="C32">
        <v>138.86804199218699</v>
      </c>
      <c r="D32">
        <v>61.308200836181598</v>
      </c>
      <c r="E32">
        <v>50.0010986328125</v>
      </c>
      <c r="F32">
        <v>92.727165222167898</v>
      </c>
      <c r="G32">
        <v>87.408309936523395</v>
      </c>
      <c r="H32">
        <v>55.906341552734297</v>
      </c>
      <c r="I32">
        <v>50.130233764648402</v>
      </c>
      <c r="J32">
        <v>19.1800003051757</v>
      </c>
      <c r="K32">
        <v>33.389999389648402</v>
      </c>
      <c r="L32">
        <v>103.31655883789</v>
      </c>
    </row>
    <row r="33" spans="1:12">
      <c r="A33" s="40">
        <v>44421</v>
      </c>
      <c r="B33">
        <v>179.50175476074199</v>
      </c>
      <c r="C33">
        <v>138.83871459960901</v>
      </c>
      <c r="D33">
        <v>61.530647277832003</v>
      </c>
      <c r="E33">
        <v>49.9039916992187</v>
      </c>
      <c r="F33">
        <v>93.068183898925696</v>
      </c>
      <c r="G33">
        <v>88.677391052246094</v>
      </c>
      <c r="H33">
        <v>55.935306549072202</v>
      </c>
      <c r="I33">
        <v>50.1493530273437</v>
      </c>
      <c r="J33">
        <v>19.069999694824201</v>
      </c>
      <c r="K33">
        <v>33.869998931884702</v>
      </c>
      <c r="L33">
        <v>103.88091278076099</v>
      </c>
    </row>
    <row r="34" spans="1:12">
      <c r="A34" s="40">
        <v>44424</v>
      </c>
      <c r="B34">
        <v>178.05494689941401</v>
      </c>
      <c r="C34">
        <v>139.13166809082</v>
      </c>
      <c r="D34">
        <v>61.143787384033203</v>
      </c>
      <c r="E34">
        <v>49.505847930908203</v>
      </c>
      <c r="F34">
        <v>93.185096740722599</v>
      </c>
      <c r="G34">
        <v>88.893814086914006</v>
      </c>
      <c r="H34">
        <v>55.935306549072202</v>
      </c>
      <c r="I34">
        <v>50.187599182128899</v>
      </c>
      <c r="J34">
        <v>19.020000457763601</v>
      </c>
      <c r="K34">
        <v>34.029998779296797</v>
      </c>
      <c r="L34">
        <v>103.754417419433</v>
      </c>
    </row>
    <row r="35" spans="1:12">
      <c r="A35" s="40">
        <v>44425</v>
      </c>
      <c r="B35">
        <v>175.86494445800699</v>
      </c>
      <c r="C35">
        <v>138.61415100097599</v>
      </c>
      <c r="D35">
        <v>60.408740997314403</v>
      </c>
      <c r="E35">
        <v>48.612449645996001</v>
      </c>
      <c r="F35">
        <v>93.087677001953097</v>
      </c>
      <c r="G35">
        <v>88.893814086914006</v>
      </c>
      <c r="H35">
        <v>55.9546089172363</v>
      </c>
      <c r="I35">
        <v>50.1493530273437</v>
      </c>
      <c r="J35">
        <v>18.809999465942301</v>
      </c>
      <c r="K35">
        <v>33.9799995422363</v>
      </c>
      <c r="L35">
        <v>103.64738464355401</v>
      </c>
    </row>
    <row r="36" spans="1:12">
      <c r="A36" s="40">
        <v>44426</v>
      </c>
      <c r="B36">
        <v>174.54696655273401</v>
      </c>
      <c r="C36">
        <v>136.91502380371</v>
      </c>
      <c r="D36">
        <v>60.273345947265597</v>
      </c>
      <c r="E36">
        <v>48.6707153320312</v>
      </c>
      <c r="F36">
        <v>92.922035217285099</v>
      </c>
      <c r="G36">
        <v>89.149589538574205</v>
      </c>
      <c r="H36">
        <v>55.944961547851499</v>
      </c>
      <c r="I36">
        <v>50.091983795166001</v>
      </c>
      <c r="J36">
        <v>18.590000152587798</v>
      </c>
      <c r="K36">
        <v>34.020000457763601</v>
      </c>
      <c r="L36">
        <v>102.70354461669901</v>
      </c>
    </row>
    <row r="37" spans="1:12">
      <c r="A37" s="40">
        <v>44427</v>
      </c>
      <c r="B37">
        <v>172.83264160156199</v>
      </c>
      <c r="C37">
        <v>136.4951171875</v>
      </c>
      <c r="D37">
        <v>59.557643890380803</v>
      </c>
      <c r="E37">
        <v>47.922977447509702</v>
      </c>
      <c r="F37">
        <v>93.087677001953097</v>
      </c>
      <c r="G37">
        <v>89.769371032714801</v>
      </c>
      <c r="H37">
        <v>56.012535095214801</v>
      </c>
      <c r="I37">
        <v>50.063301086425703</v>
      </c>
      <c r="J37">
        <v>18.329999923706001</v>
      </c>
      <c r="K37">
        <v>33.909999847412102</v>
      </c>
      <c r="L37">
        <v>103.19979095458901</v>
      </c>
    </row>
    <row r="38" spans="1:12">
      <c r="A38" s="40">
        <v>44428</v>
      </c>
      <c r="B38">
        <v>174.09111022949199</v>
      </c>
      <c r="C38">
        <v>137.14936828613199</v>
      </c>
      <c r="D38">
        <v>59.683372497558501</v>
      </c>
      <c r="E38">
        <v>47.922977447509702</v>
      </c>
      <c r="F38">
        <v>93.068183898925696</v>
      </c>
      <c r="G38">
        <v>89.828384399414006</v>
      </c>
      <c r="H38">
        <v>55.993232727050703</v>
      </c>
      <c r="I38">
        <v>49.977252960205</v>
      </c>
      <c r="J38">
        <v>17.899999618530199</v>
      </c>
      <c r="K38">
        <v>33.919998168945298</v>
      </c>
      <c r="L38">
        <v>103.71549987792901</v>
      </c>
    </row>
    <row r="39" spans="1:12">
      <c r="A39" s="40">
        <v>44431</v>
      </c>
      <c r="B39">
        <v>177.45048522949199</v>
      </c>
      <c r="C39">
        <v>137.84269714355401</v>
      </c>
      <c r="D39">
        <v>60.350715637207003</v>
      </c>
      <c r="E39">
        <v>48.612449645996001</v>
      </c>
      <c r="F39">
        <v>93.107170104980398</v>
      </c>
      <c r="G39">
        <v>89.759529113769503</v>
      </c>
      <c r="H39">
        <v>55.935306549072202</v>
      </c>
      <c r="I39">
        <v>50.072860717773402</v>
      </c>
      <c r="J39">
        <v>18.549999237060501</v>
      </c>
      <c r="K39">
        <v>34.330001831054602</v>
      </c>
      <c r="L39">
        <v>103.52089691162099</v>
      </c>
    </row>
    <row r="40" spans="1:12">
      <c r="A40" s="40">
        <v>44432</v>
      </c>
      <c r="B40">
        <v>178.84771728515599</v>
      </c>
      <c r="C40">
        <v>138.14540100097599</v>
      </c>
      <c r="D40">
        <v>60.892322540283203</v>
      </c>
      <c r="E40">
        <v>49.700065612792898</v>
      </c>
      <c r="F40">
        <v>92.961021423339801</v>
      </c>
      <c r="G40">
        <v>89.139747619628906</v>
      </c>
      <c r="H40">
        <v>55.944961547851499</v>
      </c>
      <c r="I40">
        <v>50.1206665039062</v>
      </c>
      <c r="J40">
        <v>18.940000534057599</v>
      </c>
      <c r="K40">
        <v>34.319999694824197</v>
      </c>
      <c r="L40">
        <v>103.06356811523401</v>
      </c>
    </row>
    <row r="41" spans="1:12">
      <c r="A41" s="40">
        <v>44433</v>
      </c>
      <c r="B41">
        <v>180.31434631347599</v>
      </c>
      <c r="C41">
        <v>138.73132324218699</v>
      </c>
      <c r="D41">
        <v>60.911666870117102</v>
      </c>
      <c r="E41">
        <v>49.7486152648925</v>
      </c>
      <c r="F41">
        <v>92.805114746093693</v>
      </c>
      <c r="G41">
        <v>88.401924133300696</v>
      </c>
      <c r="H41">
        <v>55.722911834716797</v>
      </c>
      <c r="I41">
        <v>50.187599182128899</v>
      </c>
      <c r="J41">
        <v>19.110000610351499</v>
      </c>
      <c r="K41">
        <v>34.090000152587798</v>
      </c>
      <c r="L41">
        <v>102.99545288085901</v>
      </c>
    </row>
    <row r="42" spans="1:12">
      <c r="A42" s="40">
        <v>44434</v>
      </c>
      <c r="B42">
        <v>179.21438598632801</v>
      </c>
      <c r="C42">
        <v>137.911041259765</v>
      </c>
      <c r="D42">
        <v>60.515129089355398</v>
      </c>
      <c r="E42">
        <v>49.340763092041001</v>
      </c>
      <c r="F42">
        <v>92.756393432617102</v>
      </c>
      <c r="G42">
        <v>88.687240600585895</v>
      </c>
      <c r="H42">
        <v>55.742229461669901</v>
      </c>
      <c r="I42">
        <v>50.178035736083899</v>
      </c>
      <c r="J42">
        <v>18.959999084472599</v>
      </c>
      <c r="K42">
        <v>34.130001068115199</v>
      </c>
      <c r="L42">
        <v>103.034378051757</v>
      </c>
    </row>
    <row r="43" spans="1:12">
      <c r="A43" s="40">
        <v>44435</v>
      </c>
      <c r="B43">
        <v>181.69177246093699</v>
      </c>
      <c r="C43">
        <v>138.89732360839801</v>
      </c>
      <c r="D43">
        <v>61.163131713867102</v>
      </c>
      <c r="E43">
        <v>49.962253570556598</v>
      </c>
      <c r="F43">
        <v>93.068183898925696</v>
      </c>
      <c r="G43">
        <v>89.159423828125</v>
      </c>
      <c r="H43">
        <v>55.819461822509702</v>
      </c>
      <c r="I43">
        <v>50.331016540527301</v>
      </c>
      <c r="J43">
        <v>19.2000007629394</v>
      </c>
      <c r="K43">
        <v>34.619998931884702</v>
      </c>
      <c r="L43">
        <v>104.114440917968</v>
      </c>
    </row>
    <row r="44" spans="1:12">
      <c r="A44" s="40">
        <v>44438</v>
      </c>
      <c r="B44">
        <v>181.156646728515</v>
      </c>
      <c r="C44">
        <v>138.54579162597599</v>
      </c>
      <c r="D44">
        <v>61.172798156738203</v>
      </c>
      <c r="E44">
        <v>50.107917785644503</v>
      </c>
      <c r="F44">
        <v>93.253311157226506</v>
      </c>
      <c r="G44">
        <v>89.425056457519503</v>
      </c>
      <c r="H44">
        <v>55.8773803710937</v>
      </c>
      <c r="I44">
        <v>50.350139617919901</v>
      </c>
      <c r="J44">
        <v>19.270000457763601</v>
      </c>
      <c r="K44">
        <v>34.459999084472599</v>
      </c>
      <c r="L44">
        <v>105.155586242675</v>
      </c>
    </row>
    <row r="45" spans="1:12">
      <c r="A45" s="40">
        <v>44439</v>
      </c>
      <c r="B45">
        <v>180.59181213378901</v>
      </c>
      <c r="C45">
        <v>138.41882324218699</v>
      </c>
      <c r="D45">
        <v>61.356559753417898</v>
      </c>
      <c r="E45">
        <v>50.719703674316399</v>
      </c>
      <c r="F45">
        <v>93.126640319824205</v>
      </c>
      <c r="G45">
        <v>88.913482666015597</v>
      </c>
      <c r="H45">
        <v>55.626377105712798</v>
      </c>
      <c r="I45">
        <v>50.302337646484297</v>
      </c>
      <c r="J45">
        <v>19.1800003051757</v>
      </c>
      <c r="K45">
        <v>34.529998779296797</v>
      </c>
      <c r="L45">
        <v>105.65183258056599</v>
      </c>
    </row>
    <row r="46" spans="1:12">
      <c r="A46" s="40">
        <v>44440</v>
      </c>
      <c r="B46">
        <v>180.39360046386699</v>
      </c>
      <c r="C46">
        <v>138.09657287597599</v>
      </c>
      <c r="D46">
        <v>61.936855316162102</v>
      </c>
      <c r="E46">
        <v>51.331485748291001</v>
      </c>
      <c r="F46">
        <v>93.209617614746094</v>
      </c>
      <c r="G46">
        <v>88.984428405761705</v>
      </c>
      <c r="H46">
        <v>55.645698547363203</v>
      </c>
      <c r="I46">
        <v>50.311897277832003</v>
      </c>
      <c r="J46">
        <v>19.090000152587798</v>
      </c>
      <c r="K46">
        <v>34.549999237060497</v>
      </c>
      <c r="L46">
        <v>107.344909667968</v>
      </c>
    </row>
    <row r="47" spans="1:12">
      <c r="A47" s="40">
        <v>44441</v>
      </c>
      <c r="B47">
        <v>181.21609497070301</v>
      </c>
      <c r="C47">
        <v>139.09262084960901</v>
      </c>
      <c r="D47">
        <v>62.110942840576101</v>
      </c>
      <c r="E47">
        <v>51.127559661865199</v>
      </c>
      <c r="F47">
        <v>93.375564575195298</v>
      </c>
      <c r="G47">
        <v>89.349006652832003</v>
      </c>
      <c r="H47">
        <v>55.761627197265597</v>
      </c>
      <c r="I47">
        <v>50.350139617919901</v>
      </c>
      <c r="J47">
        <v>19.309999465942301</v>
      </c>
      <c r="K47">
        <v>34.450000762939403</v>
      </c>
      <c r="L47">
        <v>107.90926361083901</v>
      </c>
    </row>
    <row r="48" spans="1:12">
      <c r="A48" s="40">
        <v>44442</v>
      </c>
      <c r="B48">
        <v>181.44404602050699</v>
      </c>
      <c r="C48">
        <v>138.54579162597599</v>
      </c>
      <c r="D48">
        <v>62.439773559570298</v>
      </c>
      <c r="E48">
        <v>51.360618591308501</v>
      </c>
      <c r="F48">
        <v>93.180328369140597</v>
      </c>
      <c r="G48">
        <v>88.649421691894503</v>
      </c>
      <c r="H48">
        <v>55.655364990234297</v>
      </c>
      <c r="I48">
        <v>50.3692626953125</v>
      </c>
      <c r="J48">
        <v>19.329999923706001</v>
      </c>
      <c r="K48">
        <v>34.819999694824197</v>
      </c>
      <c r="L48">
        <v>107.92872619628901</v>
      </c>
    </row>
    <row r="49" spans="1:12">
      <c r="A49" s="40">
        <v>44446</v>
      </c>
      <c r="B49">
        <v>181.47375488281199</v>
      </c>
      <c r="C49">
        <v>137.17866516113199</v>
      </c>
      <c r="D49">
        <v>62.478462219238203</v>
      </c>
      <c r="E49">
        <v>51.787895202636697</v>
      </c>
      <c r="F49">
        <v>92.848457336425696</v>
      </c>
      <c r="G49">
        <v>87.949851989746094</v>
      </c>
      <c r="H49">
        <v>55.481468200683501</v>
      </c>
      <c r="I49">
        <v>50.350139617919901</v>
      </c>
      <c r="J49">
        <v>19.110000610351499</v>
      </c>
      <c r="K49">
        <v>34.130001068115199</v>
      </c>
      <c r="L49">
        <v>106.712440490722</v>
      </c>
    </row>
    <row r="50" spans="1:12">
      <c r="A50" s="40">
        <v>44447</v>
      </c>
      <c r="B50">
        <v>179.85848999023401</v>
      </c>
      <c r="C50">
        <v>137.09077453613199</v>
      </c>
      <c r="D50">
        <v>61.878826141357401</v>
      </c>
      <c r="E50">
        <v>51.020740509033203</v>
      </c>
      <c r="F50">
        <v>93.004631042480398</v>
      </c>
      <c r="G50">
        <v>88.432647705078097</v>
      </c>
      <c r="H50">
        <v>55.539436340332003</v>
      </c>
      <c r="I50">
        <v>50.4266357421875</v>
      </c>
      <c r="J50">
        <v>19.25</v>
      </c>
      <c r="K50">
        <v>34.040000915527301</v>
      </c>
      <c r="L50">
        <v>107.247604370117</v>
      </c>
    </row>
    <row r="51" spans="1:12">
      <c r="A51" s="40">
        <v>44448</v>
      </c>
      <c r="B51">
        <v>180.55216979980401</v>
      </c>
      <c r="C51">
        <v>136.41700744628901</v>
      </c>
      <c r="D51">
        <v>61.801448822021399</v>
      </c>
      <c r="E51">
        <v>51.088714599609297</v>
      </c>
      <c r="F51">
        <v>93.307228088378906</v>
      </c>
      <c r="G51">
        <v>89.437683105468693</v>
      </c>
      <c r="H51">
        <v>55.703662872314403</v>
      </c>
      <c r="I51">
        <v>50.483997344970703</v>
      </c>
      <c r="J51">
        <v>19.110000610351499</v>
      </c>
      <c r="K51">
        <v>34.180000305175703</v>
      </c>
      <c r="L51">
        <v>105.06801605224599</v>
      </c>
    </row>
    <row r="52" spans="1:12">
      <c r="A52" s="40">
        <v>44449</v>
      </c>
      <c r="B52">
        <v>179.353103637695</v>
      </c>
      <c r="C52">
        <v>135.53814697265599</v>
      </c>
      <c r="D52">
        <v>61.656375885009702</v>
      </c>
      <c r="E52">
        <v>51.011024475097599</v>
      </c>
      <c r="F52">
        <v>93.180328369140597</v>
      </c>
      <c r="G52">
        <v>88.757804870605398</v>
      </c>
      <c r="H52">
        <v>55.568412780761697</v>
      </c>
      <c r="I52">
        <v>50.44575881958</v>
      </c>
      <c r="J52">
        <v>19.360000610351499</v>
      </c>
      <c r="K52">
        <v>34.040000915527301</v>
      </c>
      <c r="L52">
        <v>103.530624389648</v>
      </c>
    </row>
    <row r="53" spans="1:12">
      <c r="A53" s="40">
        <v>44452</v>
      </c>
      <c r="B53">
        <v>179.75938415527301</v>
      </c>
      <c r="C53">
        <v>136.43653869628901</v>
      </c>
      <c r="D53">
        <v>62.043243408203097</v>
      </c>
      <c r="E53">
        <v>51.176109313964801</v>
      </c>
      <c r="F53">
        <v>93.2388916015625</v>
      </c>
      <c r="G53">
        <v>89.280021667480398</v>
      </c>
      <c r="H53">
        <v>55.587734222412102</v>
      </c>
      <c r="I53">
        <v>50.436195373535099</v>
      </c>
      <c r="J53">
        <v>19.5100002288818</v>
      </c>
      <c r="K53">
        <v>34.139999389648402</v>
      </c>
      <c r="L53">
        <v>104.231201171875</v>
      </c>
    </row>
    <row r="54" spans="1:12">
      <c r="A54" s="40">
        <v>44453</v>
      </c>
      <c r="B54">
        <v>178.39187622070301</v>
      </c>
      <c r="C54">
        <v>134.91322326660099</v>
      </c>
      <c r="D54">
        <v>61.695064544677699</v>
      </c>
      <c r="E54">
        <v>50.700283050537102</v>
      </c>
      <c r="F54">
        <v>93.424362182617102</v>
      </c>
      <c r="G54">
        <v>90.225929260253906</v>
      </c>
      <c r="H54">
        <v>55.655364990234297</v>
      </c>
      <c r="I54">
        <v>50.407512664794901</v>
      </c>
      <c r="J54">
        <v>19.5</v>
      </c>
      <c r="K54">
        <v>34.369998931884702</v>
      </c>
      <c r="L54">
        <v>104.046333312988</v>
      </c>
    </row>
    <row r="55" spans="1:12">
      <c r="A55" s="40">
        <v>44454</v>
      </c>
      <c r="B55">
        <v>180.78007507324199</v>
      </c>
      <c r="C55">
        <v>136.28028869628901</v>
      </c>
      <c r="D55">
        <v>61.917507171630803</v>
      </c>
      <c r="E55">
        <v>50.680854797363203</v>
      </c>
      <c r="F55">
        <v>93.356033325195298</v>
      </c>
      <c r="G55">
        <v>89.890930175781193</v>
      </c>
      <c r="H55">
        <v>55.539436340332003</v>
      </c>
      <c r="I55">
        <v>50.436195373535099</v>
      </c>
      <c r="J55">
        <v>19.819999694824201</v>
      </c>
      <c r="K55">
        <v>34.159999847412102</v>
      </c>
      <c r="L55">
        <v>104.377159118652</v>
      </c>
    </row>
    <row r="56" spans="1:12">
      <c r="A56" s="40">
        <v>44455</v>
      </c>
      <c r="B56">
        <v>180.79989624023401</v>
      </c>
      <c r="C56">
        <v>135.70416259765599</v>
      </c>
      <c r="D56">
        <v>61.588680267333899</v>
      </c>
      <c r="E56">
        <v>50.156475067138601</v>
      </c>
      <c r="F56">
        <v>93.199867248535099</v>
      </c>
      <c r="G56">
        <v>89.536216735839801</v>
      </c>
      <c r="H56">
        <v>55.452484130859297</v>
      </c>
      <c r="I56">
        <v>50.4170722961425</v>
      </c>
      <c r="J56">
        <v>19.6800003051757</v>
      </c>
      <c r="K56">
        <v>33.389999389648402</v>
      </c>
      <c r="L56">
        <v>104.464729309082</v>
      </c>
    </row>
    <row r="57" spans="1:12">
      <c r="A57" s="40">
        <v>44456</v>
      </c>
      <c r="B57">
        <v>179.39273071289</v>
      </c>
      <c r="C57">
        <v>134.78625488281199</v>
      </c>
      <c r="D57">
        <v>60.931007385253899</v>
      </c>
      <c r="E57">
        <v>49.962253570556598</v>
      </c>
      <c r="F57">
        <v>93.004631042480398</v>
      </c>
      <c r="G57">
        <v>89.112518310546804</v>
      </c>
      <c r="H57">
        <v>55.394527435302699</v>
      </c>
      <c r="I57">
        <v>50.350139617919901</v>
      </c>
      <c r="J57">
        <v>19.520000457763601</v>
      </c>
      <c r="K57">
        <v>33.340000152587798</v>
      </c>
      <c r="L57">
        <v>103.530624389648</v>
      </c>
    </row>
    <row r="58" spans="1:12">
      <c r="A58" s="40">
        <v>44459</v>
      </c>
      <c r="B58">
        <v>174.61633300781199</v>
      </c>
      <c r="C58">
        <v>132.77467346191401</v>
      </c>
      <c r="D58">
        <v>59.614772796630803</v>
      </c>
      <c r="E58">
        <v>48.602867126464801</v>
      </c>
      <c r="F58">
        <v>93.248664855957003</v>
      </c>
      <c r="G58">
        <v>90.166816711425696</v>
      </c>
      <c r="H58">
        <v>55.5490913391113</v>
      </c>
      <c r="I58">
        <v>50.321460723876903</v>
      </c>
      <c r="J58">
        <v>19.290000915527301</v>
      </c>
      <c r="K58">
        <v>33.580001831054602</v>
      </c>
      <c r="L58">
        <v>102.898155212402</v>
      </c>
    </row>
    <row r="59" spans="1:12">
      <c r="A59" s="40">
        <v>44460</v>
      </c>
      <c r="B59">
        <v>174.62625122070301</v>
      </c>
      <c r="C59">
        <v>132.43289184570301</v>
      </c>
      <c r="D59">
        <v>60.188743591308501</v>
      </c>
      <c r="E59">
        <v>48.994907379150298</v>
      </c>
      <c r="F59">
        <v>93.2388916015625</v>
      </c>
      <c r="G59">
        <v>90.068283081054602</v>
      </c>
      <c r="H59">
        <v>55.520114898681598</v>
      </c>
      <c r="I59">
        <v>50.311897277832003</v>
      </c>
      <c r="J59">
        <v>19.309999465942301</v>
      </c>
      <c r="K59">
        <v>33.790000915527301</v>
      </c>
      <c r="L59">
        <v>102.946800231933</v>
      </c>
    </row>
    <row r="60" spans="1:12">
      <c r="A60" s="40">
        <v>44461</v>
      </c>
      <c r="B60">
        <v>177.56938171386699</v>
      </c>
      <c r="C60">
        <v>133.54609680175699</v>
      </c>
      <c r="D60">
        <v>60.636245727538999</v>
      </c>
      <c r="E60">
        <v>49.700569152832003</v>
      </c>
      <c r="F60">
        <v>93.307228088378906</v>
      </c>
      <c r="G60">
        <v>90.531379699707003</v>
      </c>
      <c r="H60">
        <v>55.558750152587798</v>
      </c>
      <c r="I60">
        <v>50.216281890869098</v>
      </c>
      <c r="J60">
        <v>19.530000686645501</v>
      </c>
      <c r="K60">
        <v>33.650001525878899</v>
      </c>
      <c r="L60">
        <v>103.94903564453099</v>
      </c>
    </row>
    <row r="61" spans="1:12">
      <c r="A61" s="40">
        <v>44462</v>
      </c>
      <c r="B61">
        <v>181.22601318359301</v>
      </c>
      <c r="C61">
        <v>135.362380981445</v>
      </c>
      <c r="D61">
        <v>61.229663848876903</v>
      </c>
      <c r="E61">
        <v>49.935794830322202</v>
      </c>
      <c r="F61">
        <v>92.887512207031193</v>
      </c>
      <c r="G61">
        <v>88.629707336425696</v>
      </c>
      <c r="H61">
        <v>55.336559295654297</v>
      </c>
      <c r="I61">
        <v>50.225845336913999</v>
      </c>
      <c r="J61">
        <v>19.829999923706001</v>
      </c>
      <c r="K61">
        <v>33.270000457763601</v>
      </c>
      <c r="L61">
        <v>103.74468994140599</v>
      </c>
    </row>
    <row r="62" spans="1:12">
      <c r="A62" s="40">
        <v>44463</v>
      </c>
      <c r="B62">
        <v>181.58738708496</v>
      </c>
      <c r="C62">
        <v>135.53524780273401</v>
      </c>
      <c r="D62">
        <v>60.645973205566399</v>
      </c>
      <c r="E62">
        <v>49.386940002441399</v>
      </c>
      <c r="F62">
        <v>92.780128479003906</v>
      </c>
      <c r="G62">
        <v>87.841461181640597</v>
      </c>
      <c r="H62">
        <v>55.201309204101499</v>
      </c>
      <c r="I62">
        <v>50.216281890869098</v>
      </c>
      <c r="J62">
        <v>19.920000076293899</v>
      </c>
      <c r="K62">
        <v>33.25</v>
      </c>
      <c r="L62">
        <v>102.635414123535</v>
      </c>
    </row>
    <row r="63" spans="1:12">
      <c r="A63" s="40">
        <v>44466</v>
      </c>
      <c r="B63">
        <v>182.05398559570301</v>
      </c>
      <c r="C63">
        <v>136.11476135253901</v>
      </c>
      <c r="D63">
        <v>60.791896820068303</v>
      </c>
      <c r="E63">
        <v>49.651565551757798</v>
      </c>
      <c r="F63">
        <v>92.633712768554602</v>
      </c>
      <c r="G63">
        <v>87.506446838378906</v>
      </c>
      <c r="H63">
        <v>55.17232131958</v>
      </c>
      <c r="I63">
        <v>50.254528045654297</v>
      </c>
      <c r="J63">
        <v>20.190000534057599</v>
      </c>
      <c r="K63">
        <v>33.319999694824197</v>
      </c>
      <c r="L63">
        <v>101.254920959472</v>
      </c>
    </row>
    <row r="64" spans="1:12">
      <c r="A64" s="40">
        <v>44467</v>
      </c>
      <c r="B64">
        <v>177.58651733398401</v>
      </c>
      <c r="C64">
        <v>134.62179565429599</v>
      </c>
      <c r="D64">
        <v>59.575862884521399</v>
      </c>
      <c r="E64">
        <v>49.073310852050703</v>
      </c>
      <c r="F64">
        <v>92.184700012207003</v>
      </c>
      <c r="G64">
        <v>86.235382080078097</v>
      </c>
      <c r="H64">
        <v>55.056400299072202</v>
      </c>
      <c r="I64">
        <v>50.264091491699197</v>
      </c>
      <c r="J64">
        <v>20.030000686645501</v>
      </c>
      <c r="K64">
        <v>32.9799995422363</v>
      </c>
      <c r="L64">
        <v>100.569580078125</v>
      </c>
    </row>
    <row r="65" spans="1:12">
      <c r="A65" s="40">
        <v>44468</v>
      </c>
      <c r="B65">
        <v>176.24629211425699</v>
      </c>
      <c r="C65">
        <v>135.17184448242099</v>
      </c>
      <c r="D65">
        <v>59.371566772460902</v>
      </c>
      <c r="E65">
        <v>48.681270599365199</v>
      </c>
      <c r="F65">
        <v>92.243263244628906</v>
      </c>
      <c r="G65">
        <v>86.422592163085895</v>
      </c>
      <c r="H65">
        <v>55.095039367675703</v>
      </c>
      <c r="I65">
        <v>50.283210754394503</v>
      </c>
      <c r="J65">
        <v>20.049999237060501</v>
      </c>
      <c r="K65">
        <v>32.849998474121001</v>
      </c>
      <c r="L65">
        <v>101.32345581054599</v>
      </c>
    </row>
    <row r="66" spans="1:12">
      <c r="A66" s="40">
        <v>44469</v>
      </c>
      <c r="B66">
        <v>174.33024597167901</v>
      </c>
      <c r="C66">
        <v>132.96185302734301</v>
      </c>
      <c r="D66">
        <v>59.303470611572202</v>
      </c>
      <c r="E66">
        <v>49.014503479003899</v>
      </c>
      <c r="F66">
        <v>92.155418395996094</v>
      </c>
      <c r="G66">
        <v>86.422592163085895</v>
      </c>
      <c r="H66">
        <v>55.027412414550703</v>
      </c>
      <c r="I66">
        <v>50.273654937744098</v>
      </c>
      <c r="J66">
        <v>20.1800003051757</v>
      </c>
      <c r="K66">
        <v>33.409999847412102</v>
      </c>
      <c r="L66">
        <v>99.649261474609304</v>
      </c>
    </row>
    <row r="67" spans="1:12">
      <c r="A67" s="40">
        <v>44470</v>
      </c>
      <c r="B67">
        <v>176.09738159179599</v>
      </c>
      <c r="C67">
        <v>134.52357482910099</v>
      </c>
      <c r="D67">
        <v>59.459121704101499</v>
      </c>
      <c r="E67">
        <v>49.043910980224602</v>
      </c>
      <c r="F67">
        <v>92.578849792480398</v>
      </c>
      <c r="G67">
        <v>87.019630432128906</v>
      </c>
      <c r="H67">
        <v>55.122154235839801</v>
      </c>
      <c r="I67">
        <v>50.365047454833899</v>
      </c>
      <c r="J67">
        <v>20.4500007629394</v>
      </c>
      <c r="K67">
        <v>33.490001678466797</v>
      </c>
      <c r="L67">
        <v>101.059112548828</v>
      </c>
    </row>
    <row r="68" spans="1:12">
      <c r="A68" s="40">
        <v>44473</v>
      </c>
      <c r="B68">
        <v>173.69488525390599</v>
      </c>
      <c r="C68">
        <v>134.003005981445</v>
      </c>
      <c r="D68">
        <v>58.826789855957003</v>
      </c>
      <c r="E68">
        <v>48.367641448974602</v>
      </c>
      <c r="F68">
        <v>92.490837097167898</v>
      </c>
      <c r="G68">
        <v>86.842002868652301</v>
      </c>
      <c r="H68">
        <v>55.054485321044901</v>
      </c>
      <c r="I68">
        <v>50.384494781494098</v>
      </c>
      <c r="J68">
        <v>20.780000686645501</v>
      </c>
      <c r="K68">
        <v>33.650001525878899</v>
      </c>
      <c r="L68">
        <v>101.07869720458901</v>
      </c>
    </row>
    <row r="69" spans="1:12">
      <c r="A69" s="40">
        <v>44474</v>
      </c>
      <c r="B69">
        <v>176.12716674804599</v>
      </c>
      <c r="C69">
        <v>135.09324645996</v>
      </c>
      <c r="D69">
        <v>59.225650787353501</v>
      </c>
      <c r="E69">
        <v>48.828289031982401</v>
      </c>
      <c r="F69">
        <v>92.285484313964801</v>
      </c>
      <c r="G69">
        <v>86.111747741699205</v>
      </c>
      <c r="H69">
        <v>54.880474090576101</v>
      </c>
      <c r="I69">
        <v>50.4622802734375</v>
      </c>
      <c r="J69">
        <v>21.040000915527301</v>
      </c>
      <c r="K69">
        <v>33.5</v>
      </c>
      <c r="L69">
        <v>100.38355255126901</v>
      </c>
    </row>
    <row r="70" spans="1:12">
      <c r="A70" s="40">
        <v>44475</v>
      </c>
      <c r="B70">
        <v>175.99809265136699</v>
      </c>
      <c r="C70">
        <v>135.33880615234301</v>
      </c>
      <c r="D70">
        <v>58.855972290038999</v>
      </c>
      <c r="E70">
        <v>48.642074584960902</v>
      </c>
      <c r="F70">
        <v>92.226791381835895</v>
      </c>
      <c r="G70">
        <v>86.516342163085895</v>
      </c>
      <c r="H70">
        <v>54.957809448242102</v>
      </c>
      <c r="I70">
        <v>50.413658142089801</v>
      </c>
      <c r="J70">
        <v>20.690000534057599</v>
      </c>
      <c r="K70">
        <v>33.590000152587798</v>
      </c>
      <c r="L70">
        <v>101.343048095703</v>
      </c>
    </row>
    <row r="71" spans="1:12">
      <c r="A71" s="40">
        <v>44476</v>
      </c>
      <c r="B71">
        <v>178.023345947265</v>
      </c>
      <c r="C71">
        <v>136.42906188964801</v>
      </c>
      <c r="D71">
        <v>59.556407928466797</v>
      </c>
      <c r="E71">
        <v>49.592758178710902</v>
      </c>
      <c r="F71">
        <v>91.962760925292898</v>
      </c>
      <c r="G71">
        <v>85.628189086914006</v>
      </c>
      <c r="H71">
        <v>54.861137390136697</v>
      </c>
      <c r="I71">
        <v>50.442832946777301</v>
      </c>
      <c r="J71">
        <v>20.9500007629394</v>
      </c>
      <c r="K71">
        <v>33.400001525878899</v>
      </c>
      <c r="L71">
        <v>101.617179870605</v>
      </c>
    </row>
    <row r="72" spans="1:12">
      <c r="A72" s="40">
        <v>44477</v>
      </c>
      <c r="B72">
        <v>177.715576171875</v>
      </c>
      <c r="C72">
        <v>136.56655883789</v>
      </c>
      <c r="D72">
        <v>59.605045318603501</v>
      </c>
      <c r="E72">
        <v>49.778980255126903</v>
      </c>
      <c r="F72">
        <v>91.718284606933594</v>
      </c>
      <c r="G72">
        <v>85.115020751953097</v>
      </c>
      <c r="H72">
        <v>54.774135589599602</v>
      </c>
      <c r="I72">
        <v>50.442832946777301</v>
      </c>
      <c r="J72">
        <v>21.020000457763601</v>
      </c>
      <c r="K72">
        <v>33.419998168945298</v>
      </c>
      <c r="L72">
        <v>100.65769195556599</v>
      </c>
    </row>
    <row r="73" spans="1:12">
      <c r="A73" s="40">
        <v>44480</v>
      </c>
      <c r="B73">
        <v>176.26614379882801</v>
      </c>
      <c r="C73">
        <v>135.53524780273401</v>
      </c>
      <c r="D73">
        <v>59.420211791992102</v>
      </c>
      <c r="E73">
        <v>49.641769409179602</v>
      </c>
      <c r="F73">
        <v>91.532478332519503</v>
      </c>
      <c r="G73">
        <v>84.858459472656193</v>
      </c>
      <c r="H73">
        <v>54.706462860107401</v>
      </c>
      <c r="I73">
        <v>50.442832946777301</v>
      </c>
      <c r="J73">
        <v>21.159999847412099</v>
      </c>
      <c r="K73">
        <v>33.360000610351499</v>
      </c>
      <c r="L73">
        <v>100.91224670410099</v>
      </c>
    </row>
    <row r="74" spans="1:12">
      <c r="A74" s="40">
        <v>44481</v>
      </c>
      <c r="B74">
        <v>176.43490600585901</v>
      </c>
      <c r="C74">
        <v>135.132568359375</v>
      </c>
      <c r="D74">
        <v>59.352115631103501</v>
      </c>
      <c r="E74">
        <v>49.504550933837798</v>
      </c>
      <c r="F74">
        <v>91.786735534667898</v>
      </c>
      <c r="G74">
        <v>86.220298767089801</v>
      </c>
      <c r="H74">
        <v>54.687126159667898</v>
      </c>
      <c r="I74">
        <v>50.403942108154297</v>
      </c>
      <c r="J74">
        <v>21.159999847412099</v>
      </c>
      <c r="K74">
        <v>33.520000457763601</v>
      </c>
      <c r="L74">
        <v>102.233993530273</v>
      </c>
    </row>
    <row r="75" spans="1:12">
      <c r="A75" s="40">
        <v>44482</v>
      </c>
      <c r="B75">
        <v>177.19935607910099</v>
      </c>
      <c r="C75">
        <v>135.27987670898401</v>
      </c>
      <c r="D75">
        <v>60.023365020751903</v>
      </c>
      <c r="E75">
        <v>50.151412963867102</v>
      </c>
      <c r="F75">
        <v>92.021438598632798</v>
      </c>
      <c r="G75">
        <v>86.999908447265597</v>
      </c>
      <c r="H75">
        <v>54.89013671875</v>
      </c>
      <c r="I75">
        <v>50.4622802734375</v>
      </c>
      <c r="J75">
        <v>21.280000686645501</v>
      </c>
      <c r="K75">
        <v>34.110000610351499</v>
      </c>
      <c r="L75">
        <v>102.97808074951099</v>
      </c>
    </row>
    <row r="76" spans="1:12">
      <c r="A76" s="40">
        <v>44483</v>
      </c>
      <c r="B76">
        <v>180.55488586425699</v>
      </c>
      <c r="C76">
        <v>137.43092346191401</v>
      </c>
      <c r="D76">
        <v>60.519504547119098</v>
      </c>
      <c r="E76">
        <v>50.229820251464801</v>
      </c>
      <c r="F76">
        <v>92.265922546386705</v>
      </c>
      <c r="G76">
        <v>87.286071777343693</v>
      </c>
      <c r="H76">
        <v>55.0641479492187</v>
      </c>
      <c r="I76">
        <v>50.501167297363203</v>
      </c>
      <c r="J76">
        <v>21.5</v>
      </c>
      <c r="K76">
        <v>34.200000762939403</v>
      </c>
      <c r="L76">
        <v>104.23127746582</v>
      </c>
    </row>
    <row r="77" spans="1:12">
      <c r="A77" s="40">
        <v>44484</v>
      </c>
      <c r="B77">
        <v>182.609939575195</v>
      </c>
      <c r="C77">
        <v>138.37384033203099</v>
      </c>
      <c r="D77">
        <v>61.035102844238203</v>
      </c>
      <c r="E77">
        <v>50.768875122070298</v>
      </c>
      <c r="F77">
        <v>91.962760925292898</v>
      </c>
      <c r="G77">
        <v>86.802536010742102</v>
      </c>
      <c r="H77">
        <v>54.9481391906738</v>
      </c>
      <c r="I77">
        <v>50.481719970703097</v>
      </c>
      <c r="J77">
        <v>21.6800003051757</v>
      </c>
      <c r="K77">
        <v>33.659999847412102</v>
      </c>
      <c r="L77">
        <v>104.152961730957</v>
      </c>
    </row>
    <row r="78" spans="1:12">
      <c r="A78" s="40">
        <v>44487</v>
      </c>
      <c r="B78">
        <v>183.98988342285099</v>
      </c>
      <c r="C78">
        <v>137.88273620605401</v>
      </c>
      <c r="D78">
        <v>60.850261688232401</v>
      </c>
      <c r="E78">
        <v>50.700271606445298</v>
      </c>
      <c r="F78">
        <v>91.737838745117102</v>
      </c>
      <c r="G78">
        <v>87.088706970214801</v>
      </c>
      <c r="H78">
        <v>54.803134918212798</v>
      </c>
      <c r="I78">
        <v>50.403942108154297</v>
      </c>
      <c r="J78">
        <v>21.549999237060501</v>
      </c>
      <c r="K78">
        <v>33.569999694824197</v>
      </c>
      <c r="L78">
        <v>104.417304992675</v>
      </c>
    </row>
    <row r="79" spans="1:12">
      <c r="A79" s="40">
        <v>44488</v>
      </c>
      <c r="B79">
        <v>184.883377075195</v>
      </c>
      <c r="C79">
        <v>139.11051940917901</v>
      </c>
      <c r="D79">
        <v>61.3172187805175</v>
      </c>
      <c r="E79">
        <v>51.278526306152301</v>
      </c>
      <c r="F79">
        <v>91.512924194335895</v>
      </c>
      <c r="G79">
        <v>85.993309020996094</v>
      </c>
      <c r="H79">
        <v>54.754802703857401</v>
      </c>
      <c r="I79">
        <v>50.442832946777301</v>
      </c>
      <c r="J79">
        <v>21.600000381469702</v>
      </c>
      <c r="K79">
        <v>33.680000305175703</v>
      </c>
      <c r="L79">
        <v>104.466262817382</v>
      </c>
    </row>
    <row r="80" spans="1:12">
      <c r="A80" s="40">
        <v>44489</v>
      </c>
      <c r="B80">
        <v>185.111724853515</v>
      </c>
      <c r="C80">
        <v>140.51506042480401</v>
      </c>
      <c r="D80">
        <v>61.511787414550703</v>
      </c>
      <c r="E80">
        <v>51.288326263427699</v>
      </c>
      <c r="F80">
        <v>91.454246520996094</v>
      </c>
      <c r="G80">
        <v>85.4505615234375</v>
      </c>
      <c r="H80">
        <v>54.7451362609863</v>
      </c>
      <c r="I80">
        <v>50.540061950683501</v>
      </c>
      <c r="J80">
        <v>21.840000152587798</v>
      </c>
      <c r="K80">
        <v>33.9799995422363</v>
      </c>
      <c r="L80">
        <v>106.111083984375</v>
      </c>
    </row>
    <row r="81" spans="1:12">
      <c r="A81" s="40">
        <v>44490</v>
      </c>
      <c r="B81">
        <v>185.52867126464801</v>
      </c>
      <c r="C81">
        <v>140.200759887695</v>
      </c>
      <c r="D81">
        <v>61.122657775878899</v>
      </c>
      <c r="E81">
        <v>50.876686096191399</v>
      </c>
      <c r="F81">
        <v>91.209770202636705</v>
      </c>
      <c r="G81">
        <v>85.342002868652301</v>
      </c>
      <c r="H81">
        <v>54.658130645751903</v>
      </c>
      <c r="I81">
        <v>50.598400115966797</v>
      </c>
      <c r="J81">
        <v>21.5100002288818</v>
      </c>
      <c r="K81">
        <v>33.950000762939403</v>
      </c>
      <c r="L81">
        <v>106.25794982910099</v>
      </c>
    </row>
    <row r="82" spans="1:12">
      <c r="A82" s="40">
        <v>44491</v>
      </c>
      <c r="B82">
        <v>185.44924926757801</v>
      </c>
      <c r="C82">
        <v>140.73114013671801</v>
      </c>
      <c r="D82">
        <v>61.326953887939403</v>
      </c>
      <c r="E82">
        <v>50.749271392822202</v>
      </c>
      <c r="F82">
        <v>91.376022338867102</v>
      </c>
      <c r="G82">
        <v>86.220298767089801</v>
      </c>
      <c r="H82">
        <v>54.774135589599602</v>
      </c>
      <c r="I82">
        <v>50.617847442626903</v>
      </c>
      <c r="J82">
        <v>21.610000610351499</v>
      </c>
      <c r="K82">
        <v>34.150001525878899</v>
      </c>
      <c r="L82">
        <v>106.757270812988</v>
      </c>
    </row>
    <row r="83" spans="1:12">
      <c r="A83" s="40">
        <v>44494</v>
      </c>
      <c r="B83">
        <v>188.52682495117099</v>
      </c>
      <c r="C83">
        <v>140.95704650878901</v>
      </c>
      <c r="D83">
        <v>61.3658638000488</v>
      </c>
      <c r="E83">
        <v>50.935493469238203</v>
      </c>
      <c r="F83">
        <v>91.522697448730398</v>
      </c>
      <c r="G83">
        <v>86.121612548828097</v>
      </c>
      <c r="H83">
        <v>54.803134918212798</v>
      </c>
      <c r="I83">
        <v>50.724796295166001</v>
      </c>
      <c r="J83">
        <v>21.7199993133544</v>
      </c>
      <c r="K83">
        <v>34.389999389648402</v>
      </c>
      <c r="L83">
        <v>107.09994506835901</v>
      </c>
    </row>
    <row r="84" spans="1:12">
      <c r="A84" s="40">
        <v>44495</v>
      </c>
      <c r="B84">
        <v>188.23893737792901</v>
      </c>
      <c r="C84">
        <v>141.00616455078099</v>
      </c>
      <c r="D84">
        <v>61.346405029296797</v>
      </c>
      <c r="E84">
        <v>50.592456817626903</v>
      </c>
      <c r="F84">
        <v>91.640060424804602</v>
      </c>
      <c r="G84">
        <v>86.753189086914006</v>
      </c>
      <c r="H84">
        <v>54.832138061523402</v>
      </c>
      <c r="I84">
        <v>50.744239807128899</v>
      </c>
      <c r="J84">
        <v>21.75</v>
      </c>
      <c r="K84">
        <v>34.130001068115199</v>
      </c>
      <c r="L84">
        <v>107.393661499023</v>
      </c>
    </row>
    <row r="85" spans="1:12">
      <c r="A85" s="40">
        <v>44496</v>
      </c>
      <c r="B85">
        <v>185.93569946289</v>
      </c>
      <c r="C85">
        <v>139.13996887207</v>
      </c>
      <c r="D85">
        <v>61.0156440734863</v>
      </c>
      <c r="E85">
        <v>50.327831268310497</v>
      </c>
      <c r="F85">
        <v>91.943199157714801</v>
      </c>
      <c r="G85">
        <v>88.193984985351506</v>
      </c>
      <c r="H85">
        <v>55.083480834960902</v>
      </c>
      <c r="I85">
        <v>50.763687133788999</v>
      </c>
      <c r="J85">
        <v>21.350000381469702</v>
      </c>
      <c r="K85">
        <v>34.220001220703097</v>
      </c>
      <c r="L85">
        <v>106.48313140869099</v>
      </c>
    </row>
    <row r="86" spans="1:12">
      <c r="A86" s="40">
        <v>44497</v>
      </c>
      <c r="B86">
        <v>188.96365356445301</v>
      </c>
      <c r="C86">
        <v>140.41683959960901</v>
      </c>
      <c r="D86">
        <v>61.463146209716797</v>
      </c>
      <c r="E86">
        <v>50.2788276672363</v>
      </c>
      <c r="F86">
        <v>91.806289672851506</v>
      </c>
      <c r="G86">
        <v>87.809104919433594</v>
      </c>
      <c r="H86">
        <v>54.957809448242102</v>
      </c>
      <c r="I86">
        <v>50.617847442626903</v>
      </c>
      <c r="J86">
        <v>21.459999084472599</v>
      </c>
      <c r="K86">
        <v>34.220001220703097</v>
      </c>
      <c r="L86">
        <v>107.971313476562</v>
      </c>
    </row>
    <row r="87" spans="1:12">
      <c r="A87" s="40">
        <v>44498</v>
      </c>
      <c r="B87">
        <v>189.301177978515</v>
      </c>
      <c r="C87">
        <v>140.200759887695</v>
      </c>
      <c r="D87">
        <v>60.928092956542898</v>
      </c>
      <c r="E87">
        <v>49.651565551757798</v>
      </c>
      <c r="F87">
        <v>91.816078186035099</v>
      </c>
      <c r="G87">
        <v>88.055824279785099</v>
      </c>
      <c r="H87">
        <v>54.783798217773402</v>
      </c>
      <c r="I87">
        <v>50.627567291259702</v>
      </c>
      <c r="J87">
        <v>21.350000381469702</v>
      </c>
      <c r="K87">
        <v>33.930000305175703</v>
      </c>
      <c r="L87">
        <v>106.757270812988</v>
      </c>
    </row>
    <row r="88" spans="1:12">
      <c r="A88" s="40">
        <v>44501</v>
      </c>
      <c r="B88">
        <v>191.24702453613199</v>
      </c>
      <c r="C88">
        <v>140.71151733398401</v>
      </c>
      <c r="D88">
        <v>61.521518707275298</v>
      </c>
      <c r="E88">
        <v>50.131813049316399</v>
      </c>
      <c r="F88">
        <v>91.7308349609375</v>
      </c>
      <c r="G88">
        <v>87.468734741210895</v>
      </c>
      <c r="H88">
        <v>54.773162841796797</v>
      </c>
      <c r="I88">
        <v>50.559505462646399</v>
      </c>
      <c r="J88">
        <v>21.5100002288818</v>
      </c>
      <c r="K88">
        <v>34.099998474121001</v>
      </c>
      <c r="L88">
        <v>107.28596496582</v>
      </c>
    </row>
    <row r="89" spans="1:12">
      <c r="A89" s="40">
        <v>44502</v>
      </c>
      <c r="B89">
        <v>191.21723937988199</v>
      </c>
      <c r="C89">
        <v>141.37940979003901</v>
      </c>
      <c r="D89">
        <v>61.210208892822202</v>
      </c>
      <c r="E89">
        <v>49.602561950683501</v>
      </c>
      <c r="F89">
        <v>91.946380615234304</v>
      </c>
      <c r="G89">
        <v>87.883857727050696</v>
      </c>
      <c r="H89">
        <v>54.976310729980398</v>
      </c>
      <c r="I89">
        <v>50.608123779296797</v>
      </c>
      <c r="J89">
        <v>21.569999694824201</v>
      </c>
      <c r="K89">
        <v>34.029998779296797</v>
      </c>
      <c r="L89">
        <v>107.79507446289</v>
      </c>
    </row>
    <row r="90" spans="1:12">
      <c r="A90" s="40">
        <v>44503</v>
      </c>
      <c r="B90">
        <v>192.34899902343699</v>
      </c>
      <c r="C90">
        <v>142.13571166992099</v>
      </c>
      <c r="D90">
        <v>61.618797302246001</v>
      </c>
      <c r="E90">
        <v>49.965198516845703</v>
      </c>
      <c r="F90">
        <v>91.838600158691406</v>
      </c>
      <c r="G90">
        <v>87.063514709472599</v>
      </c>
      <c r="H90">
        <v>54.918270111083899</v>
      </c>
      <c r="I90">
        <v>50.617847442626903</v>
      </c>
      <c r="J90">
        <v>21.020000457763601</v>
      </c>
      <c r="K90">
        <v>33.75</v>
      </c>
      <c r="L90">
        <v>108.157333374023</v>
      </c>
    </row>
    <row r="91" spans="1:12">
      <c r="A91" s="40">
        <v>44504</v>
      </c>
      <c r="B91">
        <v>191.62428283691401</v>
      </c>
      <c r="C91">
        <v>141.56604003906199</v>
      </c>
      <c r="D91">
        <v>61.5604248046875</v>
      </c>
      <c r="E91">
        <v>49.857387542724602</v>
      </c>
      <c r="F91">
        <v>92.161903381347599</v>
      </c>
      <c r="G91">
        <v>87.943138122558594</v>
      </c>
      <c r="H91">
        <v>55.131088256835902</v>
      </c>
      <c r="I91">
        <v>50.724796295166001</v>
      </c>
      <c r="J91">
        <v>20.889999389648398</v>
      </c>
      <c r="K91">
        <v>34.099998474121001</v>
      </c>
      <c r="L91">
        <v>107.12931823730401</v>
      </c>
    </row>
    <row r="92" spans="1:12">
      <c r="A92" s="40">
        <v>44505</v>
      </c>
      <c r="B92">
        <v>191.37609863281199</v>
      </c>
      <c r="C92">
        <v>142.30268859863199</v>
      </c>
      <c r="D92">
        <v>61.66743850708</v>
      </c>
      <c r="E92">
        <v>49.876987457275298</v>
      </c>
      <c r="F92">
        <v>92.602775573730398</v>
      </c>
      <c r="G92">
        <v>89.148933410644503</v>
      </c>
      <c r="H92">
        <v>55.353591918945298</v>
      </c>
      <c r="I92">
        <v>50.744239807128899</v>
      </c>
      <c r="J92">
        <v>21.1800003051757</v>
      </c>
      <c r="K92">
        <v>34.560001373291001</v>
      </c>
      <c r="L92">
        <v>107.677604675292</v>
      </c>
    </row>
    <row r="93" spans="1:12">
      <c r="A93" s="40">
        <v>44508</v>
      </c>
      <c r="B93">
        <v>191.90226745605401</v>
      </c>
      <c r="C93">
        <v>142.56787109375</v>
      </c>
      <c r="D93">
        <v>61.891189575195298</v>
      </c>
      <c r="E93">
        <v>50.396434783935497</v>
      </c>
      <c r="F93">
        <v>92.318664550781193</v>
      </c>
      <c r="G93">
        <v>88.980918884277301</v>
      </c>
      <c r="H93">
        <v>55.179458618163999</v>
      </c>
      <c r="I93">
        <v>50.773414611816399</v>
      </c>
      <c r="J93">
        <v>21.309999465942301</v>
      </c>
      <c r="K93">
        <v>34.700000762939403</v>
      </c>
      <c r="L93">
        <v>107.589477539062</v>
      </c>
    </row>
    <row r="94" spans="1:12">
      <c r="A94" s="40">
        <v>44509</v>
      </c>
      <c r="B94">
        <v>188.99343872070301</v>
      </c>
      <c r="C94">
        <v>142.49911499023401</v>
      </c>
      <c r="D94">
        <v>61.725811004638601</v>
      </c>
      <c r="E94">
        <v>50.2788276672363</v>
      </c>
      <c r="F94">
        <v>92.504814147949205</v>
      </c>
      <c r="G94">
        <v>90.028549194335895</v>
      </c>
      <c r="H94">
        <v>55.430980682372997</v>
      </c>
      <c r="I94">
        <v>50.870643615722599</v>
      </c>
      <c r="J94">
        <v>21.4799995422363</v>
      </c>
      <c r="K94">
        <v>34.869998931884702</v>
      </c>
      <c r="L94">
        <v>107.775505065917</v>
      </c>
    </row>
    <row r="95" spans="1:12">
      <c r="A95" s="40">
        <v>44510</v>
      </c>
      <c r="B95">
        <v>187.017822265625</v>
      </c>
      <c r="C95">
        <v>142.26339721679599</v>
      </c>
      <c r="D95">
        <v>61.112930297851499</v>
      </c>
      <c r="E95">
        <v>50.141616821288999</v>
      </c>
      <c r="F95">
        <v>91.867988586425696</v>
      </c>
      <c r="G95">
        <v>88.466964721679602</v>
      </c>
      <c r="H95">
        <v>55.1407661437988</v>
      </c>
      <c r="I95">
        <v>50.890087127685497</v>
      </c>
      <c r="J95">
        <v>21.209999084472599</v>
      </c>
      <c r="K95">
        <v>35.259998321533203</v>
      </c>
      <c r="L95">
        <v>107.27617645263599</v>
      </c>
    </row>
    <row r="96" spans="1:12">
      <c r="A96" s="40">
        <v>44511</v>
      </c>
      <c r="B96">
        <v>187.54399108886699</v>
      </c>
      <c r="C96">
        <v>142.36163330078099</v>
      </c>
      <c r="D96">
        <v>61.540969848632798</v>
      </c>
      <c r="E96">
        <v>51.004100799560497</v>
      </c>
      <c r="F96">
        <v>91.564292907714801</v>
      </c>
      <c r="G96">
        <v>88.328605651855398</v>
      </c>
      <c r="H96">
        <v>55.063365936279297</v>
      </c>
      <c r="I96">
        <v>50.890087127685497</v>
      </c>
      <c r="J96">
        <v>21.360000610351499</v>
      </c>
      <c r="K96">
        <v>35.450000762939403</v>
      </c>
      <c r="L96">
        <v>107.45240783691401</v>
      </c>
    </row>
    <row r="97" spans="1:12">
      <c r="A97" s="40">
        <v>44512</v>
      </c>
      <c r="B97">
        <v>188.37791442871</v>
      </c>
      <c r="C97">
        <v>142.73487854003901</v>
      </c>
      <c r="D97">
        <v>61.871734619140597</v>
      </c>
      <c r="E97">
        <v>51.043300628662102</v>
      </c>
      <c r="F97">
        <v>91.681854248046804</v>
      </c>
      <c r="G97">
        <v>88.0123291015625</v>
      </c>
      <c r="H97">
        <v>55.150440216064403</v>
      </c>
      <c r="I97">
        <v>50.9581489562988</v>
      </c>
      <c r="J97">
        <v>21.329999923706001</v>
      </c>
      <c r="K97">
        <v>35.5</v>
      </c>
      <c r="L97">
        <v>107.37408447265599</v>
      </c>
    </row>
    <row r="98" spans="1:12">
      <c r="A98" s="40">
        <v>44515</v>
      </c>
      <c r="B98">
        <v>187.80210876464801</v>
      </c>
      <c r="C98">
        <v>142.81343078613199</v>
      </c>
      <c r="D98">
        <v>61.725811004638601</v>
      </c>
      <c r="E98">
        <v>50.945293426513601</v>
      </c>
      <c r="F98">
        <v>91.270370483398395</v>
      </c>
      <c r="G98">
        <v>86.954795837402301</v>
      </c>
      <c r="H98">
        <v>55.082721710205</v>
      </c>
      <c r="I98">
        <v>51.045658111572202</v>
      </c>
      <c r="J98">
        <v>21.340000152587798</v>
      </c>
      <c r="K98">
        <v>35.450000762939403</v>
      </c>
      <c r="L98">
        <v>108.127967834472</v>
      </c>
    </row>
    <row r="99" spans="1:12">
      <c r="A99" s="40">
        <v>44516</v>
      </c>
      <c r="B99">
        <v>188.77502441406199</v>
      </c>
      <c r="C99">
        <v>142.577713012695</v>
      </c>
      <c r="D99">
        <v>61.628528594970703</v>
      </c>
      <c r="E99">
        <v>50.925685882568303</v>
      </c>
      <c r="F99">
        <v>91.172401428222599</v>
      </c>
      <c r="G99">
        <v>86.717597961425696</v>
      </c>
      <c r="H99">
        <v>55.005332946777301</v>
      </c>
      <c r="I99">
        <v>51.103996276855398</v>
      </c>
      <c r="J99">
        <v>21.309999465942301</v>
      </c>
      <c r="K99">
        <v>35.209999084472599</v>
      </c>
      <c r="L99">
        <v>107.413246154785</v>
      </c>
    </row>
    <row r="100" spans="1:12">
      <c r="A100" s="40">
        <v>44517</v>
      </c>
      <c r="B100">
        <v>187.33551025390599</v>
      </c>
      <c r="C100">
        <v>141.93927001953099</v>
      </c>
      <c r="D100">
        <v>61.453414916992102</v>
      </c>
      <c r="E100">
        <v>50.739475250244098</v>
      </c>
      <c r="F100">
        <v>91.397735595703097</v>
      </c>
      <c r="G100">
        <v>87.369903564453097</v>
      </c>
      <c r="H100">
        <v>55.092403411865199</v>
      </c>
      <c r="I100">
        <v>51.152610778808501</v>
      </c>
      <c r="J100">
        <v>21.120000839233398</v>
      </c>
      <c r="K100">
        <v>35.529998779296797</v>
      </c>
      <c r="L100">
        <v>107.746124267578</v>
      </c>
    </row>
    <row r="101" spans="1:12">
      <c r="A101" s="40">
        <v>44518</v>
      </c>
      <c r="B101">
        <v>187.285873413085</v>
      </c>
      <c r="C101">
        <v>141.40888977050699</v>
      </c>
      <c r="D101">
        <v>61.3172187805175</v>
      </c>
      <c r="E101">
        <v>50.131813049316399</v>
      </c>
      <c r="F101">
        <v>91.476112365722599</v>
      </c>
      <c r="G101">
        <v>87.686187744140597</v>
      </c>
      <c r="H101">
        <v>55.1407661437988</v>
      </c>
      <c r="I101">
        <v>51.045658111572202</v>
      </c>
      <c r="J101">
        <v>21.190000534057599</v>
      </c>
      <c r="K101">
        <v>35.409999847412102</v>
      </c>
      <c r="L101">
        <v>107.76570892333901</v>
      </c>
    </row>
    <row r="102" spans="1:12">
      <c r="A102" s="40">
        <v>44519</v>
      </c>
      <c r="B102">
        <v>186.05484008789</v>
      </c>
      <c r="C102">
        <v>140.05342102050699</v>
      </c>
      <c r="D102">
        <v>60.928092956542898</v>
      </c>
      <c r="E102">
        <v>50.043605804443303</v>
      </c>
      <c r="F102">
        <v>91.623062133789006</v>
      </c>
      <c r="G102">
        <v>88.546035766601506</v>
      </c>
      <c r="H102">
        <v>55.353591918945298</v>
      </c>
      <c r="I102">
        <v>50.919258117675703</v>
      </c>
      <c r="J102">
        <v>20.850000381469702</v>
      </c>
      <c r="K102">
        <v>35.150001525878899</v>
      </c>
      <c r="L102">
        <v>107.12931823730401</v>
      </c>
    </row>
    <row r="103" spans="1:12">
      <c r="A103" s="40">
        <v>44522</v>
      </c>
      <c r="B103">
        <v>186.53137207031199</v>
      </c>
      <c r="C103">
        <v>140.89811706542901</v>
      </c>
      <c r="D103">
        <v>60.548690795898402</v>
      </c>
      <c r="E103">
        <v>49.524154663085902</v>
      </c>
      <c r="F103">
        <v>91.015640258789006</v>
      </c>
      <c r="G103">
        <v>87.557685852050696</v>
      </c>
      <c r="H103">
        <v>55.179458618163999</v>
      </c>
      <c r="I103">
        <v>50.773414611816399</v>
      </c>
      <c r="J103">
        <v>21</v>
      </c>
      <c r="K103">
        <v>34.340000152587798</v>
      </c>
      <c r="L103">
        <v>106.600616455078</v>
      </c>
    </row>
    <row r="104" spans="1:12">
      <c r="A104" s="40">
        <v>44523</v>
      </c>
      <c r="B104">
        <v>186.57107543945301</v>
      </c>
      <c r="C104">
        <v>142.10624694824199</v>
      </c>
      <c r="D104">
        <v>60.519504547119098</v>
      </c>
      <c r="E104">
        <v>49.573162078857401</v>
      </c>
      <c r="F104">
        <v>90.672737121582003</v>
      </c>
      <c r="G104">
        <v>86.391441345214801</v>
      </c>
      <c r="H104">
        <v>54.889251708984297</v>
      </c>
      <c r="I104">
        <v>50.812301635742102</v>
      </c>
      <c r="J104">
        <v>21.379999160766602</v>
      </c>
      <c r="K104">
        <v>34.069999694824197</v>
      </c>
      <c r="L104">
        <v>107.462203979492</v>
      </c>
    </row>
    <row r="105" spans="1:12">
      <c r="A105" s="40">
        <v>44524</v>
      </c>
      <c r="B105">
        <v>187.42485046386699</v>
      </c>
      <c r="C105">
        <v>142.03749084472599</v>
      </c>
      <c r="D105">
        <v>60.247112274169901</v>
      </c>
      <c r="E105">
        <v>49.514354705810497</v>
      </c>
      <c r="F105">
        <v>90.790313720703097</v>
      </c>
      <c r="G105">
        <v>87.626869201660099</v>
      </c>
      <c r="H105">
        <v>54.9569702148437</v>
      </c>
      <c r="I105">
        <v>50.880367279052699</v>
      </c>
      <c r="J105">
        <v>21.299999237060501</v>
      </c>
      <c r="K105">
        <v>34.029998779296797</v>
      </c>
      <c r="L105">
        <v>108.764350891113</v>
      </c>
    </row>
    <row r="106" spans="1:12">
      <c r="A106" s="40">
        <v>44526</v>
      </c>
      <c r="B106">
        <v>183.71189880371</v>
      </c>
      <c r="C106">
        <v>139.05157470703099</v>
      </c>
      <c r="D106">
        <v>58.515483856201101</v>
      </c>
      <c r="E106">
        <v>48.063816070556598</v>
      </c>
      <c r="F106">
        <v>91.358551025390597</v>
      </c>
      <c r="G106">
        <v>89.672752380371094</v>
      </c>
      <c r="H106">
        <v>55.285881042480398</v>
      </c>
      <c r="I106">
        <v>50.870643615722599</v>
      </c>
      <c r="J106">
        <v>20.030000686645501</v>
      </c>
      <c r="K106">
        <v>33.959999084472599</v>
      </c>
      <c r="L106">
        <v>105.739044189453</v>
      </c>
    </row>
    <row r="107" spans="1:12">
      <c r="A107" s="40">
        <v>44529</v>
      </c>
      <c r="B107">
        <v>186.53137207031199</v>
      </c>
      <c r="C107">
        <v>139.35604858398401</v>
      </c>
      <c r="D107">
        <v>58.778144836425703</v>
      </c>
      <c r="E107">
        <v>48.132423400878899</v>
      </c>
      <c r="F107">
        <v>91.368339538574205</v>
      </c>
      <c r="G107">
        <v>89.010559082031193</v>
      </c>
      <c r="H107">
        <v>55.198818206787102</v>
      </c>
      <c r="I107">
        <v>50.870643615722599</v>
      </c>
      <c r="J107">
        <v>20.030000686645501</v>
      </c>
      <c r="K107">
        <v>33.939998626708899</v>
      </c>
      <c r="L107">
        <v>106.52230072021401</v>
      </c>
    </row>
    <row r="108" spans="1:12">
      <c r="A108" s="40">
        <v>44530</v>
      </c>
      <c r="B108">
        <v>181.82563781738199</v>
      </c>
      <c r="C108">
        <v>135.93795776367099</v>
      </c>
      <c r="D108">
        <v>58.311187744140597</v>
      </c>
      <c r="E108">
        <v>48.210826873779297</v>
      </c>
      <c r="F108">
        <v>91.505508422851506</v>
      </c>
      <c r="G108">
        <v>90.364578247070298</v>
      </c>
      <c r="H108">
        <v>55.363265991210902</v>
      </c>
      <c r="I108">
        <v>50.676181793212798</v>
      </c>
      <c r="J108">
        <v>19.4799995422363</v>
      </c>
      <c r="K108">
        <v>33.680000305175703</v>
      </c>
      <c r="L108">
        <v>104.50542449951099</v>
      </c>
    </row>
    <row r="109" spans="1:12">
      <c r="A109" s="40">
        <v>44531</v>
      </c>
      <c r="B109">
        <v>177.933990478515</v>
      </c>
      <c r="C109">
        <v>135.12274169921801</v>
      </c>
      <c r="D109">
        <v>58.136077880859297</v>
      </c>
      <c r="E109">
        <v>48.181427001953097</v>
      </c>
      <c r="F109">
        <v>91.522193908691406</v>
      </c>
      <c r="G109">
        <v>90.784278869628906</v>
      </c>
      <c r="H109">
        <v>55.415531158447202</v>
      </c>
      <c r="I109">
        <v>50.588676452636697</v>
      </c>
      <c r="J109">
        <v>19.309999465942301</v>
      </c>
      <c r="K109">
        <v>33.840000152587798</v>
      </c>
      <c r="L109">
        <v>102.782272338867</v>
      </c>
    </row>
    <row r="110" spans="1:12">
      <c r="A110" s="40">
        <v>44532</v>
      </c>
      <c r="B110">
        <v>180.91229248046801</v>
      </c>
      <c r="C110">
        <v>137.75505065917901</v>
      </c>
      <c r="D110">
        <v>58.924072265625</v>
      </c>
      <c r="E110">
        <v>48.749885559082003</v>
      </c>
      <c r="F110">
        <v>91.5516357421875</v>
      </c>
      <c r="G110">
        <v>90.843658447265597</v>
      </c>
      <c r="H110">
        <v>55.444568634033203</v>
      </c>
      <c r="I110">
        <v>50.617847442626903</v>
      </c>
      <c r="J110">
        <v>19.4799995422363</v>
      </c>
      <c r="K110">
        <v>33.639999389648402</v>
      </c>
      <c r="L110">
        <v>105.866317749023</v>
      </c>
    </row>
    <row r="111" spans="1:12">
      <c r="A111" s="40">
        <v>44533</v>
      </c>
      <c r="B111">
        <v>176.99085998535099</v>
      </c>
      <c r="C111">
        <v>137.686279296875</v>
      </c>
      <c r="D111">
        <v>58.534938812255803</v>
      </c>
      <c r="E111">
        <v>48.073616027832003</v>
      </c>
      <c r="F111">
        <v>91.993301391601506</v>
      </c>
      <c r="G111">
        <v>91.823554992675696</v>
      </c>
      <c r="H111">
        <v>55.531684875488203</v>
      </c>
      <c r="I111">
        <v>50.685905456542898</v>
      </c>
      <c r="J111">
        <v>19.5</v>
      </c>
      <c r="K111">
        <v>33.930000305175703</v>
      </c>
      <c r="L111">
        <v>105.51384735107401</v>
      </c>
    </row>
    <row r="112" spans="1:12">
      <c r="A112" s="40">
        <v>44536</v>
      </c>
      <c r="B112">
        <v>176.49446105957</v>
      </c>
      <c r="C112">
        <v>139.54267883300699</v>
      </c>
      <c r="D112">
        <v>59.050540924072202</v>
      </c>
      <c r="E112">
        <v>48.387245178222599</v>
      </c>
      <c r="F112">
        <v>91.728302001953097</v>
      </c>
      <c r="G112">
        <v>90.665496826171804</v>
      </c>
      <c r="H112">
        <v>55.502651214599602</v>
      </c>
      <c r="I112">
        <v>50.685905456542898</v>
      </c>
      <c r="J112">
        <v>19.840000152587798</v>
      </c>
      <c r="K112">
        <v>33.830001831054602</v>
      </c>
      <c r="L112">
        <v>107.364295959472</v>
      </c>
    </row>
    <row r="113" spans="1:12">
      <c r="A113" s="40">
        <v>44537</v>
      </c>
      <c r="B113">
        <v>182.461013793945</v>
      </c>
      <c r="C113">
        <v>141.08474731445301</v>
      </c>
      <c r="D113">
        <v>60.208198547363203</v>
      </c>
      <c r="E113">
        <v>49.092910766601499</v>
      </c>
      <c r="F113">
        <v>91.777374267578097</v>
      </c>
      <c r="G113">
        <v>90.012222290039006</v>
      </c>
      <c r="H113">
        <v>55.376815795898402</v>
      </c>
      <c r="I113">
        <v>50.7539672851562</v>
      </c>
      <c r="J113">
        <v>20.139999389648398</v>
      </c>
      <c r="K113">
        <v>33.959999084472599</v>
      </c>
      <c r="L113">
        <v>108.91121673583901</v>
      </c>
    </row>
    <row r="114" spans="1:12">
      <c r="A114" s="40">
        <v>44538</v>
      </c>
      <c r="B114">
        <v>182.62980651855401</v>
      </c>
      <c r="C114">
        <v>140.87847900390599</v>
      </c>
      <c r="D114">
        <v>60.324939727783203</v>
      </c>
      <c r="E114">
        <v>49.386940002441399</v>
      </c>
      <c r="F114">
        <v>91.531997680664006</v>
      </c>
      <c r="G114">
        <v>88.666107177734304</v>
      </c>
      <c r="H114">
        <v>55.318737030029297</v>
      </c>
      <c r="I114">
        <v>50.802585601806598</v>
      </c>
      <c r="J114">
        <v>20.409999847412099</v>
      </c>
      <c r="K114">
        <v>33.970001220703097</v>
      </c>
      <c r="L114">
        <v>109.69447326660099</v>
      </c>
    </row>
    <row r="115" spans="1:12">
      <c r="A115" s="40">
        <v>44539</v>
      </c>
      <c r="B115">
        <v>179.62168884277301</v>
      </c>
      <c r="C115">
        <v>140.63291931152301</v>
      </c>
      <c r="D115">
        <v>59.896896362304602</v>
      </c>
      <c r="E115">
        <v>49.141921997070298</v>
      </c>
      <c r="F115">
        <v>91.531997680664006</v>
      </c>
      <c r="G115">
        <v>89.190689086914006</v>
      </c>
      <c r="H115">
        <v>55.473609924316399</v>
      </c>
      <c r="I115">
        <v>50.66646194458</v>
      </c>
      <c r="J115">
        <v>20.100000381469702</v>
      </c>
      <c r="K115">
        <v>33.759998321533203</v>
      </c>
      <c r="L115">
        <v>108.10838317871</v>
      </c>
    </row>
    <row r="116" spans="1:12">
      <c r="A116" s="40">
        <v>44540</v>
      </c>
      <c r="B116">
        <v>181.52781677246</v>
      </c>
      <c r="C116">
        <v>141.81158447265599</v>
      </c>
      <c r="D116">
        <v>59.984451293945298</v>
      </c>
      <c r="E116">
        <v>49.230125427246001</v>
      </c>
      <c r="F116">
        <v>91.649765014648395</v>
      </c>
      <c r="G116">
        <v>89.002632141113196</v>
      </c>
      <c r="H116">
        <v>55.473609924316399</v>
      </c>
      <c r="I116">
        <v>50.66646194458</v>
      </c>
      <c r="J116">
        <v>20.329999923706001</v>
      </c>
      <c r="K116">
        <v>33.909999847412102</v>
      </c>
      <c r="L116">
        <v>108.441268920898</v>
      </c>
    </row>
    <row r="117" spans="1:12">
      <c r="A117" s="40">
        <v>44543</v>
      </c>
      <c r="B117">
        <v>178.67658996582</v>
      </c>
      <c r="C117">
        <v>141.222244262695</v>
      </c>
      <c r="D117">
        <v>59.293746948242102</v>
      </c>
      <c r="E117">
        <v>48.475456237792898</v>
      </c>
      <c r="F117">
        <v>91.885330200195298</v>
      </c>
      <c r="G117">
        <v>90.190399169921804</v>
      </c>
      <c r="H117">
        <v>55.5994453430175</v>
      </c>
      <c r="I117">
        <v>50.637294769287102</v>
      </c>
      <c r="J117">
        <v>20.2299995422363</v>
      </c>
      <c r="K117">
        <v>34</v>
      </c>
      <c r="L117">
        <v>109.459495544433</v>
      </c>
    </row>
    <row r="118" spans="1:12">
      <c r="A118" s="40">
        <v>44544</v>
      </c>
      <c r="B118">
        <v>176.53694152832</v>
      </c>
      <c r="C118">
        <v>141.27136230468699</v>
      </c>
      <c r="D118">
        <v>59.060264587402301</v>
      </c>
      <c r="E118">
        <v>48.367641448974602</v>
      </c>
      <c r="F118">
        <v>91.649765014648395</v>
      </c>
      <c r="G118">
        <v>89.952842712402301</v>
      </c>
      <c r="H118">
        <v>55.580081939697202</v>
      </c>
      <c r="I118">
        <v>50.540061950683501</v>
      </c>
      <c r="J118">
        <v>20.049999237060501</v>
      </c>
      <c r="K118">
        <v>33.700000762939403</v>
      </c>
      <c r="L118">
        <v>108.059432983398</v>
      </c>
    </row>
    <row r="119" spans="1:12">
      <c r="A119" s="40">
        <v>44545</v>
      </c>
      <c r="B119">
        <v>180.41816711425699</v>
      </c>
      <c r="C119">
        <v>142.59735107421801</v>
      </c>
      <c r="D119">
        <v>59.546676635742102</v>
      </c>
      <c r="E119">
        <v>48.191226959228501</v>
      </c>
      <c r="F119">
        <v>91.806816101074205</v>
      </c>
      <c r="G119">
        <v>89.161003112792898</v>
      </c>
      <c r="H119">
        <v>55.492969512939403</v>
      </c>
      <c r="I119">
        <v>50.617847442626903</v>
      </c>
      <c r="J119">
        <v>20.149999618530199</v>
      </c>
      <c r="K119">
        <v>33.819999694824197</v>
      </c>
      <c r="L119">
        <v>109.576972961425</v>
      </c>
    </row>
    <row r="120" spans="1:12">
      <c r="A120" s="40">
        <v>44546</v>
      </c>
      <c r="B120">
        <v>177.56198120117099</v>
      </c>
      <c r="C120">
        <v>143.58938598632801</v>
      </c>
      <c r="D120">
        <v>59.614772796630803</v>
      </c>
      <c r="E120">
        <v>48.318641662597599</v>
      </c>
      <c r="F120">
        <v>91.993301391601506</v>
      </c>
      <c r="G120">
        <v>89.230293273925696</v>
      </c>
      <c r="H120">
        <v>55.405853271484297</v>
      </c>
      <c r="I120">
        <v>50.695629119872997</v>
      </c>
      <c r="J120">
        <v>20.270000457763601</v>
      </c>
      <c r="K120">
        <v>34.220001220703097</v>
      </c>
      <c r="L120">
        <v>109.53781127929599</v>
      </c>
    </row>
    <row r="121" spans="1:12">
      <c r="A121" s="40">
        <v>44547</v>
      </c>
      <c r="B121">
        <v>175.61141967773401</v>
      </c>
      <c r="C121">
        <v>141.46780395507801</v>
      </c>
      <c r="D121">
        <v>58.962982177734297</v>
      </c>
      <c r="E121">
        <v>47.985408782958899</v>
      </c>
      <c r="F121">
        <v>92.052185058593693</v>
      </c>
      <c r="G121">
        <v>90.140899658203097</v>
      </c>
      <c r="H121">
        <v>55.560733795166001</v>
      </c>
      <c r="I121">
        <v>50.637294769287102</v>
      </c>
      <c r="J121">
        <v>20.030000686645501</v>
      </c>
      <c r="K121">
        <v>34.159999847412102</v>
      </c>
      <c r="L121">
        <v>109.400749206542</v>
      </c>
    </row>
    <row r="122" spans="1:12">
      <c r="A122" s="40">
        <v>44550</v>
      </c>
      <c r="B122">
        <v>172.72535705566401</v>
      </c>
      <c r="C122">
        <v>140.08287048339801</v>
      </c>
      <c r="D122">
        <v>58.5831489562988</v>
      </c>
      <c r="E122">
        <v>47.320293426513601</v>
      </c>
      <c r="F122">
        <v>91.914787292480398</v>
      </c>
      <c r="G122">
        <v>89.566818237304602</v>
      </c>
      <c r="H122">
        <v>55.5123291015625</v>
      </c>
      <c r="I122">
        <v>50.647014617919901</v>
      </c>
      <c r="J122">
        <v>19.889999389648398</v>
      </c>
      <c r="K122">
        <v>34.009998321533203</v>
      </c>
      <c r="L122">
        <v>108.54896545410099</v>
      </c>
    </row>
    <row r="123" spans="1:12">
      <c r="A123" s="40">
        <v>44551</v>
      </c>
      <c r="B123">
        <v>176.68620300292901</v>
      </c>
      <c r="C123">
        <v>141.71336364746</v>
      </c>
      <c r="D123">
        <v>59.362545013427699</v>
      </c>
      <c r="E123">
        <v>48.121994018554602</v>
      </c>
      <c r="F123">
        <v>91.855880737304602</v>
      </c>
      <c r="G123">
        <v>89.230293273925696</v>
      </c>
      <c r="H123">
        <v>55.231624603271399</v>
      </c>
      <c r="I123">
        <v>50.637294769287102</v>
      </c>
      <c r="J123">
        <v>20.309999465942301</v>
      </c>
      <c r="K123">
        <v>34.009998321533203</v>
      </c>
      <c r="L123">
        <v>109.77279663085901</v>
      </c>
    </row>
    <row r="124" spans="1:12">
      <c r="A124" s="40">
        <v>44552</v>
      </c>
      <c r="B124">
        <v>178.78607177734301</v>
      </c>
      <c r="C124">
        <v>142.52859497070301</v>
      </c>
      <c r="D124">
        <v>59.836109161376903</v>
      </c>
      <c r="E124">
        <v>48.389228820800703</v>
      </c>
      <c r="F124">
        <v>91.904968261718693</v>
      </c>
      <c r="G124">
        <v>89.616310119628906</v>
      </c>
      <c r="H124">
        <v>55.270336151122997</v>
      </c>
      <c r="I124">
        <v>50.715076446533203</v>
      </c>
      <c r="J124">
        <v>20.549999237060501</v>
      </c>
      <c r="K124">
        <v>34.330001831054602</v>
      </c>
      <c r="L124">
        <v>110.898712158203</v>
      </c>
    </row>
    <row r="125" spans="1:12">
      <c r="A125" s="40">
        <v>44553</v>
      </c>
      <c r="B125">
        <v>180.32861328125</v>
      </c>
      <c r="C125">
        <v>143.37330627441401</v>
      </c>
      <c r="D125">
        <v>60.211006164550703</v>
      </c>
      <c r="E125">
        <v>48.676258087158203</v>
      </c>
      <c r="F125">
        <v>91.864395141601506</v>
      </c>
      <c r="G125">
        <v>88.919418334960895</v>
      </c>
      <c r="H125">
        <v>55.1488037109375</v>
      </c>
      <c r="I125">
        <v>50.693286895751903</v>
      </c>
      <c r="J125">
        <v>20.659999847412099</v>
      </c>
      <c r="K125">
        <v>34.409999847412102</v>
      </c>
      <c r="L125">
        <v>110.78122711181599</v>
      </c>
    </row>
    <row r="126" spans="1:12">
      <c r="A126" s="40">
        <v>44557</v>
      </c>
      <c r="B126">
        <v>183.56298828125</v>
      </c>
      <c r="C126">
        <v>144.85874938964801</v>
      </c>
      <c r="D126">
        <v>60.576042175292898</v>
      </c>
      <c r="E126">
        <v>48.834621429443303</v>
      </c>
      <c r="F126">
        <v>91.9930419921875</v>
      </c>
      <c r="G126">
        <v>89.078041076660099</v>
      </c>
      <c r="H126">
        <v>55.138839721679602</v>
      </c>
      <c r="I126">
        <v>50.742809295654297</v>
      </c>
      <c r="J126">
        <v>20.920000076293899</v>
      </c>
      <c r="K126">
        <v>34.4799995422363</v>
      </c>
      <c r="L126">
        <v>112.661895751953</v>
      </c>
    </row>
    <row r="127" spans="1:12">
      <c r="A127" s="40">
        <v>44558</v>
      </c>
      <c r="B127">
        <v>182.07019042968699</v>
      </c>
      <c r="C127">
        <v>145.22442626953099</v>
      </c>
      <c r="D127">
        <v>60.556308746337798</v>
      </c>
      <c r="E127">
        <v>48.666358947753899</v>
      </c>
      <c r="F127">
        <v>92.0029296875</v>
      </c>
      <c r="G127">
        <v>88.780647277832003</v>
      </c>
      <c r="H127">
        <v>55.118919372558501</v>
      </c>
      <c r="I127">
        <v>50.7725219726562</v>
      </c>
      <c r="J127">
        <v>20.879999160766602</v>
      </c>
      <c r="K127">
        <v>34.340000152587798</v>
      </c>
      <c r="L127">
        <v>113.07696533203099</v>
      </c>
    </row>
    <row r="128" spans="1:12">
      <c r="A128" s="40">
        <v>44559</v>
      </c>
      <c r="B128">
        <v>182.23937988281199</v>
      </c>
      <c r="C128">
        <v>145.52093505859301</v>
      </c>
      <c r="D128">
        <v>60.457649230957003</v>
      </c>
      <c r="E128">
        <v>48.458511352538999</v>
      </c>
      <c r="F128">
        <v>91.6961669921875</v>
      </c>
      <c r="G128">
        <v>87.819084167480398</v>
      </c>
      <c r="H128">
        <v>54.899761199951101</v>
      </c>
      <c r="I128">
        <v>50.861667633056598</v>
      </c>
      <c r="J128">
        <v>20.9799995422363</v>
      </c>
      <c r="K128">
        <v>34.330001831054602</v>
      </c>
      <c r="L128">
        <v>113.837928771972</v>
      </c>
    </row>
    <row r="129" spans="1:12">
      <c r="A129" s="40">
        <v>44560</v>
      </c>
      <c r="B129">
        <v>181.48303222656199</v>
      </c>
      <c r="C129">
        <v>145.33314514160099</v>
      </c>
      <c r="D129">
        <v>60.566177368163999</v>
      </c>
      <c r="E129">
        <v>49.082057952880803</v>
      </c>
      <c r="F129">
        <v>91.923767089843693</v>
      </c>
      <c r="G129">
        <v>88.562553405761705</v>
      </c>
      <c r="H129">
        <v>54.949565887451101</v>
      </c>
      <c r="I129">
        <v>50.9111938476562</v>
      </c>
      <c r="J129">
        <v>20.879999160766602</v>
      </c>
      <c r="K129">
        <v>34.569999694824197</v>
      </c>
      <c r="L129">
        <v>114.332061767578</v>
      </c>
    </row>
    <row r="130" spans="1:12">
      <c r="A130" s="40">
        <v>44561</v>
      </c>
      <c r="B130">
        <v>180.94563293457</v>
      </c>
      <c r="C130">
        <v>145.39244079589801</v>
      </c>
      <c r="D130">
        <v>60.457649230957003</v>
      </c>
      <c r="E130">
        <v>48.953392028808501</v>
      </c>
      <c r="F130">
        <v>91.795112609863196</v>
      </c>
      <c r="G130">
        <v>88.641868591308594</v>
      </c>
      <c r="H130">
        <v>54.949565887451101</v>
      </c>
      <c r="I130">
        <v>50.9111938476562</v>
      </c>
      <c r="J130">
        <v>20.780000686645501</v>
      </c>
      <c r="K130">
        <v>34.810001373291001</v>
      </c>
      <c r="L130">
        <v>114.648307800292</v>
      </c>
    </row>
    <row r="131" spans="1:12">
      <c r="A131" s="40">
        <v>44564</v>
      </c>
      <c r="B131">
        <v>181.33375549316401</v>
      </c>
      <c r="C131">
        <v>145.99531555175699</v>
      </c>
      <c r="D131">
        <v>60.852283477783203</v>
      </c>
      <c r="E131">
        <v>49.2998046875</v>
      </c>
      <c r="F131">
        <v>91.211250305175696</v>
      </c>
      <c r="G131">
        <v>86.589866638183594</v>
      </c>
      <c r="H131">
        <v>54.780216217041001</v>
      </c>
      <c r="I131">
        <v>50.881477355957003</v>
      </c>
      <c r="J131">
        <v>20.860000610351499</v>
      </c>
      <c r="K131">
        <v>34.259998321533203</v>
      </c>
      <c r="L131">
        <v>113.748985290527</v>
      </c>
    </row>
    <row r="132" spans="1:12">
      <c r="A132" s="40">
        <v>44565</v>
      </c>
      <c r="B132">
        <v>180.706787109375</v>
      </c>
      <c r="C132">
        <v>147.66558837890599</v>
      </c>
      <c r="D132">
        <v>60.980541229247997</v>
      </c>
      <c r="E132">
        <v>49.101852416992102</v>
      </c>
      <c r="F132">
        <v>91.280532836914006</v>
      </c>
      <c r="G132">
        <v>86.213188171386705</v>
      </c>
      <c r="H132">
        <v>54.7901802062988</v>
      </c>
      <c r="I132">
        <v>50.861667633056598</v>
      </c>
      <c r="J132">
        <v>21.110000610351499</v>
      </c>
      <c r="K132">
        <v>34.520000457763601</v>
      </c>
      <c r="L132">
        <v>113.610626220703</v>
      </c>
    </row>
    <row r="133" spans="1:12">
      <c r="A133" s="40">
        <v>44566</v>
      </c>
      <c r="B133">
        <v>174.64608764648401</v>
      </c>
      <c r="C133">
        <v>146.74644470214801</v>
      </c>
      <c r="D133">
        <v>60.388587951660099</v>
      </c>
      <c r="E133">
        <v>48.369430541992102</v>
      </c>
      <c r="F133">
        <v>90.805519104003906</v>
      </c>
      <c r="G133">
        <v>85.806739807128906</v>
      </c>
      <c r="H133">
        <v>54.680591583251903</v>
      </c>
      <c r="I133">
        <v>50.713096618652301</v>
      </c>
      <c r="J133">
        <v>21.020000457763601</v>
      </c>
      <c r="K133">
        <v>34.409999847412102</v>
      </c>
      <c r="L133">
        <v>110.359237670898</v>
      </c>
    </row>
    <row r="134" spans="1:12">
      <c r="A134" s="40">
        <v>44567</v>
      </c>
      <c r="B134">
        <v>175.263092041015</v>
      </c>
      <c r="C134">
        <v>147.00341796875</v>
      </c>
      <c r="D134">
        <v>60.250469207763601</v>
      </c>
      <c r="E134">
        <v>48.6465644836425</v>
      </c>
      <c r="F134">
        <v>90.637283325195298</v>
      </c>
      <c r="G134">
        <v>85.955436706542898</v>
      </c>
      <c r="H134">
        <v>54.561058044433501</v>
      </c>
      <c r="I134">
        <v>50.59423828125</v>
      </c>
      <c r="J134">
        <v>21.2000007629394</v>
      </c>
      <c r="K134">
        <v>34</v>
      </c>
      <c r="L134">
        <v>110.45806121826099</v>
      </c>
    </row>
    <row r="135" spans="1:12">
      <c r="A135" s="40">
        <v>44568</v>
      </c>
      <c r="B135">
        <v>173.65089416503901</v>
      </c>
      <c r="C135">
        <v>147.67547607421801</v>
      </c>
      <c r="D135">
        <v>60.516845703125</v>
      </c>
      <c r="E135">
        <v>48.894008636474602</v>
      </c>
      <c r="F135">
        <v>90.379997253417898</v>
      </c>
      <c r="G135">
        <v>85.360656738281193</v>
      </c>
      <c r="H135">
        <v>54.571014404296797</v>
      </c>
      <c r="I135">
        <v>50.574428558349602</v>
      </c>
      <c r="J135">
        <v>21.2399997711181</v>
      </c>
      <c r="K135">
        <v>34.150001525878899</v>
      </c>
      <c r="L135">
        <v>109.726753234863</v>
      </c>
    </row>
    <row r="136" spans="1:12">
      <c r="A136" s="40">
        <v>44571</v>
      </c>
      <c r="B136">
        <v>174.25796508789</v>
      </c>
      <c r="C136">
        <v>147.54698181152301</v>
      </c>
      <c r="D136">
        <v>60.1222114562988</v>
      </c>
      <c r="E136">
        <v>48.9929809570312</v>
      </c>
      <c r="F136">
        <v>90.300827026367102</v>
      </c>
      <c r="G136">
        <v>85.539108276367102</v>
      </c>
      <c r="H136">
        <v>54.521213531494098</v>
      </c>
      <c r="I136">
        <v>50.584331512451101</v>
      </c>
      <c r="J136">
        <v>21.149999618530199</v>
      </c>
      <c r="K136">
        <v>34.25</v>
      </c>
      <c r="L136">
        <v>109.094261169433</v>
      </c>
    </row>
    <row r="137" spans="1:12">
      <c r="A137" s="40">
        <v>44572</v>
      </c>
      <c r="B137">
        <v>176.21847534179599</v>
      </c>
      <c r="C137">
        <v>148.555084228515</v>
      </c>
      <c r="D137">
        <v>61.049602508544901</v>
      </c>
      <c r="E137">
        <v>49.943145751953097</v>
      </c>
      <c r="F137">
        <v>90.419578552246094</v>
      </c>
      <c r="G137">
        <v>85.985176086425696</v>
      </c>
      <c r="H137">
        <v>54.541130065917898</v>
      </c>
      <c r="I137">
        <v>50.762619018554602</v>
      </c>
      <c r="J137">
        <v>21.559999465942301</v>
      </c>
      <c r="K137">
        <v>34.680000305175703</v>
      </c>
      <c r="L137">
        <v>109.26226806640599</v>
      </c>
    </row>
    <row r="138" spans="1:12">
      <c r="A138" s="40">
        <v>44573</v>
      </c>
      <c r="B138">
        <v>176.93501281738199</v>
      </c>
      <c r="C138">
        <v>148.57484436035099</v>
      </c>
      <c r="D138">
        <v>61.720474243163999</v>
      </c>
      <c r="E138">
        <v>50.705257415771399</v>
      </c>
      <c r="F138">
        <v>90.478942871093693</v>
      </c>
      <c r="G138">
        <v>85.717536926269503</v>
      </c>
      <c r="H138">
        <v>54.610862731933501</v>
      </c>
      <c r="I138">
        <v>50.633853912353501</v>
      </c>
      <c r="J138">
        <v>21.7299995422363</v>
      </c>
      <c r="K138">
        <v>34.75</v>
      </c>
      <c r="L138">
        <v>109.390747070312</v>
      </c>
    </row>
    <row r="139" spans="1:12">
      <c r="A139" s="40">
        <v>44574</v>
      </c>
      <c r="B139">
        <v>171.99887084960901</v>
      </c>
      <c r="C139">
        <v>148.26847839355401</v>
      </c>
      <c r="D139">
        <v>61.207454681396399</v>
      </c>
      <c r="E139">
        <v>50.071815490722599</v>
      </c>
      <c r="F139">
        <v>90.647178649902301</v>
      </c>
      <c r="G139">
        <v>86.421348571777301</v>
      </c>
      <c r="H139">
        <v>54.7005195617675</v>
      </c>
      <c r="I139">
        <v>50.643760681152301</v>
      </c>
      <c r="J139">
        <v>21.5</v>
      </c>
      <c r="K139">
        <v>34.650001525878899</v>
      </c>
      <c r="L139">
        <v>109.173332214355</v>
      </c>
    </row>
    <row r="140" spans="1:12">
      <c r="A140" s="40">
        <v>44575</v>
      </c>
      <c r="B140">
        <v>171.32212829589801</v>
      </c>
      <c r="C140">
        <v>148.06091308593699</v>
      </c>
      <c r="D140">
        <v>61.177852630615199</v>
      </c>
      <c r="E140">
        <v>50.170787811279297</v>
      </c>
      <c r="F140">
        <v>90.142486572265597</v>
      </c>
      <c r="G140">
        <v>85.182228088378906</v>
      </c>
      <c r="H140">
        <v>54.561058044433501</v>
      </c>
      <c r="I140">
        <v>50.584331512451101</v>
      </c>
      <c r="J140">
        <v>21.780000686645501</v>
      </c>
      <c r="K140">
        <v>34.540000915527301</v>
      </c>
      <c r="L140">
        <v>108.18507385253901</v>
      </c>
    </row>
    <row r="141" spans="1:12">
      <c r="A141" s="40">
        <v>44579</v>
      </c>
      <c r="B141">
        <v>166.87362670898401</v>
      </c>
      <c r="C141">
        <v>146.05462646484301</v>
      </c>
      <c r="D141">
        <v>60.280063629150298</v>
      </c>
      <c r="E141">
        <v>49.428474426269503</v>
      </c>
      <c r="F141">
        <v>89.459671020507798</v>
      </c>
      <c r="G141">
        <v>84.042236328125</v>
      </c>
      <c r="H141">
        <v>54.292087554931598</v>
      </c>
      <c r="I141">
        <v>50.475376129150298</v>
      </c>
      <c r="J141">
        <v>21.9500007629394</v>
      </c>
      <c r="K141">
        <v>34.5</v>
      </c>
      <c r="L141">
        <v>107.048568725585</v>
      </c>
    </row>
    <row r="142" spans="1:12">
      <c r="A142" s="40">
        <v>44580</v>
      </c>
      <c r="B142">
        <v>164.97282409667901</v>
      </c>
      <c r="C142">
        <v>144.76979064941401</v>
      </c>
      <c r="D142">
        <v>60.329399108886697</v>
      </c>
      <c r="E142">
        <v>49.626426696777301</v>
      </c>
      <c r="F142">
        <v>89.568527221679602</v>
      </c>
      <c r="G142">
        <v>84.607276916503906</v>
      </c>
      <c r="H142">
        <v>54.292087554931598</v>
      </c>
      <c r="I142">
        <v>50.445663452148402</v>
      </c>
      <c r="J142">
        <v>22.069999694824201</v>
      </c>
      <c r="K142">
        <v>35.049999237060497</v>
      </c>
      <c r="L142">
        <v>105.60570526123</v>
      </c>
    </row>
    <row r="143" spans="1:12">
      <c r="A143" s="40">
        <v>44581</v>
      </c>
      <c r="B143">
        <v>163.15162658691401</v>
      </c>
      <c r="C143">
        <v>143.50473022460901</v>
      </c>
      <c r="D143">
        <v>60.161674499511697</v>
      </c>
      <c r="E143">
        <v>49.933250427246001</v>
      </c>
      <c r="F143">
        <v>89.578422546386705</v>
      </c>
      <c r="G143">
        <v>85.083106994628906</v>
      </c>
      <c r="H143">
        <v>54.441513061523402</v>
      </c>
      <c r="I143">
        <v>50.45556640625</v>
      </c>
      <c r="J143">
        <v>21.9899997711181</v>
      </c>
      <c r="K143">
        <v>34.959999084472599</v>
      </c>
      <c r="L143">
        <v>104.25178527832</v>
      </c>
    </row>
    <row r="144" spans="1:12">
      <c r="A144" s="40">
        <v>44582</v>
      </c>
      <c r="B144">
        <v>159.220611572265</v>
      </c>
      <c r="C144">
        <v>141.83447265625</v>
      </c>
      <c r="D144">
        <v>59.303352355957003</v>
      </c>
      <c r="E144">
        <v>49.151340484619098</v>
      </c>
      <c r="F144">
        <v>89.9544677734375</v>
      </c>
      <c r="G144">
        <v>86.034759521484304</v>
      </c>
      <c r="H144">
        <v>54.551094055175703</v>
      </c>
      <c r="I144">
        <v>50.514995574951101</v>
      </c>
      <c r="J144">
        <v>22.0100002288818</v>
      </c>
      <c r="K144">
        <v>34.840000152587798</v>
      </c>
      <c r="L144">
        <v>103.994834899902</v>
      </c>
    </row>
    <row r="145" spans="1:12">
      <c r="A145" s="40">
        <v>44585</v>
      </c>
      <c r="B145">
        <v>160.06652832031199</v>
      </c>
      <c r="C145">
        <v>141.95307922363199</v>
      </c>
      <c r="D145">
        <v>58.642341613769503</v>
      </c>
      <c r="E145">
        <v>48.498104095458899</v>
      </c>
      <c r="F145">
        <v>89.895088195800696</v>
      </c>
      <c r="G145">
        <v>85.3804931640625</v>
      </c>
      <c r="H145">
        <v>54.561058044433501</v>
      </c>
      <c r="I145">
        <v>50.614044189453097</v>
      </c>
      <c r="J145">
        <v>21.959999084472599</v>
      </c>
      <c r="K145">
        <v>35.009998321533203</v>
      </c>
      <c r="L145">
        <v>104.192489624023</v>
      </c>
    </row>
    <row r="146" spans="1:12">
      <c r="A146" s="40">
        <v>44586</v>
      </c>
      <c r="B146">
        <v>157.54869079589801</v>
      </c>
      <c r="C146">
        <v>141.82458496093699</v>
      </c>
      <c r="D146">
        <v>58.395698547363203</v>
      </c>
      <c r="E146">
        <v>48.488204956054602</v>
      </c>
      <c r="F146">
        <v>89.746650695800696</v>
      </c>
      <c r="G146">
        <v>85.231803894042898</v>
      </c>
      <c r="H146">
        <v>54.421588897705</v>
      </c>
      <c r="I146">
        <v>50.59423828125</v>
      </c>
      <c r="J146">
        <v>22.159999847412099</v>
      </c>
      <c r="K146">
        <v>35.130001068115199</v>
      </c>
      <c r="L146">
        <v>103.777420043945</v>
      </c>
    </row>
    <row r="147" spans="1:12">
      <c r="A147" s="40">
        <v>44587</v>
      </c>
      <c r="B147">
        <v>157.71786499023401</v>
      </c>
      <c r="C147">
        <v>141.11299133300699</v>
      </c>
      <c r="D147">
        <v>58.020797729492102</v>
      </c>
      <c r="E147">
        <v>47.983428955078097</v>
      </c>
      <c r="F147">
        <v>89.232063293457003</v>
      </c>
      <c r="G147">
        <v>84.309883117675696</v>
      </c>
      <c r="H147">
        <v>54.232311248779297</v>
      </c>
      <c r="I147">
        <v>50.45556640625</v>
      </c>
      <c r="J147">
        <v>22.209999084472599</v>
      </c>
      <c r="K147">
        <v>34.560001373291001</v>
      </c>
      <c r="L147">
        <v>102.15666961669901</v>
      </c>
    </row>
    <row r="148" spans="1:12">
      <c r="A148" s="40">
        <v>44588</v>
      </c>
      <c r="B148">
        <v>155.75733947753901</v>
      </c>
      <c r="C148">
        <v>140.87579345703099</v>
      </c>
      <c r="D148">
        <v>57.695224761962798</v>
      </c>
      <c r="E148">
        <v>47.557830810546797</v>
      </c>
      <c r="F148">
        <v>89.350814819335895</v>
      </c>
      <c r="G148">
        <v>85.697708129882798</v>
      </c>
      <c r="H148">
        <v>54.351860046386697</v>
      </c>
      <c r="I148">
        <v>50.425853729247997</v>
      </c>
      <c r="J148">
        <v>22.319999694824201</v>
      </c>
      <c r="K148">
        <v>34.139999389648402</v>
      </c>
      <c r="L148">
        <v>100.466743469238</v>
      </c>
    </row>
    <row r="149" spans="1:12">
      <c r="A149" s="40">
        <v>44589</v>
      </c>
      <c r="B149">
        <v>159.82768249511699</v>
      </c>
      <c r="C149">
        <v>142.60536193847599</v>
      </c>
      <c r="D149">
        <v>57.843215942382798</v>
      </c>
      <c r="E149">
        <v>47.637012481689403</v>
      </c>
      <c r="F149">
        <v>89.449768066406193</v>
      </c>
      <c r="G149">
        <v>85.707626342773395</v>
      </c>
      <c r="H149">
        <v>54.391700744628899</v>
      </c>
      <c r="I149">
        <v>50.524898529052699</v>
      </c>
      <c r="J149">
        <v>22.340000152587798</v>
      </c>
      <c r="K149">
        <v>34.029998779296797</v>
      </c>
      <c r="L149">
        <v>103.718116760253</v>
      </c>
    </row>
    <row r="150" spans="1:12">
      <c r="A150" s="40">
        <v>44592</v>
      </c>
      <c r="B150">
        <v>164.60458374023401</v>
      </c>
      <c r="C150">
        <v>143.83088684082</v>
      </c>
      <c r="D150">
        <v>59.007381439208899</v>
      </c>
      <c r="E150">
        <v>49.161235809326101</v>
      </c>
      <c r="F150">
        <v>89.519050598144503</v>
      </c>
      <c r="G150">
        <v>85.360656738281193</v>
      </c>
      <c r="H150">
        <v>54.1924629211425</v>
      </c>
      <c r="I150">
        <v>50.574428558349602</v>
      </c>
      <c r="J150">
        <v>22.420000076293899</v>
      </c>
      <c r="K150">
        <v>34.220001220703097</v>
      </c>
      <c r="L150">
        <v>104.99297332763599</v>
      </c>
    </row>
    <row r="151" spans="1:12">
      <c r="A151" s="40">
        <v>44593</v>
      </c>
      <c r="B151">
        <v>166.50541687011699</v>
      </c>
      <c r="C151">
        <v>144.79943847656199</v>
      </c>
      <c r="D151">
        <v>59.549999237060497</v>
      </c>
      <c r="E151">
        <v>49.448268890380803</v>
      </c>
      <c r="F151">
        <v>89.584487915039006</v>
      </c>
      <c r="G151">
        <v>85.131332397460895</v>
      </c>
      <c r="H151">
        <v>54.1495971679687</v>
      </c>
      <c r="I151">
        <v>50.45556640625</v>
      </c>
      <c r="J151">
        <v>22.5100002288818</v>
      </c>
      <c r="K151">
        <v>34.270000457763601</v>
      </c>
      <c r="L151">
        <v>104.61743927001901</v>
      </c>
    </row>
    <row r="152" spans="1:12">
      <c r="A152" s="40">
        <v>44594</v>
      </c>
      <c r="B152">
        <v>167.80909729003901</v>
      </c>
      <c r="C152">
        <v>146.09416198730401</v>
      </c>
      <c r="D152">
        <v>59.8558349609375</v>
      </c>
      <c r="E152">
        <v>49.359188079833899</v>
      </c>
      <c r="F152">
        <v>89.643966674804602</v>
      </c>
      <c r="G152">
        <v>85.419242858886705</v>
      </c>
      <c r="H152">
        <v>54.189476013183501</v>
      </c>
      <c r="I152">
        <v>50.514995574951101</v>
      </c>
      <c r="J152">
        <v>22.600000381469702</v>
      </c>
      <c r="K152">
        <v>34.380001068115199</v>
      </c>
      <c r="L152">
        <v>105.951599121093</v>
      </c>
    </row>
    <row r="153" spans="1:12">
      <c r="A153" s="40">
        <v>44595</v>
      </c>
      <c r="B153">
        <v>163.87811279296801</v>
      </c>
      <c r="C153">
        <v>144.83897399902301</v>
      </c>
      <c r="D153">
        <v>59.027111053466797</v>
      </c>
      <c r="E153">
        <v>48.943492889404297</v>
      </c>
      <c r="F153">
        <v>89.138298034667898</v>
      </c>
      <c r="G153">
        <v>84.793792724609304</v>
      </c>
      <c r="H153">
        <v>53.840507507324197</v>
      </c>
      <c r="I153">
        <v>50.38623046875</v>
      </c>
      <c r="J153">
        <v>22.649999618530199</v>
      </c>
      <c r="K153">
        <v>34.360000610351499</v>
      </c>
      <c r="L153">
        <v>104.824981689453</v>
      </c>
    </row>
    <row r="154" spans="1:12">
      <c r="A154" s="40">
        <v>44596</v>
      </c>
      <c r="B154">
        <v>166.0078125</v>
      </c>
      <c r="C154">
        <v>144.66108703613199</v>
      </c>
      <c r="D154">
        <v>59.135631561279297</v>
      </c>
      <c r="E154">
        <v>48.973186492919901</v>
      </c>
      <c r="F154">
        <v>88.563209533691406</v>
      </c>
      <c r="G154">
        <v>83.582588195800696</v>
      </c>
      <c r="H154">
        <v>53.641098022460902</v>
      </c>
      <c r="I154">
        <v>50.297088623046797</v>
      </c>
      <c r="J154">
        <v>22.829999923706001</v>
      </c>
      <c r="K154">
        <v>34.389999389648402</v>
      </c>
      <c r="L154">
        <v>103.787300109863</v>
      </c>
    </row>
    <row r="155" spans="1:12">
      <c r="A155" s="40">
        <v>44599</v>
      </c>
      <c r="B155">
        <v>165.59977722167901</v>
      </c>
      <c r="C155">
        <v>144.93780517578099</v>
      </c>
      <c r="D155">
        <v>59.214561462402301</v>
      </c>
      <c r="E155">
        <v>48.973186492919901</v>
      </c>
      <c r="F155">
        <v>88.642539978027301</v>
      </c>
      <c r="G155">
        <v>83.662010192871094</v>
      </c>
      <c r="H155">
        <v>53.501514434814403</v>
      </c>
      <c r="I155">
        <v>50.267375946044901</v>
      </c>
      <c r="J155">
        <v>22.879999160766602</v>
      </c>
      <c r="K155">
        <v>34.659999847412102</v>
      </c>
      <c r="L155">
        <v>103.63906097412099</v>
      </c>
    </row>
    <row r="156" spans="1:12">
      <c r="A156" s="40">
        <v>44600</v>
      </c>
      <c r="B156">
        <v>166.724349975585</v>
      </c>
      <c r="C156">
        <v>145.896484375</v>
      </c>
      <c r="D156">
        <v>59.599327087402301</v>
      </c>
      <c r="E156">
        <v>49.418575286865199</v>
      </c>
      <c r="F156">
        <v>88.3946533203125</v>
      </c>
      <c r="G156">
        <v>83.106048583984304</v>
      </c>
      <c r="H156">
        <v>53.341983795166001</v>
      </c>
      <c r="I156">
        <v>50.207942962646399</v>
      </c>
      <c r="J156">
        <v>22.6800003051757</v>
      </c>
      <c r="K156">
        <v>34.7299995422363</v>
      </c>
      <c r="L156">
        <v>103.154808044433</v>
      </c>
    </row>
    <row r="157" spans="1:12">
      <c r="A157" s="40">
        <v>44601</v>
      </c>
      <c r="B157">
        <v>170.784744262695</v>
      </c>
      <c r="C157">
        <v>147.309799194335</v>
      </c>
      <c r="D157">
        <v>60.516845703125</v>
      </c>
      <c r="E157">
        <v>50.150993347167898</v>
      </c>
      <c r="F157">
        <v>88.592948913574205</v>
      </c>
      <c r="G157">
        <v>83.235107421875</v>
      </c>
      <c r="H157">
        <v>53.481575012207003</v>
      </c>
      <c r="I157">
        <v>50.237659454345703</v>
      </c>
      <c r="J157">
        <v>22.909999847412099</v>
      </c>
      <c r="K157">
        <v>34.869998931884702</v>
      </c>
      <c r="L157">
        <v>105.48711395263599</v>
      </c>
    </row>
    <row r="158" spans="1:12">
      <c r="A158" s="40">
        <v>44602</v>
      </c>
      <c r="B158">
        <v>167.59016418457</v>
      </c>
      <c r="C158">
        <v>145.21452331542901</v>
      </c>
      <c r="D158">
        <v>59.836109161376903</v>
      </c>
      <c r="E158">
        <v>49.873863220214801</v>
      </c>
      <c r="F158">
        <v>87.670837402343693</v>
      </c>
      <c r="G158">
        <v>82.013992309570298</v>
      </c>
      <c r="H158">
        <v>53.102695465087798</v>
      </c>
      <c r="I158">
        <v>50.118801116943303</v>
      </c>
      <c r="J158">
        <v>22.790000915527301</v>
      </c>
      <c r="K158">
        <v>34.7299995422363</v>
      </c>
      <c r="L158">
        <v>102.996688842773</v>
      </c>
    </row>
    <row r="159" spans="1:12">
      <c r="A159" s="40">
        <v>44603</v>
      </c>
      <c r="B159">
        <v>162.74359130859301</v>
      </c>
      <c r="C159">
        <v>143.78146362304599</v>
      </c>
      <c r="D159">
        <v>59.046840667724602</v>
      </c>
      <c r="E159">
        <v>49.101852416992102</v>
      </c>
      <c r="F159">
        <v>88.255844116210895</v>
      </c>
      <c r="G159">
        <v>83.274826049804602</v>
      </c>
      <c r="H159">
        <v>53.341983795166001</v>
      </c>
      <c r="I159">
        <v>50.396141052246001</v>
      </c>
      <c r="J159">
        <v>23.129999160766602</v>
      </c>
      <c r="K159">
        <v>35.409999847412102</v>
      </c>
      <c r="L159">
        <v>102.05783843994099</v>
      </c>
    </row>
    <row r="160" spans="1:12">
      <c r="A160" s="40">
        <v>44606</v>
      </c>
      <c r="B160">
        <v>161.49960327148401</v>
      </c>
      <c r="C160">
        <v>142.59547424316401</v>
      </c>
      <c r="D160">
        <v>58.662075042724602</v>
      </c>
      <c r="E160">
        <v>48.735645294189403</v>
      </c>
      <c r="F160">
        <v>87.740249633789006</v>
      </c>
      <c r="G160">
        <v>82.212547302246094</v>
      </c>
      <c r="H160">
        <v>53.072780609130803</v>
      </c>
      <c r="I160">
        <v>50.435756683349602</v>
      </c>
      <c r="J160">
        <v>23.25</v>
      </c>
      <c r="K160">
        <v>35.580001831054602</v>
      </c>
      <c r="L160">
        <v>101.12887573242099</v>
      </c>
    </row>
    <row r="161" spans="1:12">
      <c r="A161" s="40">
        <v>44607</v>
      </c>
      <c r="B161">
        <v>165.281326293945</v>
      </c>
      <c r="C161">
        <v>144.03843688964801</v>
      </c>
      <c r="D161">
        <v>59.757179260253899</v>
      </c>
      <c r="E161">
        <v>49.844173431396399</v>
      </c>
      <c r="F161">
        <v>87.541946411132798</v>
      </c>
      <c r="G161">
        <v>81.368675231933594</v>
      </c>
      <c r="H161">
        <v>53.062812805175703</v>
      </c>
      <c r="I161">
        <v>50.336708068847599</v>
      </c>
      <c r="J161">
        <v>22.870000839233398</v>
      </c>
      <c r="K161">
        <v>35.2299995422363</v>
      </c>
      <c r="L161">
        <v>102.03807067871</v>
      </c>
    </row>
    <row r="162" spans="1:12">
      <c r="A162" s="40">
        <v>44608</v>
      </c>
      <c r="B162">
        <v>165.41070556640599</v>
      </c>
      <c r="C162">
        <v>144.384353637695</v>
      </c>
      <c r="D162">
        <v>59.993961334228501</v>
      </c>
      <c r="E162">
        <v>50.220279693603501</v>
      </c>
      <c r="F162">
        <v>87.601425170898395</v>
      </c>
      <c r="G162">
        <v>81.805503845214801</v>
      </c>
      <c r="H162">
        <v>53.1724853515625</v>
      </c>
      <c r="I162">
        <v>50.38623046875</v>
      </c>
      <c r="J162">
        <v>22.899999618530199</v>
      </c>
      <c r="K162">
        <v>35.610000610351499</v>
      </c>
      <c r="L162">
        <v>102.51244354248</v>
      </c>
    </row>
    <row r="163" spans="1:12">
      <c r="A163" s="40">
        <v>44609</v>
      </c>
      <c r="B163">
        <v>159.79783630371</v>
      </c>
      <c r="C163">
        <v>142.41758728027301</v>
      </c>
      <c r="D163">
        <v>59.175098419189403</v>
      </c>
      <c r="E163">
        <v>49.567043304443303</v>
      </c>
      <c r="F163">
        <v>87.7799072265625</v>
      </c>
      <c r="G163">
        <v>82.391242980957003</v>
      </c>
      <c r="H163">
        <v>53.262222290038999</v>
      </c>
      <c r="I163">
        <v>50.495185852050703</v>
      </c>
      <c r="J163">
        <v>23.090000152587798</v>
      </c>
      <c r="K163">
        <v>36.099998474121001</v>
      </c>
      <c r="L163">
        <v>101.42535400390599</v>
      </c>
    </row>
    <row r="164" spans="1:12">
      <c r="A164" s="40">
        <v>44610</v>
      </c>
      <c r="B164">
        <v>157.94677734375</v>
      </c>
      <c r="C164">
        <v>141.87400817871</v>
      </c>
      <c r="D164">
        <v>58.810066223144503</v>
      </c>
      <c r="E164">
        <v>49.1810302734375</v>
      </c>
      <c r="F164">
        <v>87.789817810058594</v>
      </c>
      <c r="G164">
        <v>83.195411682128906</v>
      </c>
      <c r="H164">
        <v>53.4317207336425</v>
      </c>
      <c r="I164">
        <v>50.524898529052699</v>
      </c>
      <c r="J164">
        <v>23.1800003051757</v>
      </c>
      <c r="K164">
        <v>36.060001373291001</v>
      </c>
      <c r="L164">
        <v>100.812629699707</v>
      </c>
    </row>
    <row r="165" spans="1:12">
      <c r="A165" s="40">
        <v>44614</v>
      </c>
      <c r="B165">
        <v>156.04595947265599</v>
      </c>
      <c r="C165">
        <v>140.82638549804599</v>
      </c>
      <c r="D165">
        <v>58.079990386962798</v>
      </c>
      <c r="E165">
        <v>48.418922424316399</v>
      </c>
      <c r="F165">
        <v>87.660926818847599</v>
      </c>
      <c r="G165">
        <v>83.384025573730398</v>
      </c>
      <c r="H165">
        <v>53.202400207519503</v>
      </c>
      <c r="I165">
        <v>50.59423828125</v>
      </c>
      <c r="J165">
        <v>23.5100002288818</v>
      </c>
      <c r="K165">
        <v>36.150001525878899</v>
      </c>
      <c r="L165">
        <v>100.446975708007</v>
      </c>
    </row>
    <row r="166" spans="1:12">
      <c r="A166" s="40">
        <v>44615</v>
      </c>
      <c r="B166">
        <v>152.63244628906199</v>
      </c>
      <c r="C166">
        <v>139.23518371582</v>
      </c>
      <c r="D166">
        <v>57.576835632324197</v>
      </c>
      <c r="E166">
        <v>47.9735298156738</v>
      </c>
      <c r="F166">
        <v>87.204811096191406</v>
      </c>
      <c r="G166">
        <v>82.272109985351506</v>
      </c>
      <c r="H166">
        <v>53.182456970214801</v>
      </c>
      <c r="I166">
        <v>50.713096618652301</v>
      </c>
      <c r="J166">
        <v>23.7299995422363</v>
      </c>
      <c r="K166">
        <v>36.310001373291001</v>
      </c>
      <c r="L166">
        <v>98.786697387695298</v>
      </c>
    </row>
    <row r="167" spans="1:12">
      <c r="A167" s="40">
        <v>44616</v>
      </c>
      <c r="B167">
        <v>156.95158386230401</v>
      </c>
      <c r="C167">
        <v>138.82008361816401</v>
      </c>
      <c r="D167">
        <v>56.708644866943303</v>
      </c>
      <c r="E167">
        <v>47.003570556640597</v>
      </c>
      <c r="F167">
        <v>87.333717346191406</v>
      </c>
      <c r="G167">
        <v>82.381324768066406</v>
      </c>
      <c r="H167">
        <v>53.222343444824197</v>
      </c>
      <c r="I167">
        <v>50.871574401855398</v>
      </c>
      <c r="J167">
        <v>23.829999923706001</v>
      </c>
      <c r="K167">
        <v>36.080001831054602</v>
      </c>
      <c r="L167">
        <v>100.446975708007</v>
      </c>
    </row>
    <row r="168" spans="1:12">
      <c r="A168" s="40">
        <v>44617</v>
      </c>
      <c r="B168">
        <v>160.02673339843699</v>
      </c>
      <c r="C168">
        <v>142.96115112304599</v>
      </c>
      <c r="D168">
        <v>58.010929107666001</v>
      </c>
      <c r="E168">
        <v>47.874553680419901</v>
      </c>
      <c r="F168">
        <v>87.512199401855398</v>
      </c>
      <c r="G168">
        <v>82.391242980957003</v>
      </c>
      <c r="H168">
        <v>53.152545928955</v>
      </c>
      <c r="I168">
        <v>50.792331695556598</v>
      </c>
      <c r="J168">
        <v>23.4699993133544</v>
      </c>
      <c r="K168">
        <v>35.959999084472599</v>
      </c>
      <c r="L168">
        <v>102.868209838867</v>
      </c>
    </row>
    <row r="169" spans="1:12">
      <c r="A169" s="40">
        <v>44620</v>
      </c>
      <c r="B169">
        <v>160.19589233398401</v>
      </c>
      <c r="C169">
        <v>142.17051696777301</v>
      </c>
      <c r="D169">
        <v>57.201934814453097</v>
      </c>
      <c r="E169">
        <v>47.330184936523402</v>
      </c>
      <c r="F169">
        <v>88.216178894042898</v>
      </c>
      <c r="G169">
        <v>83.930068969726506</v>
      </c>
      <c r="H169">
        <v>53.511482238769503</v>
      </c>
      <c r="I169">
        <v>51.109291076660099</v>
      </c>
      <c r="J169">
        <v>23.870000839233398</v>
      </c>
      <c r="K169">
        <v>36.310001373291001</v>
      </c>
      <c r="L169">
        <v>101.33641052246</v>
      </c>
    </row>
    <row r="170" spans="1:12">
      <c r="A170" s="40">
        <v>44621</v>
      </c>
      <c r="B170">
        <v>157.68801879882801</v>
      </c>
      <c r="C170">
        <v>140.035720825195</v>
      </c>
      <c r="D170">
        <v>56.166027069091797</v>
      </c>
      <c r="E170">
        <v>46.686843872070298</v>
      </c>
      <c r="F170">
        <v>88.592643737792898</v>
      </c>
      <c r="G170">
        <v>85.018775939941406</v>
      </c>
      <c r="H170">
        <v>54.105113983154297</v>
      </c>
      <c r="I170">
        <v>51.396533966064403</v>
      </c>
      <c r="J170">
        <v>24.829999923706001</v>
      </c>
      <c r="K170">
        <v>36.990001678466797</v>
      </c>
      <c r="L170">
        <v>100.80274963378901</v>
      </c>
    </row>
    <row r="171" spans="1:12">
      <c r="A171" s="40">
        <v>44622</v>
      </c>
      <c r="B171">
        <v>161.18115234375</v>
      </c>
      <c r="C171">
        <v>142.91174316406199</v>
      </c>
      <c r="D171">
        <v>56.669181823730398</v>
      </c>
      <c r="E171">
        <v>46.835308074951101</v>
      </c>
      <c r="F171">
        <v>87.658935546875</v>
      </c>
      <c r="G171">
        <v>82.443649291992102</v>
      </c>
      <c r="H171">
        <v>53.666122436523402</v>
      </c>
      <c r="I171">
        <v>51.277675628662102</v>
      </c>
      <c r="J171">
        <v>25.639999389648398</v>
      </c>
      <c r="K171">
        <v>36.610000610351499</v>
      </c>
      <c r="L171">
        <v>102.690338134765</v>
      </c>
    </row>
    <row r="172" spans="1:12">
      <c r="A172" s="40">
        <v>44623</v>
      </c>
      <c r="B172">
        <v>158.84243774414</v>
      </c>
      <c r="C172">
        <v>143.277420043945</v>
      </c>
      <c r="D172">
        <v>55.751659393310497</v>
      </c>
      <c r="E172">
        <v>46.1820678710937</v>
      </c>
      <c r="F172">
        <v>87.867530822753906</v>
      </c>
      <c r="G172">
        <v>83.109802246093693</v>
      </c>
      <c r="H172">
        <v>53.506496429443303</v>
      </c>
      <c r="I172">
        <v>51.148910522460902</v>
      </c>
      <c r="J172">
        <v>25.920000076293899</v>
      </c>
      <c r="K172">
        <v>36.819999694824197</v>
      </c>
      <c r="L172">
        <v>103.530349731445</v>
      </c>
    </row>
    <row r="173" spans="1:12">
      <c r="A173" s="40">
        <v>44624</v>
      </c>
      <c r="B173">
        <v>156.31465148925699</v>
      </c>
      <c r="C173">
        <v>143.23788452148401</v>
      </c>
      <c r="D173">
        <v>54.5184326171875</v>
      </c>
      <c r="E173">
        <v>45.311080932617102</v>
      </c>
      <c r="F173">
        <v>88.066192626953097</v>
      </c>
      <c r="G173">
        <v>84.501754760742102</v>
      </c>
      <c r="H173">
        <v>53.935508728027301</v>
      </c>
      <c r="I173">
        <v>51.337104797363203</v>
      </c>
      <c r="J173">
        <v>27.0100002288818</v>
      </c>
      <c r="K173">
        <v>37.400001525878899</v>
      </c>
      <c r="L173">
        <v>104.00471496582</v>
      </c>
    </row>
    <row r="174" spans="1:12">
      <c r="A174" s="40">
        <v>44627</v>
      </c>
      <c r="B174">
        <v>150.11462402343699</v>
      </c>
      <c r="C174">
        <v>140.39152526855401</v>
      </c>
      <c r="D174">
        <v>52.7327270507812</v>
      </c>
      <c r="E174">
        <v>43.707675933837798</v>
      </c>
      <c r="F174">
        <v>87.341072082519503</v>
      </c>
      <c r="G174">
        <v>83.895256042480398</v>
      </c>
      <c r="H174">
        <v>53.7559204101562</v>
      </c>
      <c r="I174">
        <v>51.475772857666001</v>
      </c>
      <c r="J174">
        <v>27.600000381469702</v>
      </c>
      <c r="K174">
        <v>37.950000762939403</v>
      </c>
      <c r="L174">
        <v>101.94913482666</v>
      </c>
    </row>
    <row r="175" spans="1:12">
      <c r="A175" s="40">
        <v>44628</v>
      </c>
      <c r="B175">
        <v>149.34831237792901</v>
      </c>
      <c r="C175">
        <v>139.00785827636699</v>
      </c>
      <c r="D175">
        <v>52.989234924316399</v>
      </c>
      <c r="E175">
        <v>43.895729064941399</v>
      </c>
      <c r="F175">
        <v>86.745101928710895</v>
      </c>
      <c r="G175">
        <v>83.050148010253906</v>
      </c>
      <c r="H175">
        <v>53.227138519287102</v>
      </c>
      <c r="I175">
        <v>51.574821472167898</v>
      </c>
      <c r="J175">
        <v>28.069999694824201</v>
      </c>
      <c r="K175">
        <v>38.9799995422363</v>
      </c>
      <c r="L175">
        <v>101.45500946044901</v>
      </c>
    </row>
    <row r="176" spans="1:12">
      <c r="A176" s="40">
        <v>44629</v>
      </c>
      <c r="B176">
        <v>155.33935546875</v>
      </c>
      <c r="C176">
        <v>141.08334350585901</v>
      </c>
      <c r="D176">
        <v>54.863739013671797</v>
      </c>
      <c r="E176">
        <v>45.004261016845703</v>
      </c>
      <c r="F176">
        <v>86.685501098632798</v>
      </c>
      <c r="G176">
        <v>82.254745483398395</v>
      </c>
      <c r="H176">
        <v>53.037578582763601</v>
      </c>
      <c r="I176">
        <v>51.337104797363203</v>
      </c>
      <c r="J176">
        <v>25.840000152587798</v>
      </c>
      <c r="K176">
        <v>37.840000152587798</v>
      </c>
      <c r="L176">
        <v>103.016456604003</v>
      </c>
    </row>
    <row r="177" spans="1:12">
      <c r="A177" s="40">
        <v>44630</v>
      </c>
      <c r="B177">
        <v>154.58303833007801</v>
      </c>
      <c r="C177">
        <v>141.06356811523401</v>
      </c>
      <c r="D177">
        <v>54.173133850097599</v>
      </c>
      <c r="E177">
        <v>44.311428070068303</v>
      </c>
      <c r="F177">
        <v>86.129249572753906</v>
      </c>
      <c r="G177">
        <v>81.230659484863196</v>
      </c>
      <c r="H177">
        <v>52.808109283447202</v>
      </c>
      <c r="I177">
        <v>51.446056365966797</v>
      </c>
      <c r="J177">
        <v>25.530000686645501</v>
      </c>
      <c r="K177">
        <v>37.970001220703097</v>
      </c>
      <c r="L177">
        <v>103.273399353027</v>
      </c>
    </row>
    <row r="178" spans="1:12">
      <c r="A178" s="40">
        <v>44631</v>
      </c>
      <c r="B178">
        <v>151.59745788574199</v>
      </c>
      <c r="C178">
        <v>140.05549621582</v>
      </c>
      <c r="D178">
        <v>53.492393493652301</v>
      </c>
      <c r="E178">
        <v>43.410751342773402</v>
      </c>
      <c r="F178">
        <v>85.980255126953097</v>
      </c>
      <c r="G178">
        <v>81.469284057617102</v>
      </c>
      <c r="H178">
        <v>52.897899627685497</v>
      </c>
      <c r="I178">
        <v>51.6144409179687</v>
      </c>
      <c r="J178">
        <v>25.9699993133544</v>
      </c>
      <c r="K178">
        <v>37.680000305175703</v>
      </c>
      <c r="L178">
        <v>102.453147888183</v>
      </c>
    </row>
    <row r="179" spans="1:12">
      <c r="A179" s="40">
        <v>44634</v>
      </c>
      <c r="B179">
        <v>149.855865478515</v>
      </c>
      <c r="C179">
        <v>140.253158569335</v>
      </c>
      <c r="D179">
        <v>53.452930450439403</v>
      </c>
      <c r="E179">
        <v>42.371505737304602</v>
      </c>
      <c r="F179">
        <v>85.016754150390597</v>
      </c>
      <c r="G179">
        <v>79.739273071289006</v>
      </c>
      <c r="H179">
        <v>52.498821258544901</v>
      </c>
      <c r="I179">
        <v>51.376724243163999</v>
      </c>
      <c r="J179">
        <v>25.209999084472599</v>
      </c>
      <c r="K179">
        <v>37.110000610351499</v>
      </c>
      <c r="L179">
        <v>101.652656555175</v>
      </c>
    </row>
    <row r="180" spans="1:12">
      <c r="A180" s="40">
        <v>44635</v>
      </c>
      <c r="B180">
        <v>153.68734741210901</v>
      </c>
      <c r="C180">
        <v>141.893783569335</v>
      </c>
      <c r="D180">
        <v>53.798233032226499</v>
      </c>
      <c r="E180">
        <v>42.351711273193303</v>
      </c>
      <c r="F180">
        <v>85.255142211914006</v>
      </c>
      <c r="G180">
        <v>79.540428161621094</v>
      </c>
      <c r="H180">
        <v>52.538730621337798</v>
      </c>
      <c r="I180">
        <v>51.257865905761697</v>
      </c>
      <c r="J180">
        <v>24.590000152587798</v>
      </c>
      <c r="K180">
        <v>36.450000762939403</v>
      </c>
      <c r="L180">
        <v>102.33455657958901</v>
      </c>
    </row>
    <row r="181" spans="1:12">
      <c r="A181" s="40">
        <v>44636</v>
      </c>
      <c r="B181">
        <v>159.04147338867099</v>
      </c>
      <c r="C181">
        <v>143.52450561523401</v>
      </c>
      <c r="D181">
        <v>56.175891876220703</v>
      </c>
      <c r="E181">
        <v>45.647598266601499</v>
      </c>
      <c r="F181">
        <v>85.513397216796804</v>
      </c>
      <c r="G181">
        <v>80.206581115722599</v>
      </c>
      <c r="H181">
        <v>52.5487060546875</v>
      </c>
      <c r="I181">
        <v>51.030052185058501</v>
      </c>
      <c r="J181">
        <v>24.379999160766602</v>
      </c>
      <c r="K181">
        <v>36.650001525878899</v>
      </c>
      <c r="L181">
        <v>103.550117492675</v>
      </c>
    </row>
    <row r="182" spans="1:12">
      <c r="A182" s="40">
        <v>44637</v>
      </c>
      <c r="B182">
        <v>161.86781311035099</v>
      </c>
      <c r="C182">
        <v>145.343017578125</v>
      </c>
      <c r="D182">
        <v>56.452136993408203</v>
      </c>
      <c r="E182">
        <v>45.311080932617102</v>
      </c>
      <c r="F182">
        <v>86.029914855957003</v>
      </c>
      <c r="G182">
        <v>79.600074768066406</v>
      </c>
      <c r="H182">
        <v>52.628520965576101</v>
      </c>
      <c r="I182">
        <v>51.426246643066399</v>
      </c>
      <c r="J182">
        <v>25.549999237060501</v>
      </c>
      <c r="K182">
        <v>36.849998474121001</v>
      </c>
      <c r="L182">
        <v>105.151107788085</v>
      </c>
    </row>
    <row r="183" spans="1:12">
      <c r="A183" s="40">
        <v>44638</v>
      </c>
      <c r="B183">
        <v>165.02259826660099</v>
      </c>
      <c r="C183">
        <v>145.59999084472599</v>
      </c>
      <c r="D183">
        <v>57.083545684814403</v>
      </c>
      <c r="E183">
        <v>46.023708343505803</v>
      </c>
      <c r="F183">
        <v>86.218650817871094</v>
      </c>
      <c r="G183">
        <v>80.465087890625</v>
      </c>
      <c r="H183">
        <v>52.708339691162102</v>
      </c>
      <c r="I183">
        <v>51.327198028564403</v>
      </c>
      <c r="J183">
        <v>25.670000076293899</v>
      </c>
      <c r="K183">
        <v>36.5</v>
      </c>
      <c r="L183">
        <v>105.151107788085</v>
      </c>
    </row>
    <row r="184" spans="1:12">
      <c r="A184" s="40">
        <v>44641</v>
      </c>
      <c r="B184">
        <v>164.81358337402301</v>
      </c>
      <c r="C184">
        <v>146.15345764160099</v>
      </c>
      <c r="D184">
        <v>56.644702911376903</v>
      </c>
      <c r="E184">
        <v>45.442031860351499</v>
      </c>
      <c r="F184">
        <v>85.334609985351506</v>
      </c>
      <c r="G184">
        <v>78.665481567382798</v>
      </c>
      <c r="H184">
        <v>52.478866577148402</v>
      </c>
      <c r="I184">
        <v>51.198432922363203</v>
      </c>
      <c r="J184">
        <v>26.629999160766602</v>
      </c>
      <c r="K184">
        <v>36.779998779296797</v>
      </c>
      <c r="L184">
        <v>104.508728027343</v>
      </c>
    </row>
    <row r="185" spans="1:12">
      <c r="A185" s="40">
        <v>44642</v>
      </c>
      <c r="B185">
        <v>167.80909729003901</v>
      </c>
      <c r="C185">
        <v>146.95399475097599</v>
      </c>
      <c r="D185">
        <v>57.287155151367102</v>
      </c>
      <c r="E185">
        <v>46.146793365478501</v>
      </c>
      <c r="F185">
        <v>85.096214294433594</v>
      </c>
      <c r="G185">
        <v>77.830307006835895</v>
      </c>
      <c r="H185">
        <v>52.299282073974602</v>
      </c>
      <c r="I185">
        <v>51.099388122558501</v>
      </c>
      <c r="J185">
        <v>26.569999694824201</v>
      </c>
      <c r="K185">
        <v>36.540000915527301</v>
      </c>
      <c r="L185">
        <v>104.77555847167901</v>
      </c>
    </row>
    <row r="186" spans="1:12">
      <c r="A186" s="40">
        <v>44643</v>
      </c>
      <c r="B186">
        <v>165.01261901855401</v>
      </c>
      <c r="C186">
        <v>145.57484436035099</v>
      </c>
      <c r="D186">
        <v>56.664470672607401</v>
      </c>
      <c r="E186">
        <v>45.829154968261697</v>
      </c>
      <c r="F186">
        <v>85.275001525878906</v>
      </c>
      <c r="G186">
        <v>79.351524353027301</v>
      </c>
      <c r="H186">
        <v>52.389072418212798</v>
      </c>
      <c r="I186">
        <v>51.376724243163999</v>
      </c>
      <c r="J186">
        <v>27.2299995422363</v>
      </c>
      <c r="K186">
        <v>36.990001678466797</v>
      </c>
      <c r="L186">
        <v>103.600051879882</v>
      </c>
    </row>
    <row r="187" spans="1:12">
      <c r="A187" s="40">
        <v>44644</v>
      </c>
      <c r="B187">
        <v>167.82246398925699</v>
      </c>
      <c r="C187">
        <v>146.96592712402301</v>
      </c>
      <c r="D187">
        <v>57.0400581359863</v>
      </c>
      <c r="E187">
        <v>46.107089996337798</v>
      </c>
      <c r="F187">
        <v>85.096214294433594</v>
      </c>
      <c r="G187">
        <v>78.754966735839801</v>
      </c>
      <c r="H187">
        <v>52.309261322021399</v>
      </c>
      <c r="I187">
        <v>51.277675628662102</v>
      </c>
      <c r="J187">
        <v>26.959999084472599</v>
      </c>
      <c r="K187">
        <v>37.290000915527301</v>
      </c>
      <c r="L187">
        <v>104.25587463378901</v>
      </c>
    </row>
    <row r="188" spans="1:12">
      <c r="A188" s="40">
        <v>44645</v>
      </c>
      <c r="B188">
        <v>167.76261901855401</v>
      </c>
      <c r="C188">
        <v>148.49607849121</v>
      </c>
      <c r="D188">
        <v>57.030174255371001</v>
      </c>
      <c r="E188">
        <v>45.749744415283203</v>
      </c>
      <c r="F188">
        <v>84.480361938476506</v>
      </c>
      <c r="G188">
        <v>77.651336669921804</v>
      </c>
      <c r="H188">
        <v>52.109718322753899</v>
      </c>
      <c r="I188">
        <v>51.099388122558501</v>
      </c>
      <c r="J188">
        <v>27.159999847412099</v>
      </c>
      <c r="K188">
        <v>37.159999847412102</v>
      </c>
      <c r="L188">
        <v>105.55758666992099</v>
      </c>
    </row>
    <row r="189" spans="1:12">
      <c r="A189" s="40">
        <v>44648</v>
      </c>
      <c r="B189">
        <v>169.88720703125</v>
      </c>
      <c r="C189">
        <v>148.30729675292901</v>
      </c>
      <c r="D189">
        <v>56.931331634521399</v>
      </c>
      <c r="E189">
        <v>45.898639678955</v>
      </c>
      <c r="F189">
        <v>84.68896484375</v>
      </c>
      <c r="G189">
        <v>78.237953186035099</v>
      </c>
      <c r="H189">
        <v>52.079788208007798</v>
      </c>
      <c r="I189">
        <v>50.960720062255803</v>
      </c>
      <c r="J189">
        <v>25.9799995422363</v>
      </c>
      <c r="K189">
        <v>36.4799995422363</v>
      </c>
      <c r="L189">
        <v>106.68042755126901</v>
      </c>
    </row>
    <row r="190" spans="1:12">
      <c r="A190" s="40">
        <v>44649</v>
      </c>
      <c r="B190">
        <v>172.30105590820301</v>
      </c>
      <c r="C190">
        <v>149.24130249023401</v>
      </c>
      <c r="D190">
        <v>58.008678436279297</v>
      </c>
      <c r="E190">
        <v>46.603397369384702</v>
      </c>
      <c r="F190">
        <v>85.235275268554602</v>
      </c>
      <c r="G190">
        <v>78.923988342285099</v>
      </c>
      <c r="H190">
        <v>51.999973297119098</v>
      </c>
      <c r="I190">
        <v>50.792331695556598</v>
      </c>
      <c r="J190">
        <v>26.079999923706001</v>
      </c>
      <c r="K190">
        <v>36.5</v>
      </c>
      <c r="L190">
        <v>109.810493469238</v>
      </c>
    </row>
    <row r="191" spans="1:12">
      <c r="A191" s="40">
        <v>44650</v>
      </c>
      <c r="B191">
        <v>170.28619384765599</v>
      </c>
      <c r="C191">
        <v>149.012771606445</v>
      </c>
      <c r="D191">
        <v>57.820884704589801</v>
      </c>
      <c r="E191">
        <v>46.543838500976499</v>
      </c>
      <c r="F191">
        <v>85.443870544433594</v>
      </c>
      <c r="G191">
        <v>79.431053161621094</v>
      </c>
      <c r="H191">
        <v>51.980014801025298</v>
      </c>
      <c r="I191">
        <v>50.901287078857401</v>
      </c>
      <c r="J191">
        <v>26.549999237060501</v>
      </c>
      <c r="K191">
        <v>36.759998321533203</v>
      </c>
      <c r="L191">
        <v>109.01555633544901</v>
      </c>
    </row>
    <row r="192" spans="1:12">
      <c r="A192" s="40">
        <v>44651</v>
      </c>
      <c r="B192">
        <v>167.84242248535099</v>
      </c>
      <c r="C192">
        <v>146.83674621582</v>
      </c>
      <c r="D192">
        <v>56.921451568603501</v>
      </c>
      <c r="E192">
        <v>45.789451599121001</v>
      </c>
      <c r="F192">
        <v>85.463737487792898</v>
      </c>
      <c r="G192">
        <v>79.938133239746094</v>
      </c>
      <c r="H192">
        <v>52.319236755371001</v>
      </c>
      <c r="I192">
        <v>50.722999572753899</v>
      </c>
      <c r="J192">
        <v>26.059999465942301</v>
      </c>
      <c r="K192">
        <v>36.830001831054602</v>
      </c>
      <c r="L192">
        <v>107.684036254882</v>
      </c>
    </row>
    <row r="193" spans="1:12">
      <c r="A193" s="40">
        <v>44652</v>
      </c>
      <c r="B193">
        <v>168.111724853515</v>
      </c>
      <c r="C193">
        <v>147.41304016113199</v>
      </c>
      <c r="D193">
        <v>57.5144844055175</v>
      </c>
      <c r="E193">
        <v>46.662952423095703</v>
      </c>
      <c r="F193">
        <v>85.315422058105398</v>
      </c>
      <c r="G193">
        <v>79.906257629394503</v>
      </c>
      <c r="H193">
        <v>52.2373657226562</v>
      </c>
      <c r="I193">
        <v>50.540000915527301</v>
      </c>
      <c r="J193">
        <v>26.2299995422363</v>
      </c>
      <c r="K193">
        <v>36.540000915527301</v>
      </c>
      <c r="L193">
        <v>109.78068542480401</v>
      </c>
    </row>
    <row r="194" spans="1:12">
      <c r="A194" s="40">
        <v>44655</v>
      </c>
      <c r="B194">
        <v>169.96699523925699</v>
      </c>
      <c r="C194">
        <v>147.02552795410099</v>
      </c>
      <c r="D194">
        <v>57.969146728515597</v>
      </c>
      <c r="E194">
        <v>47.476902008056598</v>
      </c>
      <c r="F194">
        <v>85.534408569335895</v>
      </c>
      <c r="G194">
        <v>79.358406066894503</v>
      </c>
      <c r="H194">
        <v>52.357170104980398</v>
      </c>
      <c r="I194">
        <v>50.549999237060497</v>
      </c>
      <c r="J194">
        <v>26.7299995422363</v>
      </c>
      <c r="K194">
        <v>36.7299995422363</v>
      </c>
      <c r="L194">
        <v>109.244102478027</v>
      </c>
    </row>
    <row r="195" spans="1:12">
      <c r="A195" s="40">
        <v>44656</v>
      </c>
      <c r="B195">
        <v>166.26643371582</v>
      </c>
      <c r="C195">
        <v>146.27038574218699</v>
      </c>
      <c r="D195">
        <v>57.148780822753899</v>
      </c>
      <c r="E195">
        <v>46.643104553222599</v>
      </c>
      <c r="F195">
        <v>84.469337463378906</v>
      </c>
      <c r="G195">
        <v>77.684974670410099</v>
      </c>
      <c r="H195">
        <v>51.907886505126903</v>
      </c>
      <c r="I195">
        <v>50.450000762939403</v>
      </c>
      <c r="J195">
        <v>26.5100002288818</v>
      </c>
      <c r="K195">
        <v>36.490001678466797</v>
      </c>
      <c r="L195">
        <v>108.70751953125</v>
      </c>
    </row>
    <row r="196" spans="1:12">
      <c r="A196" s="40">
        <v>44657</v>
      </c>
      <c r="B196">
        <v>163.39375305175699</v>
      </c>
      <c r="C196">
        <v>146.78706359863199</v>
      </c>
      <c r="D196">
        <v>56.476673126220703</v>
      </c>
      <c r="E196">
        <v>46.126941680908203</v>
      </c>
      <c r="F196">
        <v>84.051277160644503</v>
      </c>
      <c r="G196">
        <v>77.047477722167898</v>
      </c>
      <c r="H196">
        <v>51.788074493408203</v>
      </c>
      <c r="I196">
        <v>50.389999389648402</v>
      </c>
      <c r="J196">
        <v>26.299999237060501</v>
      </c>
      <c r="K196">
        <v>36.580001831054602</v>
      </c>
      <c r="L196">
        <v>109.99928283691401</v>
      </c>
    </row>
    <row r="197" spans="1:12">
      <c r="A197" s="40">
        <v>44658</v>
      </c>
      <c r="B197">
        <v>164.68048095703099</v>
      </c>
      <c r="C197">
        <v>147.572021484375</v>
      </c>
      <c r="D197">
        <v>56.437137603759702</v>
      </c>
      <c r="E197">
        <v>45.789451599121001</v>
      </c>
      <c r="F197">
        <v>83.862144470214801</v>
      </c>
      <c r="G197">
        <v>76.459785461425696</v>
      </c>
      <c r="H197">
        <v>51.708202362060497</v>
      </c>
      <c r="I197">
        <v>50.450000762939403</v>
      </c>
      <c r="J197">
        <v>26.389999389648398</v>
      </c>
      <c r="K197">
        <v>36.700000762939403</v>
      </c>
      <c r="L197">
        <v>108.90625</v>
      </c>
    </row>
    <row r="198" spans="1:12">
      <c r="A198" s="40">
        <v>44659</v>
      </c>
      <c r="B198">
        <v>163.862548828125</v>
      </c>
      <c r="C198">
        <v>148.61532592773401</v>
      </c>
      <c r="D198">
        <v>56.476673126220703</v>
      </c>
      <c r="E198">
        <v>45.878787994384702</v>
      </c>
      <c r="F198">
        <v>83.523712158203097</v>
      </c>
      <c r="G198">
        <v>75.712722778320298</v>
      </c>
      <c r="H198">
        <v>51.60835647583</v>
      </c>
      <c r="I198">
        <v>50.529998779296797</v>
      </c>
      <c r="J198">
        <v>26.7199993133544</v>
      </c>
      <c r="K198">
        <v>36.970001220703097</v>
      </c>
      <c r="L198">
        <v>109.08510589599599</v>
      </c>
    </row>
    <row r="199" spans="1:12">
      <c r="A199" s="40">
        <v>44662</v>
      </c>
      <c r="B199">
        <v>160.38140869140599</v>
      </c>
      <c r="C199">
        <v>147.26400756835901</v>
      </c>
      <c r="D199">
        <v>55.853984832763601</v>
      </c>
      <c r="E199">
        <v>45.303066253662102</v>
      </c>
      <c r="F199">
        <v>82.966285705566406</v>
      </c>
      <c r="G199">
        <v>74.636940002441406</v>
      </c>
      <c r="H199">
        <v>51.288864135742102</v>
      </c>
      <c r="I199">
        <v>50.569999694824197</v>
      </c>
      <c r="J199">
        <v>26.5</v>
      </c>
      <c r="K199">
        <v>37.139999389648402</v>
      </c>
      <c r="L199">
        <v>107.91257476806599</v>
      </c>
    </row>
    <row r="200" spans="1:12">
      <c r="A200" s="40">
        <v>44663</v>
      </c>
      <c r="B200">
        <v>159.53358459472599</v>
      </c>
      <c r="C200">
        <v>146.90631103515599</v>
      </c>
      <c r="D200">
        <v>55.517932891845703</v>
      </c>
      <c r="E200">
        <v>45.124397277832003</v>
      </c>
      <c r="F200">
        <v>83.195228576660099</v>
      </c>
      <c r="G200">
        <v>74.507453918457003</v>
      </c>
      <c r="H200">
        <v>51.418659210205</v>
      </c>
      <c r="I200">
        <v>50.639999389648402</v>
      </c>
      <c r="J200">
        <v>27.290000915527301</v>
      </c>
      <c r="K200">
        <v>37.419998168945298</v>
      </c>
      <c r="L200">
        <v>107.75359344482401</v>
      </c>
    </row>
    <row r="201" spans="1:12">
      <c r="A201" s="40">
        <v>44664</v>
      </c>
      <c r="B201">
        <v>161.74794006347599</v>
      </c>
      <c r="C201">
        <v>147.64157104492099</v>
      </c>
      <c r="D201">
        <v>56.1307373046875</v>
      </c>
      <c r="E201">
        <v>45.6107788085937</v>
      </c>
      <c r="F201">
        <v>83.493850708007798</v>
      </c>
      <c r="G201">
        <v>74.666824340820298</v>
      </c>
      <c r="H201">
        <v>51.428642272949197</v>
      </c>
      <c r="I201">
        <v>50.630001068115199</v>
      </c>
      <c r="J201">
        <v>27.889999389648398</v>
      </c>
      <c r="K201">
        <v>37.619998931884702</v>
      </c>
      <c r="L201">
        <v>108.518714904785</v>
      </c>
    </row>
    <row r="202" spans="1:12">
      <c r="A202" s="40">
        <v>44665</v>
      </c>
      <c r="B202">
        <v>158.73561096191401</v>
      </c>
      <c r="C202">
        <v>147.10502624511699</v>
      </c>
      <c r="D202">
        <v>55.774917602538999</v>
      </c>
      <c r="E202">
        <v>45.114471435546797</v>
      </c>
      <c r="F202">
        <v>82.797065734863196</v>
      </c>
      <c r="G202">
        <v>73.252380371093693</v>
      </c>
      <c r="H202">
        <v>51.268894195556598</v>
      </c>
      <c r="I202">
        <v>50.659999847412102</v>
      </c>
      <c r="J202">
        <v>28.100000381469702</v>
      </c>
      <c r="K202">
        <v>37.470001220703097</v>
      </c>
      <c r="L202">
        <v>108.05168914794901</v>
      </c>
    </row>
    <row r="203" spans="1:12">
      <c r="A203" s="40">
        <v>44669</v>
      </c>
      <c r="B203">
        <v>158.86529541015599</v>
      </c>
      <c r="C203">
        <v>147.04541015625</v>
      </c>
      <c r="D203">
        <v>55.48828125</v>
      </c>
      <c r="E203">
        <v>44.925872802734297</v>
      </c>
      <c r="F203">
        <v>82.379005432128906</v>
      </c>
      <c r="G203">
        <v>72.973480224609304</v>
      </c>
      <c r="H203">
        <v>51.248928070068303</v>
      </c>
      <c r="I203">
        <v>50.650001525878899</v>
      </c>
      <c r="J203">
        <v>28.420000076293899</v>
      </c>
      <c r="K203">
        <v>37.590000152587798</v>
      </c>
      <c r="L203">
        <v>107.61447906494099</v>
      </c>
    </row>
    <row r="204" spans="1:12">
      <c r="A204" s="40">
        <v>44670</v>
      </c>
      <c r="B204">
        <v>161.87760925292901</v>
      </c>
      <c r="C204">
        <v>148.605377197265</v>
      </c>
      <c r="D204">
        <v>55.6464233398437</v>
      </c>
      <c r="E204">
        <v>44.6975708007812</v>
      </c>
      <c r="F204">
        <v>81.891258239746094</v>
      </c>
      <c r="G204">
        <v>72.365867614746094</v>
      </c>
      <c r="H204">
        <v>51.149085998535099</v>
      </c>
      <c r="I204">
        <v>50.540000915527301</v>
      </c>
      <c r="J204">
        <v>27.690000534057599</v>
      </c>
      <c r="K204">
        <v>37.009998321533203</v>
      </c>
      <c r="L204">
        <v>109.9595413208</v>
      </c>
    </row>
    <row r="205" spans="1:12">
      <c r="A205" s="40">
        <v>44671</v>
      </c>
      <c r="B205">
        <v>161.48860168457</v>
      </c>
      <c r="C205">
        <v>149.837478637695</v>
      </c>
      <c r="D205">
        <v>55.844104766845703</v>
      </c>
      <c r="E205">
        <v>44.409713745117102</v>
      </c>
      <c r="F205">
        <v>82.309333801269503</v>
      </c>
      <c r="G205">
        <v>73.800224304199205</v>
      </c>
      <c r="H205">
        <v>51.22896194458</v>
      </c>
      <c r="I205">
        <v>50.639999389648402</v>
      </c>
      <c r="J205">
        <v>27.7199993133544</v>
      </c>
      <c r="K205">
        <v>37.220001220703097</v>
      </c>
      <c r="L205">
        <v>111.78789520263599</v>
      </c>
    </row>
    <row r="206" spans="1:12">
      <c r="A206" s="40">
        <v>44672</v>
      </c>
      <c r="B206">
        <v>157.76808166503901</v>
      </c>
      <c r="C206">
        <v>148.24768066406199</v>
      </c>
      <c r="D206">
        <v>55.092929840087798</v>
      </c>
      <c r="E206">
        <v>43.605690002441399</v>
      </c>
      <c r="F206">
        <v>81.602600097656193</v>
      </c>
      <c r="G206">
        <v>73.192619323730398</v>
      </c>
      <c r="H206">
        <v>51.039257049560497</v>
      </c>
      <c r="I206">
        <v>50.759998321533203</v>
      </c>
      <c r="J206">
        <v>27.6800003051757</v>
      </c>
      <c r="K206">
        <v>37.090000152587798</v>
      </c>
      <c r="L206">
        <v>111.01283264160099</v>
      </c>
    </row>
    <row r="207" spans="1:12">
      <c r="A207" s="40">
        <v>44673</v>
      </c>
      <c r="B207">
        <v>152.85061645507801</v>
      </c>
      <c r="C207">
        <v>144.37257385253901</v>
      </c>
      <c r="D207">
        <v>54.272560119628899</v>
      </c>
      <c r="E207">
        <v>43.258277893066399</v>
      </c>
      <c r="F207">
        <v>81.572731018066406</v>
      </c>
      <c r="G207">
        <v>72.853942871093693</v>
      </c>
      <c r="H207">
        <v>50.9494018554687</v>
      </c>
      <c r="I207">
        <v>50.709999084472599</v>
      </c>
      <c r="J207">
        <v>27.149999618530199</v>
      </c>
      <c r="K207">
        <v>36.720001220703097</v>
      </c>
      <c r="L207">
        <v>109.06523895263599</v>
      </c>
    </row>
    <row r="208" spans="1:12">
      <c r="A208" s="40">
        <v>44676</v>
      </c>
      <c r="B208">
        <v>153.99768066406199</v>
      </c>
      <c r="C208">
        <v>144.35270690917901</v>
      </c>
      <c r="D208">
        <v>53.916740417480398</v>
      </c>
      <c r="E208">
        <v>42.811599731445298</v>
      </c>
      <c r="F208">
        <v>82.160018920898395</v>
      </c>
      <c r="G208">
        <v>73.531280517578097</v>
      </c>
      <c r="H208">
        <v>51.149085998535099</v>
      </c>
      <c r="I208">
        <v>50.680000305175703</v>
      </c>
      <c r="J208">
        <v>26.9500007629394</v>
      </c>
      <c r="K208">
        <v>36.060001373291001</v>
      </c>
      <c r="L208">
        <v>108.78701019287099</v>
      </c>
    </row>
    <row r="209" spans="1:12">
      <c r="A209" s="40">
        <v>44677</v>
      </c>
      <c r="B209">
        <v>148.25231933593699</v>
      </c>
      <c r="C209">
        <v>141.83885192871</v>
      </c>
      <c r="D209">
        <v>52.5725288391113</v>
      </c>
      <c r="E209">
        <v>41.9480171203613</v>
      </c>
      <c r="F209">
        <v>82.259552001953097</v>
      </c>
      <c r="G209">
        <v>74.218589782714801</v>
      </c>
      <c r="H209">
        <v>51.238945007324197</v>
      </c>
      <c r="I209">
        <v>50.740001678466797</v>
      </c>
      <c r="J209">
        <v>27.319999694824201</v>
      </c>
      <c r="K209">
        <v>36.110000610351499</v>
      </c>
      <c r="L209">
        <v>106.998405456542</v>
      </c>
    </row>
    <row r="210" spans="1:12">
      <c r="A210" s="40">
        <v>44678</v>
      </c>
      <c r="B210">
        <v>148.19247436523401</v>
      </c>
      <c r="C210">
        <v>142.05744934082</v>
      </c>
      <c r="D210">
        <v>52.918468475341797</v>
      </c>
      <c r="E210">
        <v>42.533664703369098</v>
      </c>
      <c r="F210">
        <v>81.712081909179602</v>
      </c>
      <c r="G210">
        <v>73.391830444335895</v>
      </c>
      <c r="H210">
        <v>51.089176177978501</v>
      </c>
      <c r="I210">
        <v>50.759998321533203</v>
      </c>
      <c r="J210">
        <v>27.5100002288818</v>
      </c>
      <c r="K210">
        <v>35.840000152587798</v>
      </c>
      <c r="L210">
        <v>106.29290008544901</v>
      </c>
    </row>
    <row r="211" spans="1:12">
      <c r="A211" s="40">
        <v>44679</v>
      </c>
      <c r="B211">
        <v>152.21223449707</v>
      </c>
      <c r="C211">
        <v>144.13410949707</v>
      </c>
      <c r="D211">
        <v>53.709178924560497</v>
      </c>
      <c r="E211">
        <v>43.089530944824197</v>
      </c>
      <c r="F211">
        <v>81.811630249023395</v>
      </c>
      <c r="G211">
        <v>73.441642761230398</v>
      </c>
      <c r="H211">
        <v>50.969367980957003</v>
      </c>
      <c r="I211">
        <v>50.880001068115199</v>
      </c>
      <c r="J211">
        <v>27.7399997711181</v>
      </c>
      <c r="K211">
        <v>36.040000915527301</v>
      </c>
      <c r="L211">
        <v>108.250427246093</v>
      </c>
    </row>
    <row r="212" spans="1:12">
      <c r="A212" s="40">
        <v>44680</v>
      </c>
      <c r="B212">
        <v>146.556640625</v>
      </c>
      <c r="C212">
        <v>139.80194091796801</v>
      </c>
      <c r="D212">
        <v>53.234752655029297</v>
      </c>
      <c r="E212">
        <v>43.119308471679602</v>
      </c>
      <c r="F212">
        <v>81.194488525390597</v>
      </c>
      <c r="G212">
        <v>72.594955444335895</v>
      </c>
      <c r="H212">
        <v>50.749717712402301</v>
      </c>
      <c r="I212">
        <v>50.669998168945298</v>
      </c>
      <c r="J212">
        <v>27.530000686645501</v>
      </c>
      <c r="K212">
        <v>36.040000915527301</v>
      </c>
      <c r="L212">
        <v>103.282081604003</v>
      </c>
    </row>
    <row r="213" spans="1:12">
      <c r="A213" s="40">
        <v>44683</v>
      </c>
      <c r="B213">
        <v>148.51165771484301</v>
      </c>
      <c r="C213">
        <v>139.86154174804599</v>
      </c>
      <c r="D213">
        <v>53.116146087646399</v>
      </c>
      <c r="E213">
        <v>43.029972076416001</v>
      </c>
      <c r="F213">
        <v>80.831329345703097</v>
      </c>
      <c r="G213">
        <v>71.442337036132798</v>
      </c>
      <c r="H213">
        <v>50.617824554443303</v>
      </c>
      <c r="I213">
        <v>50.419998168945298</v>
      </c>
      <c r="J213">
        <v>27.9500007629394</v>
      </c>
      <c r="K213">
        <v>35.369998931884702</v>
      </c>
      <c r="L213">
        <v>100.787963867187</v>
      </c>
    </row>
    <row r="214" spans="1:12">
      <c r="A214" s="40">
        <v>44684</v>
      </c>
      <c r="B214">
        <v>149.65873718261699</v>
      </c>
      <c r="C214">
        <v>141.05389404296801</v>
      </c>
      <c r="D214">
        <v>53.521385192871001</v>
      </c>
      <c r="E214">
        <v>43.357536315917898</v>
      </c>
      <c r="F214">
        <v>81.140609741210895</v>
      </c>
      <c r="G214">
        <v>71.851493835449205</v>
      </c>
      <c r="H214">
        <v>50.687767028808501</v>
      </c>
      <c r="I214">
        <v>50.450000762939403</v>
      </c>
      <c r="J214">
        <v>27.559999465942301</v>
      </c>
      <c r="K214">
        <v>35.470001220703097</v>
      </c>
      <c r="L214">
        <v>102.039993286132</v>
      </c>
    </row>
    <row r="215" spans="1:12">
      <c r="A215" s="40">
        <v>44685</v>
      </c>
      <c r="B215">
        <v>154.57621765136699</v>
      </c>
      <c r="C215">
        <v>144.81970214843699</v>
      </c>
      <c r="D215">
        <v>54.3812866210937</v>
      </c>
      <c r="E215">
        <v>43.7843627929687</v>
      </c>
      <c r="F215">
        <v>81.819023132324205</v>
      </c>
      <c r="G215">
        <v>72.180816650390597</v>
      </c>
      <c r="H215">
        <v>50.787685394287102</v>
      </c>
      <c r="I215">
        <v>50.659999847412102</v>
      </c>
      <c r="J215">
        <v>28.420000076293899</v>
      </c>
      <c r="K215">
        <v>35.819999694824197</v>
      </c>
      <c r="L215">
        <v>103.212524414062</v>
      </c>
    </row>
    <row r="216" spans="1:12">
      <c r="A216" s="40">
        <v>44686</v>
      </c>
      <c r="B216">
        <v>147.943115234375</v>
      </c>
      <c r="C216">
        <v>141.66000366210901</v>
      </c>
      <c r="D216">
        <v>52.602180480957003</v>
      </c>
      <c r="E216">
        <v>42.196174621582003</v>
      </c>
      <c r="F216">
        <v>80.971008300781193</v>
      </c>
      <c r="G216">
        <v>70.334632873535099</v>
      </c>
      <c r="H216">
        <v>50.517910003662102</v>
      </c>
      <c r="I216">
        <v>50.459999084472599</v>
      </c>
      <c r="J216">
        <v>28.270000457763601</v>
      </c>
      <c r="K216">
        <v>35.669998168945298</v>
      </c>
      <c r="L216">
        <v>100.46005249023401</v>
      </c>
    </row>
    <row r="217" spans="1:12">
      <c r="A217" s="40">
        <v>44687</v>
      </c>
      <c r="B217">
        <v>146.27734375</v>
      </c>
      <c r="C217">
        <v>141.59045410156199</v>
      </c>
      <c r="D217">
        <v>52.048683166503899</v>
      </c>
      <c r="E217">
        <v>41.620456695556598</v>
      </c>
      <c r="F217">
        <v>80.512069702148395</v>
      </c>
      <c r="G217">
        <v>69.396568298339801</v>
      </c>
      <c r="H217">
        <v>50.2281494140625</v>
      </c>
      <c r="I217">
        <v>50.529998779296797</v>
      </c>
      <c r="J217">
        <v>28.299999237060501</v>
      </c>
      <c r="K217">
        <v>35.740001678466797</v>
      </c>
      <c r="L217">
        <v>99.267654418945298</v>
      </c>
    </row>
    <row r="218" spans="1:12">
      <c r="A218" s="40">
        <v>44690</v>
      </c>
      <c r="B218">
        <v>139.27519226074199</v>
      </c>
      <c r="C218">
        <v>138.25189208984301</v>
      </c>
      <c r="D218">
        <v>50.526557922363203</v>
      </c>
      <c r="E218">
        <v>40.4987983703613</v>
      </c>
      <c r="F218">
        <v>80.751518249511705</v>
      </c>
      <c r="G218">
        <v>69.955413818359304</v>
      </c>
      <c r="H218">
        <v>50.328067779541001</v>
      </c>
      <c r="I218">
        <v>50.409999847412102</v>
      </c>
      <c r="J218">
        <v>27.020000457763601</v>
      </c>
      <c r="K218">
        <v>35.209999084472599</v>
      </c>
      <c r="L218">
        <v>94.895500183105398</v>
      </c>
    </row>
    <row r="219" spans="1:12">
      <c r="A219" s="40">
        <v>44691</v>
      </c>
      <c r="B219">
        <v>140.11305236816401</v>
      </c>
      <c r="C219">
        <v>137.83457946777301</v>
      </c>
      <c r="D219">
        <v>50.773654937744098</v>
      </c>
      <c r="E219">
        <v>40.667545318603501</v>
      </c>
      <c r="F219">
        <v>80.980979919433594</v>
      </c>
      <c r="G219">
        <v>70.584121704101506</v>
      </c>
      <c r="H219">
        <v>50.617824554443303</v>
      </c>
      <c r="I219">
        <v>50.240001678466797</v>
      </c>
      <c r="J219">
        <v>26.860000610351499</v>
      </c>
      <c r="K219">
        <v>34.909999847412102</v>
      </c>
      <c r="L219">
        <v>93.166519165039006</v>
      </c>
    </row>
    <row r="220" spans="1:12">
      <c r="A220" s="40">
        <v>44692</v>
      </c>
      <c r="B220">
        <v>136.76159667968699</v>
      </c>
      <c r="C220">
        <v>137.12910461425699</v>
      </c>
      <c r="D220">
        <v>50.477138519287102</v>
      </c>
      <c r="E220">
        <v>40.379684448242102</v>
      </c>
      <c r="F220">
        <v>81.140609741210895</v>
      </c>
      <c r="G220">
        <v>71.771659851074205</v>
      </c>
      <c r="H220">
        <v>50.787685394287102</v>
      </c>
      <c r="I220">
        <v>50.450000762939403</v>
      </c>
      <c r="J220">
        <v>27.520000457763601</v>
      </c>
      <c r="K220">
        <v>35.200000762939403</v>
      </c>
      <c r="L220">
        <v>92.967781066894503</v>
      </c>
    </row>
    <row r="221" spans="1:12">
      <c r="A221" s="40">
        <v>44693</v>
      </c>
      <c r="B221">
        <v>136.92118835449199</v>
      </c>
      <c r="C221">
        <v>137.36756896972599</v>
      </c>
      <c r="D221">
        <v>50.318996429443303</v>
      </c>
      <c r="E221">
        <v>40.181159973144503</v>
      </c>
      <c r="F221">
        <v>81.290260314941406</v>
      </c>
      <c r="G221">
        <v>71.741722106933594</v>
      </c>
      <c r="H221">
        <v>50.957542419433501</v>
      </c>
      <c r="I221">
        <v>50.430000305175703</v>
      </c>
      <c r="J221">
        <v>27.649999618530199</v>
      </c>
      <c r="K221">
        <v>34.659999847412102</v>
      </c>
      <c r="L221">
        <v>93.693161010742102</v>
      </c>
    </row>
    <row r="222" spans="1:12">
      <c r="A222" s="40">
        <v>44694</v>
      </c>
      <c r="B222">
        <v>141.99826049804599</v>
      </c>
      <c r="C222">
        <v>139.19583129882801</v>
      </c>
      <c r="D222">
        <v>51.682979583740199</v>
      </c>
      <c r="E222">
        <v>41.173778533935497</v>
      </c>
      <c r="F222">
        <v>81.060791015625</v>
      </c>
      <c r="G222">
        <v>70.743782043457003</v>
      </c>
      <c r="H222">
        <v>50.797676086425703</v>
      </c>
      <c r="I222">
        <v>50.610000610351499</v>
      </c>
      <c r="J222">
        <v>28.030000686645501</v>
      </c>
      <c r="K222">
        <v>34.389999389648402</v>
      </c>
      <c r="L222">
        <v>96.167396545410099</v>
      </c>
    </row>
    <row r="223" spans="1:12">
      <c r="A223" s="40">
        <v>44697</v>
      </c>
      <c r="B223">
        <v>140.17289733886699</v>
      </c>
      <c r="C223">
        <v>139.65289306640599</v>
      </c>
      <c r="D223">
        <v>51.702747344970703</v>
      </c>
      <c r="E223">
        <v>41.084442138671797</v>
      </c>
      <c r="F223">
        <v>81.200469970703097</v>
      </c>
      <c r="G223">
        <v>70.773719787597599</v>
      </c>
      <c r="H223">
        <v>50.867618560791001</v>
      </c>
      <c r="I223">
        <v>50.709999084472599</v>
      </c>
      <c r="J223">
        <v>28.4899997711181</v>
      </c>
      <c r="K223">
        <v>34.709999084472599</v>
      </c>
      <c r="L223">
        <v>95.561256408691406</v>
      </c>
    </row>
    <row r="224" spans="1:12">
      <c r="A224" s="40">
        <v>44698</v>
      </c>
      <c r="B224">
        <v>143.514389038085</v>
      </c>
      <c r="C224">
        <v>141.86865234375</v>
      </c>
      <c r="D224">
        <v>52.720787048339801</v>
      </c>
      <c r="E224">
        <v>42.027431488037102</v>
      </c>
      <c r="F224">
        <v>80.781448364257798</v>
      </c>
      <c r="G224">
        <v>69.955413818359304</v>
      </c>
      <c r="H224">
        <v>50.567867279052699</v>
      </c>
      <c r="I224">
        <v>50.590000152587798</v>
      </c>
      <c r="J224">
        <v>28.1800003051757</v>
      </c>
      <c r="K224">
        <v>34.509998321533203</v>
      </c>
      <c r="L224">
        <v>96.862968444824205</v>
      </c>
    </row>
    <row r="225" spans="1:12">
      <c r="A225" s="40">
        <v>44699</v>
      </c>
      <c r="B225">
        <v>136.89126586914</v>
      </c>
      <c r="C225">
        <v>137.14897155761699</v>
      </c>
      <c r="D225">
        <v>51.495182037353501</v>
      </c>
      <c r="E225">
        <v>41.114219665527301</v>
      </c>
      <c r="F225">
        <v>80.921119689941406</v>
      </c>
      <c r="G225">
        <v>71.292655944824205</v>
      </c>
      <c r="H225">
        <v>50.667781829833899</v>
      </c>
      <c r="I225">
        <v>50.689998626708899</v>
      </c>
      <c r="J225">
        <v>27.569999694824201</v>
      </c>
      <c r="K225">
        <v>34.509998321533203</v>
      </c>
      <c r="L225">
        <v>94.050880432128906</v>
      </c>
    </row>
    <row r="226" spans="1:12">
      <c r="A226" s="40">
        <v>44700</v>
      </c>
      <c r="B226">
        <v>136.981033325195</v>
      </c>
      <c r="C226">
        <v>135.936767578125</v>
      </c>
      <c r="D226">
        <v>52.048683166503899</v>
      </c>
      <c r="E226">
        <v>41.709793090820298</v>
      </c>
      <c r="F226">
        <v>81.160560607910099</v>
      </c>
      <c r="G226">
        <v>71.502220153808594</v>
      </c>
      <c r="H226">
        <v>50.6577949523925</v>
      </c>
      <c r="I226">
        <v>50.689998626708899</v>
      </c>
      <c r="J226">
        <v>27.920000076293899</v>
      </c>
      <c r="K226">
        <v>35.029998779296797</v>
      </c>
      <c r="L226">
        <v>93.633544921875</v>
      </c>
    </row>
    <row r="227" spans="1:12">
      <c r="A227" s="40">
        <v>44701</v>
      </c>
      <c r="B227">
        <v>136.69177246093699</v>
      </c>
      <c r="C227">
        <v>136.20504760742099</v>
      </c>
      <c r="D227">
        <v>52.345199584960902</v>
      </c>
      <c r="E227">
        <v>41.86861038208</v>
      </c>
      <c r="F227">
        <v>81.469841003417898</v>
      </c>
      <c r="G227">
        <v>72.280609130859304</v>
      </c>
      <c r="H227">
        <v>50.677776336669901</v>
      </c>
      <c r="I227">
        <v>50.709999084472599</v>
      </c>
      <c r="J227">
        <v>27.959999084472599</v>
      </c>
      <c r="K227">
        <v>35.040000915527301</v>
      </c>
      <c r="L227">
        <v>94.229743957519503</v>
      </c>
    </row>
    <row r="228" spans="1:12">
      <c r="A228" s="40">
        <v>44704</v>
      </c>
      <c r="B228">
        <v>139.76394653320301</v>
      </c>
      <c r="C228">
        <v>138.64933776855401</v>
      </c>
      <c r="D228">
        <v>53.076610565185497</v>
      </c>
      <c r="E228">
        <v>42.166397094726499</v>
      </c>
      <c r="F228">
        <v>81.230392456054602</v>
      </c>
      <c r="G228">
        <v>71.202835083007798</v>
      </c>
      <c r="H228">
        <v>50.557872772216797</v>
      </c>
      <c r="I228">
        <v>50.669998168945298</v>
      </c>
      <c r="J228">
        <v>28.170000076293899</v>
      </c>
      <c r="K228">
        <v>35.2299995422363</v>
      </c>
      <c r="L228">
        <v>95.322776794433594</v>
      </c>
    </row>
    <row r="229" spans="1:12">
      <c r="A229" s="40">
        <v>44705</v>
      </c>
      <c r="B229">
        <v>137.34011840820301</v>
      </c>
      <c r="C229">
        <v>139.22563171386699</v>
      </c>
      <c r="D229">
        <v>52.730670928955</v>
      </c>
      <c r="E229">
        <v>41.4120063781738</v>
      </c>
      <c r="F229">
        <v>81.819023132324205</v>
      </c>
      <c r="G229">
        <v>72.500160217285099</v>
      </c>
      <c r="H229">
        <v>50.647800445556598</v>
      </c>
      <c r="I229">
        <v>50.770000457763601</v>
      </c>
      <c r="J229">
        <v>28.149999618530199</v>
      </c>
      <c r="K229">
        <v>35.4799995422363</v>
      </c>
      <c r="L229">
        <v>96.127647399902301</v>
      </c>
    </row>
    <row r="230" spans="1:12">
      <c r="A230" s="40">
        <v>44706</v>
      </c>
      <c r="B230">
        <v>139.48464965820301</v>
      </c>
      <c r="C230">
        <v>140.18943786621</v>
      </c>
      <c r="D230">
        <v>52.829509735107401</v>
      </c>
      <c r="E230">
        <v>41.640308380126903</v>
      </c>
      <c r="F230">
        <v>82.267974853515597</v>
      </c>
      <c r="G230">
        <v>72.709724426269503</v>
      </c>
      <c r="H230">
        <v>50.797676086425703</v>
      </c>
      <c r="I230">
        <v>50.830001831054602</v>
      </c>
      <c r="J230">
        <v>28.350000381469702</v>
      </c>
      <c r="K230">
        <v>35.259998321533203</v>
      </c>
      <c r="L230">
        <v>96.942459106445298</v>
      </c>
    </row>
    <row r="231" spans="1:12">
      <c r="A231" s="40">
        <v>44707</v>
      </c>
      <c r="B231">
        <v>143.70391845703099</v>
      </c>
      <c r="C231">
        <v>142.05744934082</v>
      </c>
      <c r="D231">
        <v>53.442314147949197</v>
      </c>
      <c r="E231">
        <v>42.265659332275298</v>
      </c>
      <c r="F231">
        <v>82.577247619628906</v>
      </c>
      <c r="G231">
        <v>72.400367736816406</v>
      </c>
      <c r="H231">
        <v>50.697761535644503</v>
      </c>
      <c r="I231">
        <v>50.990001678466797</v>
      </c>
      <c r="J231">
        <v>28.659999847412099</v>
      </c>
      <c r="K231">
        <v>35.200000762939403</v>
      </c>
      <c r="L231">
        <v>97.061698913574205</v>
      </c>
    </row>
    <row r="232" spans="1:12">
      <c r="A232" s="40">
        <v>44708</v>
      </c>
      <c r="B232">
        <v>147.56407165527301</v>
      </c>
      <c r="C232">
        <v>144.32289123535099</v>
      </c>
      <c r="D232">
        <v>54.094650268554602</v>
      </c>
      <c r="E232">
        <v>42.722263336181598</v>
      </c>
      <c r="F232">
        <v>82.826667785644503</v>
      </c>
      <c r="G232">
        <v>72.609931945800696</v>
      </c>
      <c r="H232">
        <v>50.787685394287102</v>
      </c>
      <c r="I232">
        <v>51.060001373291001</v>
      </c>
      <c r="J232">
        <v>29</v>
      </c>
      <c r="K232">
        <v>35.2299995422363</v>
      </c>
      <c r="L232">
        <v>99.665122985839801</v>
      </c>
    </row>
    <row r="233" spans="1:12">
      <c r="A233" s="40">
        <v>44712</v>
      </c>
      <c r="B233">
        <v>145.67887878417901</v>
      </c>
      <c r="C233">
        <v>143.17028808593699</v>
      </c>
      <c r="D233">
        <v>54.104537963867102</v>
      </c>
      <c r="E233">
        <v>43.317832946777301</v>
      </c>
      <c r="F233">
        <v>82.257995605468693</v>
      </c>
      <c r="G233">
        <v>71.123001098632798</v>
      </c>
      <c r="H233">
        <v>50.408000946044901</v>
      </c>
      <c r="I233">
        <v>50.939998626708899</v>
      </c>
      <c r="J233">
        <v>28.799999237060501</v>
      </c>
      <c r="K233">
        <v>34.869998931884702</v>
      </c>
      <c r="L233">
        <v>98.442901611328097</v>
      </c>
    </row>
    <row r="234" spans="1:12">
      <c r="A234" s="40">
        <v>44713</v>
      </c>
      <c r="B234">
        <v>145.26991271972599</v>
      </c>
      <c r="C234">
        <v>142.04751586914</v>
      </c>
      <c r="D234">
        <v>53.639991760253899</v>
      </c>
      <c r="E234">
        <v>43.029972076416001</v>
      </c>
      <c r="F234">
        <v>81.839996337890597</v>
      </c>
      <c r="G234">
        <v>70.989997863769503</v>
      </c>
      <c r="H234">
        <v>50.279998779296797</v>
      </c>
      <c r="I234">
        <v>50.779998779296797</v>
      </c>
      <c r="J234">
        <v>28.940000534057599</v>
      </c>
      <c r="K234">
        <v>35.090000152587798</v>
      </c>
      <c r="L234">
        <v>97.628097534179602</v>
      </c>
    </row>
    <row r="235" spans="1:12">
      <c r="A235" s="40">
        <v>44714</v>
      </c>
      <c r="B235">
        <v>145.938217163085</v>
      </c>
      <c r="C235">
        <v>143.24978637695301</v>
      </c>
      <c r="D235">
        <v>54.687686920166001</v>
      </c>
      <c r="E235">
        <v>43.804214477538999</v>
      </c>
      <c r="F235">
        <v>81.940002441406193</v>
      </c>
      <c r="G235">
        <v>71.080001831054602</v>
      </c>
      <c r="H235">
        <v>50.159999847412102</v>
      </c>
      <c r="I235">
        <v>50.889999389648402</v>
      </c>
      <c r="J235">
        <v>29.600000381469702</v>
      </c>
      <c r="K235">
        <v>35.520000457763601</v>
      </c>
      <c r="L235">
        <v>98.969543457031193</v>
      </c>
    </row>
    <row r="236" spans="1:12">
      <c r="A236" s="40">
        <v>44715</v>
      </c>
      <c r="B236">
        <v>145.309814453125</v>
      </c>
      <c r="C236">
        <v>142.0673828125</v>
      </c>
      <c r="D236">
        <v>53.8475532531738</v>
      </c>
      <c r="E236">
        <v>43.119308471679602</v>
      </c>
      <c r="F236">
        <v>81.790000915527301</v>
      </c>
      <c r="G236">
        <v>70.870002746582003</v>
      </c>
      <c r="H236">
        <v>50.020000457763601</v>
      </c>
      <c r="I236">
        <v>50.950000762939403</v>
      </c>
      <c r="J236">
        <v>29.879999160766602</v>
      </c>
      <c r="K236">
        <v>35.150001525878899</v>
      </c>
      <c r="L236">
        <v>97.647964477539006</v>
      </c>
    </row>
    <row r="237" spans="1:12">
      <c r="A237" s="40">
        <v>44718</v>
      </c>
      <c r="B237">
        <v>145.449462890625</v>
      </c>
      <c r="C237">
        <v>142.33566284179599</v>
      </c>
      <c r="D237">
        <v>54.064998626708899</v>
      </c>
      <c r="E237">
        <v>43.357536315917898</v>
      </c>
      <c r="F237">
        <v>81.400001525878906</v>
      </c>
      <c r="G237">
        <v>69.699996948242102</v>
      </c>
      <c r="H237">
        <v>49.889999389648402</v>
      </c>
      <c r="I237">
        <v>50.869998931884702</v>
      </c>
      <c r="J237">
        <v>30.0100002288818</v>
      </c>
      <c r="K237">
        <v>34.9799995422363</v>
      </c>
      <c r="L237">
        <v>97.339927673339801</v>
      </c>
    </row>
    <row r="238" spans="1:12">
      <c r="A238" s="40">
        <v>44719</v>
      </c>
      <c r="B238">
        <v>147.79348754882801</v>
      </c>
      <c r="C238">
        <v>143.9453125</v>
      </c>
      <c r="D238">
        <v>54.272560119628899</v>
      </c>
      <c r="E238">
        <v>43.575916290283203</v>
      </c>
      <c r="F238">
        <v>81.639999389648395</v>
      </c>
      <c r="G238">
        <v>70.379997253417898</v>
      </c>
      <c r="H238">
        <v>49.9799995422363</v>
      </c>
      <c r="I238">
        <v>50.900001525878899</v>
      </c>
      <c r="J238">
        <v>30.209999084472599</v>
      </c>
      <c r="K238">
        <v>35.209999084472599</v>
      </c>
      <c r="L238">
        <v>98.681381225585895</v>
      </c>
    </row>
    <row r="239" spans="1:12">
      <c r="A239" s="40">
        <v>44720</v>
      </c>
      <c r="B239">
        <v>146.4169921875</v>
      </c>
      <c r="C239">
        <v>142.0673828125</v>
      </c>
      <c r="D239">
        <v>53.827785491943303</v>
      </c>
      <c r="E239">
        <v>43.734733581542898</v>
      </c>
      <c r="F239">
        <v>81.339996337890597</v>
      </c>
      <c r="G239">
        <v>69.779998779296804</v>
      </c>
      <c r="H239">
        <v>49.759998321533203</v>
      </c>
      <c r="I239">
        <v>50.909999847412102</v>
      </c>
      <c r="J239">
        <v>30.4799995422363</v>
      </c>
      <c r="K239">
        <v>35.200000762939403</v>
      </c>
      <c r="L239">
        <v>96.405876159667898</v>
      </c>
    </row>
    <row r="240" spans="1:12">
      <c r="A240" s="40">
        <v>44721</v>
      </c>
      <c r="B240">
        <v>143.19999694824199</v>
      </c>
      <c r="C240">
        <v>139.02691650390599</v>
      </c>
      <c r="D240">
        <v>52.681251525878899</v>
      </c>
      <c r="E240">
        <v>42.791744232177699</v>
      </c>
      <c r="F240">
        <v>80.889999389648395</v>
      </c>
      <c r="G240">
        <v>69.989997863769503</v>
      </c>
      <c r="H240">
        <v>49.470001220703097</v>
      </c>
      <c r="I240">
        <v>50.930000305175703</v>
      </c>
      <c r="J240">
        <v>30.530000686645501</v>
      </c>
      <c r="K240">
        <v>35.090000152587798</v>
      </c>
      <c r="L240">
        <v>94.120437622070298</v>
      </c>
    </row>
    <row r="241" spans="1:12">
      <c r="A241" s="40">
        <v>44722</v>
      </c>
      <c r="B241">
        <v>140.96000671386699</v>
      </c>
      <c r="C241">
        <v>136.06593322753901</v>
      </c>
      <c r="D241">
        <v>51.653324127197202</v>
      </c>
      <c r="E241">
        <v>42.454254150390597</v>
      </c>
      <c r="F241">
        <v>80.010002136230398</v>
      </c>
      <c r="G241">
        <v>69.519996643066406</v>
      </c>
      <c r="H241">
        <v>49.189998626708899</v>
      </c>
      <c r="I241">
        <v>50.880001068115199</v>
      </c>
      <c r="J241">
        <v>30.2299995422363</v>
      </c>
      <c r="K241">
        <v>35.560001373291001</v>
      </c>
      <c r="L241">
        <v>92.033737182617102</v>
      </c>
    </row>
    <row r="242" spans="1:12">
      <c r="A242" s="40">
        <v>44725</v>
      </c>
      <c r="B242">
        <v>136.100006103515</v>
      </c>
      <c r="C242">
        <v>131.564849853515</v>
      </c>
      <c r="D242">
        <v>49.9137573242187</v>
      </c>
      <c r="E242">
        <v>41.074516296386697</v>
      </c>
      <c r="F242">
        <v>78.639999389648395</v>
      </c>
      <c r="G242">
        <v>67.449996948242102</v>
      </c>
      <c r="H242">
        <v>48.470001220703097</v>
      </c>
      <c r="I242">
        <v>50.549999237060497</v>
      </c>
      <c r="J242">
        <v>29.889999389648398</v>
      </c>
      <c r="K242">
        <v>34.619998931884702</v>
      </c>
      <c r="L242">
        <v>87.433036804199205</v>
      </c>
    </row>
    <row r="243" spans="1:12">
      <c r="A243" s="40">
        <v>44726</v>
      </c>
      <c r="B243">
        <v>135.419998168945</v>
      </c>
      <c r="C243">
        <v>130.64077758789</v>
      </c>
      <c r="D243">
        <v>49.805034637451101</v>
      </c>
      <c r="E243">
        <v>41.670085906982401</v>
      </c>
      <c r="F243">
        <v>78.099998474121094</v>
      </c>
      <c r="G243">
        <v>66.629997253417898</v>
      </c>
      <c r="H243">
        <v>48.349998474121001</v>
      </c>
      <c r="I243">
        <v>50.049999237060497</v>
      </c>
      <c r="J243">
        <v>29.559999465942301</v>
      </c>
      <c r="K243">
        <v>34.340000152587798</v>
      </c>
      <c r="L243">
        <v>86.767280578613196</v>
      </c>
    </row>
    <row r="244" spans="1:12">
      <c r="A244" s="40">
        <v>44727</v>
      </c>
      <c r="B244">
        <v>135.52999877929599</v>
      </c>
      <c r="C244">
        <v>131.31645202636699</v>
      </c>
      <c r="D244">
        <v>50.635280609130803</v>
      </c>
      <c r="E244">
        <v>42.285507202148402</v>
      </c>
      <c r="F244">
        <v>79.400001525878906</v>
      </c>
      <c r="G244">
        <v>67.809997558593693</v>
      </c>
      <c r="H244">
        <v>48.909999847412102</v>
      </c>
      <c r="I244">
        <v>50.380001068115199</v>
      </c>
      <c r="J244">
        <v>29.579999923706001</v>
      </c>
      <c r="K244">
        <v>34.799999237060497</v>
      </c>
      <c r="L244">
        <v>88.824172973632798</v>
      </c>
    </row>
    <row r="245" spans="1:12">
      <c r="A245" s="40">
        <v>44728</v>
      </c>
      <c r="B245">
        <v>132.05999755859301</v>
      </c>
      <c r="C245">
        <v>127.759300231933</v>
      </c>
      <c r="D245">
        <v>49.360256195068303</v>
      </c>
      <c r="E245">
        <v>40.965328216552699</v>
      </c>
      <c r="F245">
        <v>79.330001831054602</v>
      </c>
      <c r="G245">
        <v>68.379997253417898</v>
      </c>
      <c r="H245">
        <v>48.599998474121001</v>
      </c>
      <c r="I245">
        <v>50.299999237060497</v>
      </c>
      <c r="J245">
        <v>29.709999084472599</v>
      </c>
      <c r="K245">
        <v>35.189998626708899</v>
      </c>
      <c r="L245">
        <v>86.489051818847599</v>
      </c>
    </row>
    <row r="246" spans="1:12">
      <c r="A246" s="40">
        <v>44729</v>
      </c>
      <c r="B246">
        <v>130.25</v>
      </c>
      <c r="C246">
        <v>127.19293212890599</v>
      </c>
      <c r="D246">
        <v>49.211997985839801</v>
      </c>
      <c r="E246">
        <v>41.14400100708</v>
      </c>
      <c r="F246">
        <v>79.319999694824205</v>
      </c>
      <c r="G246">
        <v>68.599998474121094</v>
      </c>
      <c r="H246">
        <v>48.819999694824197</v>
      </c>
      <c r="I246">
        <v>50.220001220703097</v>
      </c>
      <c r="J246">
        <v>28.649999618530199</v>
      </c>
      <c r="K246">
        <v>34.889999389648402</v>
      </c>
      <c r="L246">
        <v>87.144866943359304</v>
      </c>
    </row>
    <row r="247" spans="1:12">
      <c r="A247" s="40">
        <v>44733</v>
      </c>
      <c r="B247">
        <v>134.61000061035099</v>
      </c>
      <c r="C247">
        <v>130.29302978515599</v>
      </c>
      <c r="D247">
        <v>50.009998321533203</v>
      </c>
      <c r="E247">
        <v>41.799999237060497</v>
      </c>
      <c r="F247">
        <v>78.860000610351506</v>
      </c>
      <c r="G247">
        <v>67.519996643066406</v>
      </c>
      <c r="H247">
        <v>48.470001220703097</v>
      </c>
      <c r="I247">
        <v>50.159999847412102</v>
      </c>
      <c r="J247">
        <v>28.579999923706001</v>
      </c>
      <c r="K247">
        <v>34.759998321533203</v>
      </c>
      <c r="L247">
        <v>88.357147216796804</v>
      </c>
    </row>
    <row r="248" spans="1:12">
      <c r="A248" s="40">
        <v>44734</v>
      </c>
      <c r="B248">
        <v>133.86000061035099</v>
      </c>
      <c r="C248">
        <v>129.98500061035099</v>
      </c>
      <c r="D248">
        <v>49.470001220703097</v>
      </c>
      <c r="E248">
        <v>41.110000610351499</v>
      </c>
      <c r="F248">
        <v>79.360000610351506</v>
      </c>
      <c r="G248">
        <v>69.190002441406193</v>
      </c>
      <c r="H248">
        <v>48.790000915527301</v>
      </c>
      <c r="I248">
        <v>50.25</v>
      </c>
      <c r="J248">
        <v>28.069999694824201</v>
      </c>
      <c r="K248">
        <v>34.919998168945298</v>
      </c>
      <c r="L248">
        <v>89.480003356933594</v>
      </c>
    </row>
    <row r="249" spans="1:12">
      <c r="A249" s="40">
        <v>44735</v>
      </c>
      <c r="B249">
        <v>134.30999755859301</v>
      </c>
      <c r="C249">
        <v>130.36999511718699</v>
      </c>
      <c r="D249">
        <v>49.430000305175703</v>
      </c>
      <c r="E249">
        <v>41.310001373291001</v>
      </c>
      <c r="F249">
        <v>79.889999389648395</v>
      </c>
      <c r="G249">
        <v>69.730003356933594</v>
      </c>
      <c r="H249">
        <v>49.270000457763601</v>
      </c>
      <c r="I249">
        <v>50.330001831054602</v>
      </c>
      <c r="J249">
        <v>27.440000534057599</v>
      </c>
      <c r="K249">
        <v>34.680000305175703</v>
      </c>
      <c r="L249">
        <v>91.180000305175696</v>
      </c>
    </row>
    <row r="250" spans="1:12">
      <c r="A250" s="40">
        <v>44736</v>
      </c>
      <c r="B250">
        <v>137.100006103515</v>
      </c>
      <c r="C250">
        <v>133.72999572753901</v>
      </c>
      <c r="D250">
        <v>50.759998321533203</v>
      </c>
      <c r="E250">
        <v>42.189998626708899</v>
      </c>
      <c r="F250">
        <v>80.029998779296804</v>
      </c>
      <c r="G250">
        <v>68.889999389648395</v>
      </c>
      <c r="H250">
        <v>49.220001220703097</v>
      </c>
      <c r="I250">
        <v>50.450000762939403</v>
      </c>
      <c r="J250">
        <v>27.7000007629394</v>
      </c>
      <c r="K250">
        <v>34.659999847412102</v>
      </c>
      <c r="L250">
        <v>93.120002746582003</v>
      </c>
    </row>
    <row r="251" spans="1:12">
      <c r="A251" s="40">
        <v>44739</v>
      </c>
      <c r="B251">
        <v>138.19999694824199</v>
      </c>
      <c r="C251">
        <v>134.05999755859301</v>
      </c>
      <c r="D251">
        <v>50.709999084472599</v>
      </c>
      <c r="E251">
        <v>42.220001220703097</v>
      </c>
      <c r="F251">
        <v>79.370002746582003</v>
      </c>
      <c r="G251">
        <v>68.309997558593693</v>
      </c>
      <c r="H251">
        <v>48.930000305175703</v>
      </c>
      <c r="I251">
        <v>50.270000457763601</v>
      </c>
      <c r="J251">
        <v>27.639999389648398</v>
      </c>
      <c r="K251">
        <v>34.630001068115199</v>
      </c>
      <c r="L251">
        <v>92.980003356933594</v>
      </c>
    </row>
    <row r="252" spans="1:12">
      <c r="A252" s="40">
        <v>44740</v>
      </c>
      <c r="B252">
        <v>137.19999694824199</v>
      </c>
      <c r="C252">
        <v>132.83999633789</v>
      </c>
      <c r="D252">
        <v>50.459999084472599</v>
      </c>
      <c r="E252">
        <v>41.939998626708899</v>
      </c>
      <c r="F252">
        <v>79.319999694824205</v>
      </c>
      <c r="G252">
        <v>68.580001831054602</v>
      </c>
      <c r="H252">
        <v>48.869998931884702</v>
      </c>
      <c r="I252">
        <v>50.209999084472599</v>
      </c>
      <c r="J252">
        <v>27.9699993133544</v>
      </c>
      <c r="K252">
        <v>34.560001373291001</v>
      </c>
      <c r="L252">
        <v>91.849998474121094</v>
      </c>
    </row>
    <row r="253" spans="1:12">
      <c r="A253" s="40">
        <v>44741</v>
      </c>
      <c r="B253">
        <v>136.77000427246</v>
      </c>
      <c r="C253">
        <v>132.33999633789</v>
      </c>
      <c r="D253">
        <v>50.169998168945298</v>
      </c>
      <c r="E253">
        <v>41.830001831054602</v>
      </c>
      <c r="F253">
        <v>79.650001525878906</v>
      </c>
      <c r="G253">
        <v>69.580001831054602</v>
      </c>
      <c r="H253">
        <v>49.209999084472599</v>
      </c>
      <c r="I253">
        <v>50.139999389648402</v>
      </c>
      <c r="J253">
        <v>27.4899997711181</v>
      </c>
      <c r="K253">
        <v>34.549999237060497</v>
      </c>
      <c r="L253">
        <v>91.279998779296804</v>
      </c>
    </row>
    <row r="254" spans="1:12">
      <c r="A254" s="40">
        <v>44742</v>
      </c>
      <c r="B254">
        <v>136.36999511718699</v>
      </c>
      <c r="C254">
        <v>131.88000488281199</v>
      </c>
      <c r="D254">
        <v>49.959999084472599</v>
      </c>
      <c r="E254">
        <v>41.680000305175703</v>
      </c>
      <c r="F254">
        <v>80.019996643066406</v>
      </c>
      <c r="G254">
        <v>70.160003662109304</v>
      </c>
      <c r="H254">
        <v>49.540000915527301</v>
      </c>
      <c r="I254">
        <v>50.119998931884702</v>
      </c>
      <c r="J254">
        <v>26.639999389648398</v>
      </c>
      <c r="K254">
        <v>34.310001373291001</v>
      </c>
      <c r="L254">
        <v>91.099998474121094</v>
      </c>
    </row>
    <row r="255" spans="1:12">
      <c r="A255" s="3"/>
    </row>
    <row r="260" spans="2:2">
      <c r="B260" s="3"/>
    </row>
    <row r="261" spans="2:2">
      <c r="B261" s="3"/>
    </row>
  </sheetData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"/>
  <sheetViews>
    <sheetView workbookViewId="0">
      <selection activeCell="A2" sqref="A2"/>
    </sheetView>
  </sheetViews>
  <sheetFormatPr baseColWidth="10" defaultRowHeight="16"/>
  <cols>
    <col min="1" max="1" width="11.28515625" customWidth="1"/>
    <col min="2" max="2" width="15.85546875" customWidth="1"/>
    <col min="3" max="11" width="14.85546875" customWidth="1"/>
    <col min="12" max="12" width="15.85546875" customWidth="1"/>
  </cols>
  <sheetData>
    <row r="1" spans="1:12">
      <c r="A1" t="s">
        <v>37</v>
      </c>
      <c r="B1" t="s">
        <v>17</v>
      </c>
      <c r="C1" t="s">
        <v>19</v>
      </c>
      <c r="D1" t="s">
        <v>20</v>
      </c>
      <c r="E1" t="s">
        <v>21</v>
      </c>
      <c r="F1" t="s">
        <v>23</v>
      </c>
      <c r="G1" t="s">
        <v>25</v>
      </c>
      <c r="H1" t="s">
        <v>27</v>
      </c>
      <c r="I1" t="s">
        <v>29</v>
      </c>
      <c r="J1" t="s">
        <v>31</v>
      </c>
      <c r="K1" t="s">
        <v>33</v>
      </c>
      <c r="L1" t="s">
        <v>35</v>
      </c>
    </row>
    <row r="2" spans="1:12">
      <c r="A2" s="40">
        <v>44742</v>
      </c>
      <c r="B2">
        <v>165.49745101928701</v>
      </c>
      <c r="C2">
        <v>141.189771614074</v>
      </c>
      <c r="D2">
        <v>57.363712577819797</v>
      </c>
      <c r="E2">
        <v>46.8695384979248</v>
      </c>
      <c r="F2">
        <v>87.459892120361303</v>
      </c>
      <c r="G2">
        <v>81.460376052856404</v>
      </c>
      <c r="H2">
        <v>53.177663021087596</v>
      </c>
      <c r="I2">
        <v>50.667658042907703</v>
      </c>
      <c r="J2">
        <v>23.943349943161</v>
      </c>
      <c r="K2">
        <v>35.0440001106262</v>
      </c>
      <c r="L2">
        <v>103.56555576324401</v>
      </c>
    </row>
  </sheetData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"/>
  <sheetViews>
    <sheetView workbookViewId="0"/>
  </sheetViews>
  <sheetFormatPr baseColWidth="10" defaultRowHeight="16"/>
  <cols>
    <col min="1" max="1" width="11.28515625" customWidth="1"/>
    <col min="2" max="9" width="14.42578125" customWidth="1"/>
    <col min="10" max="10" width="13.7109375" customWidth="1"/>
    <col min="11" max="12" width="14.42578125" customWidth="1"/>
    <col min="13" max="13" width="8.42578125" customWidth="1"/>
  </cols>
  <sheetData>
    <row r="1" spans="1:13">
      <c r="A1" t="s">
        <v>37</v>
      </c>
      <c r="B1" t="s">
        <v>17</v>
      </c>
      <c r="C1" t="s">
        <v>19</v>
      </c>
      <c r="D1" t="s">
        <v>20</v>
      </c>
      <c r="E1" t="s">
        <v>21</v>
      </c>
      <c r="F1" t="s">
        <v>23</v>
      </c>
      <c r="G1" t="s">
        <v>25</v>
      </c>
      <c r="H1" t="s">
        <v>27</v>
      </c>
      <c r="I1" t="s">
        <v>29</v>
      </c>
      <c r="J1" t="s">
        <v>31</v>
      </c>
      <c r="K1" t="s">
        <v>33</v>
      </c>
      <c r="L1" t="s">
        <v>35</v>
      </c>
      <c r="M1" t="s">
        <v>38</v>
      </c>
    </row>
    <row r="2" spans="1:13">
      <c r="A2" s="40">
        <v>44742</v>
      </c>
      <c r="B2">
        <v>-6.3900022739625403E-2</v>
      </c>
      <c r="C2">
        <v>-7.8859121917447803E-2</v>
      </c>
      <c r="D2">
        <v>-7.6602426254196998E-2</v>
      </c>
      <c r="E2">
        <v>-3.8502189685887901E-2</v>
      </c>
      <c r="F2">
        <v>-2.7207069001977498E-2</v>
      </c>
      <c r="G2">
        <v>-1.35398875419775E-2</v>
      </c>
      <c r="H2">
        <v>-1.7219489252244799E-2</v>
      </c>
      <c r="I2">
        <v>-1.6097363897341899E-2</v>
      </c>
      <c r="J2">
        <v>-7.4999996688631304E-2</v>
      </c>
      <c r="K2">
        <v>-1.6059580606459001E-2</v>
      </c>
      <c r="L2">
        <v>-7.4488875083429301E-2</v>
      </c>
      <c r="M2" t="s">
        <v>39</v>
      </c>
    </row>
    <row r="3" spans="1:13">
      <c r="A3" s="40">
        <v>44742</v>
      </c>
      <c r="B3">
        <v>-0.18751175597999201</v>
      </c>
      <c r="C3">
        <v>-0.101859661961076</v>
      </c>
      <c r="D3">
        <v>-0.122299278958842</v>
      </c>
      <c r="E3">
        <v>-9.0401826811169594E-2</v>
      </c>
      <c r="F3">
        <v>-6.3696582295295401E-2</v>
      </c>
      <c r="G3">
        <v>-0.12232129870318199</v>
      </c>
      <c r="H3">
        <v>-5.3120656954162702E-2</v>
      </c>
      <c r="I3">
        <v>-1.18881108362732E-2</v>
      </c>
      <c r="J3">
        <v>2.22563290710742E-2</v>
      </c>
      <c r="K3">
        <v>-6.8422490699928104E-2</v>
      </c>
      <c r="L3">
        <v>-0.15391358107436801</v>
      </c>
      <c r="M3" t="s">
        <v>40</v>
      </c>
    </row>
    <row r="4" spans="1:13">
      <c r="A4" s="40">
        <v>44742</v>
      </c>
      <c r="B4">
        <v>-0.24634823783506901</v>
      </c>
      <c r="C4">
        <v>-9.2937678459188794E-2</v>
      </c>
      <c r="D4">
        <v>-0.17363642615977001</v>
      </c>
      <c r="E4">
        <v>-0.14857789056481499</v>
      </c>
      <c r="F4">
        <v>-0.12827613892220299</v>
      </c>
      <c r="G4">
        <v>-0.208500398546555</v>
      </c>
      <c r="H4">
        <v>-9.8446062743409696E-2</v>
      </c>
      <c r="I4">
        <v>-1.55406867522888E-2</v>
      </c>
      <c r="J4">
        <v>0.28200185319382198</v>
      </c>
      <c r="K4">
        <v>-1.43636880285683E-2</v>
      </c>
      <c r="L4">
        <v>-0.20530880604834501</v>
      </c>
      <c r="M4" t="s">
        <v>41</v>
      </c>
    </row>
    <row r="5" spans="1:13">
      <c r="A5" s="40">
        <v>44742</v>
      </c>
      <c r="B5">
        <v>-0.206512159958605</v>
      </c>
      <c r="C5">
        <v>-1.7504738898755399E-2</v>
      </c>
      <c r="D5">
        <v>-0.185100877157233</v>
      </c>
      <c r="E5">
        <v>-0.209701390032621</v>
      </c>
      <c r="F5">
        <v>-0.132967944291082</v>
      </c>
      <c r="G5">
        <v>-0.184294116405228</v>
      </c>
      <c r="H5">
        <v>-0.10000616784722</v>
      </c>
      <c r="I5">
        <v>9.4416256836782307E-3</v>
      </c>
      <c r="J5">
        <v>0.38389607218952898</v>
      </c>
      <c r="K5">
        <v>1.7798941118771502E-2</v>
      </c>
      <c r="L5">
        <v>-8.0215565853046206E-2</v>
      </c>
      <c r="M5" t="s">
        <v>42</v>
      </c>
    </row>
  </sheetData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8608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Portfolio</vt:lpstr>
      <vt:lpstr>Price Data</vt:lpstr>
      <vt:lpstr>200D SMA</vt:lpstr>
      <vt:lpstr>Performance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oops spaghetti</dc:creator>
  <cp:lastModifiedBy>Ryan Lupinski</cp:lastModifiedBy>
  <cp:revision>469</cp:revision>
  <dcterms:created xsi:type="dcterms:W3CDTF">2020-04-19T15:23:13Z</dcterms:created>
  <dcterms:modified xsi:type="dcterms:W3CDTF">2022-08-12T21:57:14Z</dcterms:modified>
</cp:coreProperties>
</file>